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tables/table7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codeName="{8C4F1C90-05EB-6A55-5F09-09C24B55AC0B}"/>
  <workbookPr codeName="ThisWorkbook"/>
  <workbookProtection workbookPassword="A90E" lockStructure="1"/>
  <bookViews>
    <workbookView xWindow="240" yWindow="120" windowWidth="14940" windowHeight="9225" tabRatio="606"/>
  </bookViews>
  <sheets>
    <sheet name="RESUMEN" sheetId="1" r:id="rId1"/>
    <sheet name="PACC" sheetId="2" r:id="rId2"/>
    <sheet name="Informacion " sheetId="3" state="hidden" r:id="rId3"/>
    <sheet name="UNSPSC" sheetId="4" r:id="rId4"/>
    <sheet name="ProcedureTemplate" sheetId="5" state="hidden" r:id="rId5"/>
  </sheets>
  <functionGroups builtInGroupCount="17"/>
  <definedNames>
    <definedName name="_xlnm.Print_Area" localSheetId="1">PACC!$A$1:$J$1292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1251" i="2" l="1"/>
  <c r="I1251" i="2"/>
  <c r="H1251" i="2"/>
  <c r="C1247" i="2"/>
  <c r="C1245" i="2"/>
  <c r="J1240" i="2"/>
  <c r="I1240" i="2"/>
  <c r="H1240" i="2"/>
  <c r="C1236" i="2"/>
  <c r="C1234" i="2"/>
  <c r="J1229" i="2"/>
  <c r="I1229" i="2"/>
  <c r="H1229" i="2"/>
  <c r="C1223" i="2"/>
  <c r="C1221" i="2"/>
  <c r="J1216" i="2"/>
  <c r="I1216" i="2"/>
  <c r="H1216" i="2"/>
  <c r="C1212" i="2"/>
  <c r="C1210" i="2"/>
  <c r="J1205" i="2"/>
  <c r="I1205" i="2"/>
  <c r="H1205" i="2"/>
  <c r="C1201" i="2"/>
  <c r="C1199" i="2"/>
  <c r="J1194" i="2"/>
  <c r="I1194" i="2"/>
  <c r="H1194" i="2"/>
  <c r="C1188" i="2"/>
  <c r="C1186" i="2"/>
  <c r="J1181" i="2"/>
  <c r="I1181" i="2"/>
  <c r="H1181" i="2"/>
  <c r="C1177" i="2"/>
  <c r="C1175" i="2"/>
  <c r="J1170" i="2"/>
  <c r="I1170" i="2"/>
  <c r="H1170" i="2"/>
  <c r="C1163" i="2"/>
  <c r="C1161" i="2"/>
  <c r="J1156" i="2"/>
  <c r="I1156" i="2"/>
  <c r="H1156" i="2"/>
  <c r="C1149" i="2"/>
  <c r="C1147" i="2"/>
  <c r="J1142" i="2"/>
  <c r="I1142" i="2"/>
  <c r="H1142" i="2"/>
  <c r="C1136" i="2"/>
  <c r="C1134" i="2"/>
  <c r="J1129" i="2"/>
  <c r="I1129" i="2"/>
  <c r="H1129" i="2"/>
  <c r="C1120" i="2"/>
  <c r="C1118" i="2"/>
  <c r="J1113" i="2"/>
  <c r="I1113" i="2"/>
  <c r="H1113" i="2"/>
  <c r="C1106" i="2"/>
  <c r="C1104" i="2"/>
  <c r="J1099" i="2"/>
  <c r="I1099" i="2"/>
  <c r="H1099" i="2"/>
  <c r="C1095" i="2"/>
  <c r="C1093" i="2"/>
  <c r="J1088" i="2"/>
  <c r="I1088" i="2"/>
  <c r="H1088" i="2"/>
  <c r="C1054" i="2"/>
  <c r="C1052" i="2"/>
  <c r="J1047" i="2"/>
  <c r="I1047" i="2"/>
  <c r="H1047" i="2"/>
  <c r="C998" i="2"/>
  <c r="C996" i="2"/>
  <c r="J991" i="2"/>
  <c r="I991" i="2"/>
  <c r="H991" i="2"/>
  <c r="C985" i="2"/>
  <c r="C983" i="2"/>
  <c r="J978" i="2"/>
  <c r="I978" i="2"/>
  <c r="H978" i="2"/>
  <c r="C974" i="2"/>
  <c r="C972" i="2"/>
  <c r="F1250" i="2"/>
  <c r="B1250" i="2"/>
  <c r="F1239" i="2"/>
  <c r="B1239" i="2"/>
  <c r="F1228" i="2"/>
  <c r="B1228" i="2"/>
  <c r="F1227" i="2"/>
  <c r="B1227" i="2"/>
  <c r="F1226" i="2"/>
  <c r="B1226" i="2"/>
  <c r="F1215" i="2"/>
  <c r="B1215" i="2"/>
  <c r="F1204" i="2"/>
  <c r="B1204" i="2"/>
  <c r="F1193" i="2"/>
  <c r="B1193" i="2"/>
  <c r="F1192" i="2"/>
  <c r="B1192" i="2"/>
  <c r="F1191" i="2"/>
  <c r="B1191" i="2"/>
  <c r="F1180" i="2"/>
  <c r="B1180" i="2"/>
  <c r="F1169" i="2"/>
  <c r="B1169" i="2"/>
  <c r="F1168" i="2"/>
  <c r="B1168" i="2"/>
  <c r="F1167" i="2"/>
  <c r="B1167" i="2"/>
  <c r="F1166" i="2"/>
  <c r="B1166" i="2"/>
  <c r="F1155" i="2"/>
  <c r="B1155" i="2"/>
  <c r="F1154" i="2"/>
  <c r="B1154" i="2"/>
  <c r="F1153" i="2"/>
  <c r="B1153" i="2"/>
  <c r="F1152" i="2"/>
  <c r="B1152" i="2"/>
  <c r="F1141" i="2"/>
  <c r="B1141" i="2"/>
  <c r="F1140" i="2"/>
  <c r="B1140" i="2"/>
  <c r="F1139" i="2"/>
  <c r="B1139" i="2"/>
  <c r="F1128" i="2"/>
  <c r="B1128" i="2"/>
  <c r="F1127" i="2"/>
  <c r="B1127" i="2"/>
  <c r="F1126" i="2"/>
  <c r="B1126" i="2"/>
  <c r="F1125" i="2"/>
  <c r="B1125" i="2"/>
  <c r="F1124" i="2"/>
  <c r="B1124" i="2"/>
  <c r="F1123" i="2"/>
  <c r="B1123" i="2"/>
  <c r="F1112" i="2"/>
  <c r="B1112" i="2"/>
  <c r="F1111" i="2"/>
  <c r="B1111" i="2"/>
  <c r="F1110" i="2"/>
  <c r="B1110" i="2"/>
  <c r="F1109" i="2"/>
  <c r="B1109" i="2"/>
  <c r="F1098" i="2"/>
  <c r="B1098" i="2"/>
  <c r="F1087" i="2"/>
  <c r="B1087" i="2"/>
  <c r="F1086" i="2"/>
  <c r="B1086" i="2"/>
  <c r="F1085" i="2"/>
  <c r="B1085" i="2"/>
  <c r="F1084" i="2"/>
  <c r="B1084" i="2"/>
  <c r="F1083" i="2"/>
  <c r="B1083" i="2"/>
  <c r="F1082" i="2"/>
  <c r="B1082" i="2"/>
  <c r="B1081" i="2"/>
  <c r="F1081" i="2"/>
  <c r="F1080" i="2"/>
  <c r="B1080" i="2"/>
  <c r="F1079" i="2"/>
  <c r="B1079" i="2"/>
  <c r="F1078" i="2"/>
  <c r="B1078" i="2"/>
  <c r="F1077" i="2"/>
  <c r="B1077" i="2"/>
  <c r="F1076" i="2"/>
  <c r="B1076" i="2"/>
  <c r="F1075" i="2"/>
  <c r="B1075" i="2"/>
  <c r="F1074" i="2"/>
  <c r="B1074" i="2"/>
  <c r="F1073" i="2"/>
  <c r="B1073" i="2"/>
  <c r="F1072" i="2"/>
  <c r="B1072" i="2"/>
  <c r="F1071" i="2"/>
  <c r="B1071" i="2"/>
  <c r="F1070" i="2"/>
  <c r="B1070" i="2"/>
  <c r="F1069" i="2"/>
  <c r="B1069" i="2"/>
  <c r="F1068" i="2"/>
  <c r="B1068" i="2"/>
  <c r="F1067" i="2"/>
  <c r="B1067" i="2"/>
  <c r="F1066" i="2"/>
  <c r="B1066" i="2"/>
  <c r="B1065" i="2"/>
  <c r="F1065" i="2"/>
  <c r="F1064" i="2"/>
  <c r="B1064" i="2"/>
  <c r="F1063" i="2"/>
  <c r="B1063" i="2"/>
  <c r="F1062" i="2"/>
  <c r="B1062" i="2"/>
  <c r="F1061" i="2"/>
  <c r="B1061" i="2"/>
  <c r="F1060" i="2"/>
  <c r="B1060" i="2"/>
  <c r="F1059" i="2"/>
  <c r="B1059" i="2"/>
  <c r="F1058" i="2"/>
  <c r="B1058" i="2"/>
  <c r="F1057" i="2"/>
  <c r="B1057" i="2"/>
  <c r="F1046" i="2"/>
  <c r="B1046" i="2"/>
  <c r="F1045" i="2"/>
  <c r="B1045" i="2"/>
  <c r="F1044" i="2"/>
  <c r="B1044" i="2"/>
  <c r="F1043" i="2"/>
  <c r="B1043" i="2"/>
  <c r="F1042" i="2"/>
  <c r="B1042" i="2"/>
  <c r="F1041" i="2"/>
  <c r="B1041" i="2"/>
  <c r="F1040" i="2"/>
  <c r="B1040" i="2"/>
  <c r="F1039" i="2"/>
  <c r="B1039" i="2"/>
  <c r="F1038" i="2"/>
  <c r="B1038" i="2"/>
  <c r="F1037" i="2"/>
  <c r="B1037" i="2"/>
  <c r="F1036" i="2"/>
  <c r="B1036" i="2"/>
  <c r="F1035" i="2"/>
  <c r="B1035" i="2"/>
  <c r="F1034" i="2"/>
  <c r="B1034" i="2"/>
  <c r="F1033" i="2"/>
  <c r="B1033" i="2"/>
  <c r="F1032" i="2"/>
  <c r="B1032" i="2"/>
  <c r="F1031" i="2"/>
  <c r="B1031" i="2"/>
  <c r="F1030" i="2"/>
  <c r="B1030" i="2"/>
  <c r="F1029" i="2"/>
  <c r="B1029" i="2"/>
  <c r="F1028" i="2"/>
  <c r="B1028" i="2"/>
  <c r="F1027" i="2"/>
  <c r="B1027" i="2"/>
  <c r="F1026" i="2"/>
  <c r="B1026" i="2"/>
  <c r="F1025" i="2"/>
  <c r="B1025" i="2"/>
  <c r="F1024" i="2"/>
  <c r="B1024" i="2"/>
  <c r="F1023" i="2"/>
  <c r="B1023" i="2"/>
  <c r="F1022" i="2"/>
  <c r="B1022" i="2"/>
  <c r="F1021" i="2"/>
  <c r="B1021" i="2"/>
  <c r="F1020" i="2"/>
  <c r="B1020" i="2"/>
  <c r="F1019" i="2"/>
  <c r="B1019" i="2"/>
  <c r="F1018" i="2"/>
  <c r="B1018" i="2"/>
  <c r="F1017" i="2"/>
  <c r="B1017" i="2"/>
  <c r="F1016" i="2"/>
  <c r="B1016" i="2"/>
  <c r="F1015" i="2"/>
  <c r="B1015" i="2"/>
  <c r="F1014" i="2"/>
  <c r="B1014" i="2"/>
  <c r="F1013" i="2"/>
  <c r="B1013" i="2"/>
  <c r="F1012" i="2"/>
  <c r="B1012" i="2"/>
  <c r="F1011" i="2"/>
  <c r="B1011" i="2"/>
  <c r="F1010" i="2"/>
  <c r="B1010" i="2"/>
  <c r="F1009" i="2"/>
  <c r="B1009" i="2"/>
  <c r="F1008" i="2"/>
  <c r="B1008" i="2"/>
  <c r="F1007" i="2"/>
  <c r="B1007" i="2"/>
  <c r="F1006" i="2"/>
  <c r="B1006" i="2"/>
  <c r="F1005" i="2"/>
  <c r="B1005" i="2"/>
  <c r="F1004" i="2"/>
  <c r="B1004" i="2"/>
  <c r="F1003" i="2"/>
  <c r="B1003" i="2"/>
  <c r="F1002" i="2"/>
  <c r="B1002" i="2"/>
  <c r="F1001" i="2"/>
  <c r="B1001" i="2"/>
  <c r="F990" i="2"/>
  <c r="B990" i="2"/>
  <c r="F989" i="2"/>
  <c r="B989" i="2"/>
  <c r="F988" i="2"/>
  <c r="B988" i="2"/>
  <c r="F977" i="2"/>
  <c r="B977" i="2"/>
  <c r="F1251" i="2" l="1"/>
  <c r="F1240" i="2"/>
  <c r="F1229" i="2"/>
  <c r="F1216" i="2"/>
  <c r="F1205" i="2"/>
  <c r="F1194" i="2"/>
  <c r="F1181" i="2"/>
  <c r="F1170" i="2"/>
  <c r="F1156" i="2"/>
  <c r="F1142" i="2"/>
  <c r="F1129" i="2"/>
  <c r="F1113" i="2"/>
  <c r="F1099" i="2"/>
  <c r="F1088" i="2"/>
  <c r="F1047" i="2"/>
  <c r="F991" i="2"/>
  <c r="F978" i="2"/>
  <c r="J967" i="2" l="1"/>
  <c r="I967" i="2"/>
  <c r="H967" i="2"/>
  <c r="C963" i="2"/>
  <c r="C961" i="2"/>
  <c r="J956" i="2"/>
  <c r="I956" i="2"/>
  <c r="H956" i="2"/>
  <c r="C952" i="2"/>
  <c r="C950" i="2"/>
  <c r="J945" i="2"/>
  <c r="I945" i="2"/>
  <c r="H945" i="2"/>
  <c r="C939" i="2"/>
  <c r="C937" i="2"/>
  <c r="J932" i="2"/>
  <c r="I932" i="2"/>
  <c r="H932" i="2"/>
  <c r="C928" i="2"/>
  <c r="C926" i="2"/>
  <c r="J921" i="2"/>
  <c r="I921" i="2"/>
  <c r="H921" i="2"/>
  <c r="C917" i="2"/>
  <c r="C915" i="2"/>
  <c r="J910" i="2"/>
  <c r="I910" i="2"/>
  <c r="H910" i="2"/>
  <c r="C904" i="2"/>
  <c r="C902" i="2"/>
  <c r="J897" i="2"/>
  <c r="I897" i="2"/>
  <c r="H897" i="2"/>
  <c r="C893" i="2"/>
  <c r="C891" i="2"/>
  <c r="J886" i="2"/>
  <c r="I886" i="2"/>
  <c r="H886" i="2"/>
  <c r="C879" i="2"/>
  <c r="C877" i="2"/>
  <c r="J872" i="2"/>
  <c r="I872" i="2"/>
  <c r="H872" i="2"/>
  <c r="C865" i="2"/>
  <c r="C863" i="2"/>
  <c r="J858" i="2"/>
  <c r="I858" i="2"/>
  <c r="H858" i="2"/>
  <c r="C852" i="2"/>
  <c r="C850" i="2"/>
  <c r="J845" i="2"/>
  <c r="I845" i="2"/>
  <c r="H845" i="2"/>
  <c r="C836" i="2"/>
  <c r="C834" i="2"/>
  <c r="J829" i="2"/>
  <c r="I829" i="2"/>
  <c r="H829" i="2"/>
  <c r="C822" i="2"/>
  <c r="C820" i="2"/>
  <c r="J815" i="2"/>
  <c r="I815" i="2"/>
  <c r="H815" i="2"/>
  <c r="C811" i="2"/>
  <c r="C809" i="2"/>
  <c r="J804" i="2"/>
  <c r="I804" i="2"/>
  <c r="H804" i="2"/>
  <c r="C770" i="2"/>
  <c r="C768" i="2"/>
  <c r="F966" i="2"/>
  <c r="B966" i="2"/>
  <c r="F955" i="2"/>
  <c r="B955" i="2"/>
  <c r="F944" i="2"/>
  <c r="B944" i="2"/>
  <c r="F943" i="2"/>
  <c r="B943" i="2"/>
  <c r="F942" i="2"/>
  <c r="B942" i="2"/>
  <c r="F931" i="2"/>
  <c r="B931" i="2"/>
  <c r="F920" i="2"/>
  <c r="B920" i="2"/>
  <c r="F909" i="2"/>
  <c r="B909" i="2"/>
  <c r="F908" i="2"/>
  <c r="B908" i="2"/>
  <c r="F907" i="2"/>
  <c r="B907" i="2"/>
  <c r="F896" i="2"/>
  <c r="B896" i="2"/>
  <c r="B885" i="2"/>
  <c r="F885" i="2"/>
  <c r="F884" i="2"/>
  <c r="B884" i="2"/>
  <c r="F883" i="2"/>
  <c r="B883" i="2"/>
  <c r="F882" i="2"/>
  <c r="B882" i="2"/>
  <c r="F871" i="2"/>
  <c r="B871" i="2"/>
  <c r="F870" i="2"/>
  <c r="B870" i="2"/>
  <c r="F869" i="2"/>
  <c r="B869" i="2"/>
  <c r="F868" i="2"/>
  <c r="B868" i="2"/>
  <c r="F857" i="2"/>
  <c r="B857" i="2"/>
  <c r="F856" i="2"/>
  <c r="B856" i="2"/>
  <c r="F844" i="2"/>
  <c r="B844" i="2"/>
  <c r="F843" i="2"/>
  <c r="B843" i="2"/>
  <c r="F842" i="2"/>
  <c r="B842" i="2"/>
  <c r="F841" i="2"/>
  <c r="B841" i="2"/>
  <c r="F840" i="2"/>
  <c r="B840" i="2"/>
  <c r="F855" i="2"/>
  <c r="B855" i="2"/>
  <c r="F839" i="2"/>
  <c r="B839" i="2"/>
  <c r="F828" i="2"/>
  <c r="B828" i="2"/>
  <c r="F827" i="2"/>
  <c r="B827" i="2"/>
  <c r="B826" i="2"/>
  <c r="F826" i="2"/>
  <c r="F825" i="2"/>
  <c r="B825" i="2"/>
  <c r="F814" i="2"/>
  <c r="B814" i="2"/>
  <c r="F803" i="2"/>
  <c r="B803" i="2"/>
  <c r="F802" i="2"/>
  <c r="B802" i="2"/>
  <c r="F801" i="2"/>
  <c r="B801" i="2"/>
  <c r="F800" i="2"/>
  <c r="B800" i="2"/>
  <c r="F799" i="2"/>
  <c r="B799" i="2"/>
  <c r="F798" i="2"/>
  <c r="B798" i="2"/>
  <c r="F797" i="2"/>
  <c r="B797" i="2"/>
  <c r="F796" i="2"/>
  <c r="B796" i="2"/>
  <c r="F795" i="2"/>
  <c r="B795" i="2"/>
  <c r="F794" i="2"/>
  <c r="B794" i="2"/>
  <c r="F793" i="2"/>
  <c r="B793" i="2"/>
  <c r="F792" i="2"/>
  <c r="B792" i="2"/>
  <c r="F791" i="2"/>
  <c r="B791" i="2"/>
  <c r="F790" i="2"/>
  <c r="B790" i="2"/>
  <c r="F789" i="2"/>
  <c r="B789" i="2"/>
  <c r="F788" i="2"/>
  <c r="B788" i="2"/>
  <c r="F787" i="2"/>
  <c r="B787" i="2"/>
  <c r="F786" i="2"/>
  <c r="B786" i="2"/>
  <c r="F785" i="2"/>
  <c r="B785" i="2"/>
  <c r="F784" i="2"/>
  <c r="B784" i="2"/>
  <c r="F783" i="2"/>
  <c r="B783" i="2"/>
  <c r="F782" i="2"/>
  <c r="B782" i="2"/>
  <c r="F781" i="2"/>
  <c r="B781" i="2"/>
  <c r="F780" i="2"/>
  <c r="B780" i="2"/>
  <c r="F779" i="2"/>
  <c r="B779" i="2"/>
  <c r="B778" i="2"/>
  <c r="F778" i="2"/>
  <c r="F777" i="2"/>
  <c r="B777" i="2"/>
  <c r="F776" i="2"/>
  <c r="B776" i="2"/>
  <c r="F775" i="2"/>
  <c r="B775" i="2"/>
  <c r="F774" i="2"/>
  <c r="B774" i="2"/>
  <c r="F773" i="2"/>
  <c r="B773" i="2"/>
  <c r="F967" i="2" l="1"/>
  <c r="F956" i="2"/>
  <c r="F945" i="2"/>
  <c r="F932" i="2"/>
  <c r="F921" i="2"/>
  <c r="F910" i="2"/>
  <c r="F897" i="2"/>
  <c r="F886" i="2"/>
  <c r="F872" i="2"/>
  <c r="F858" i="2"/>
  <c r="F845" i="2"/>
  <c r="F829" i="2"/>
  <c r="F815" i="2"/>
  <c r="F804" i="2"/>
  <c r="J763" i="2"/>
  <c r="I763" i="2"/>
  <c r="H763" i="2"/>
  <c r="C714" i="2"/>
  <c r="C712" i="2"/>
  <c r="J707" i="2"/>
  <c r="I707" i="2"/>
  <c r="H707" i="2"/>
  <c r="C701" i="2"/>
  <c r="C699" i="2"/>
  <c r="J694" i="2"/>
  <c r="I694" i="2"/>
  <c r="H694" i="2"/>
  <c r="C689" i="2"/>
  <c r="C687" i="2"/>
  <c r="J682" i="2"/>
  <c r="I682" i="2"/>
  <c r="H682" i="2"/>
  <c r="C677" i="2"/>
  <c r="C675" i="2"/>
  <c r="B762" i="2"/>
  <c r="B760" i="2"/>
  <c r="F758" i="2"/>
  <c r="F741" i="2"/>
  <c r="B757" i="2"/>
  <c r="F750" i="2"/>
  <c r="F718" i="2"/>
  <c r="B734" i="2"/>
  <c r="B735" i="2"/>
  <c r="F739" i="2"/>
  <c r="B755" i="2"/>
  <c r="F748" i="2"/>
  <c r="F706" i="2"/>
  <c r="B732" i="2"/>
  <c r="B731" i="2"/>
  <c r="B745" i="2"/>
  <c r="B754" i="2"/>
  <c r="B739" i="2"/>
  <c r="F721" i="2"/>
  <c r="B704" i="2"/>
  <c r="B692" i="2"/>
  <c r="B729" i="2"/>
  <c r="F761" i="2"/>
  <c r="F725" i="2"/>
  <c r="B718" i="2"/>
  <c r="F732" i="2"/>
  <c r="F729" i="2"/>
  <c r="F727" i="2"/>
  <c r="F745" i="2"/>
  <c r="B744" i="2"/>
  <c r="F762" i="2"/>
  <c r="F760" i="2"/>
  <c r="B758" i="2"/>
  <c r="F733" i="2"/>
  <c r="B749" i="2"/>
  <c r="F742" i="2"/>
  <c r="F680" i="2"/>
  <c r="B726" i="2"/>
  <c r="B721" i="2"/>
  <c r="F731" i="2"/>
  <c r="B747" i="2"/>
  <c r="F740" i="2"/>
  <c r="B756" i="2"/>
  <c r="B724" i="2"/>
  <c r="B719" i="2"/>
  <c r="B723" i="2"/>
  <c r="B738" i="2"/>
  <c r="F743" i="2"/>
  <c r="F752" i="2"/>
  <c r="B736" i="2"/>
  <c r="B753" i="2"/>
  <c r="F692" i="2"/>
  <c r="F759" i="2"/>
  <c r="F734" i="2"/>
  <c r="F755" i="2"/>
  <c r="B727" i="2"/>
  <c r="F738" i="2"/>
  <c r="F744" i="2"/>
  <c r="F754" i="2"/>
  <c r="B717" i="2"/>
  <c r="B761" i="2"/>
  <c r="B759" i="2"/>
  <c r="F749" i="2"/>
  <c r="F717" i="2"/>
  <c r="B681" i="2"/>
  <c r="F726" i="2"/>
  <c r="B742" i="2"/>
  <c r="B680" i="2"/>
  <c r="F747" i="2"/>
  <c r="F705" i="2"/>
  <c r="F756" i="2"/>
  <c r="F724" i="2"/>
  <c r="B740" i="2"/>
  <c r="B743" i="2"/>
  <c r="F693" i="2"/>
  <c r="F722" i="2"/>
  <c r="B741" i="2"/>
  <c r="F681" i="2"/>
  <c r="F720" i="2"/>
  <c r="B737" i="2"/>
  <c r="F737" i="2"/>
  <c r="F746" i="2"/>
  <c r="B730" i="2"/>
  <c r="F735" i="2"/>
  <c r="F736" i="2"/>
  <c r="B728" i="2"/>
  <c r="B705" i="2"/>
  <c r="B752" i="2"/>
  <c r="B693" i="2"/>
  <c r="F730" i="2"/>
  <c r="F719" i="2"/>
  <c r="F728" i="2"/>
  <c r="F753" i="2"/>
  <c r="F704" i="2"/>
  <c r="B751" i="2"/>
  <c r="B725" i="2"/>
  <c r="F757" i="2"/>
  <c r="B733" i="2"/>
  <c r="B750" i="2"/>
  <c r="F723" i="2"/>
  <c r="B748" i="2"/>
  <c r="B706" i="2"/>
  <c r="B722" i="2"/>
  <c r="B720" i="2"/>
  <c r="B746" i="2"/>
  <c r="F751" i="2"/>
  <c r="F763" i="2" l="1"/>
  <c r="F707" i="2"/>
  <c r="F694" i="2"/>
  <c r="F682" i="2"/>
  <c r="J670" i="2" l="1"/>
  <c r="I670" i="2"/>
  <c r="H670" i="2"/>
  <c r="C643" i="2"/>
  <c r="C641" i="2"/>
  <c r="B662" i="2"/>
  <c r="F663" i="2"/>
  <c r="F651" i="2"/>
  <c r="B666" i="2"/>
  <c r="B655" i="2"/>
  <c r="F649" i="2"/>
  <c r="B664" i="2"/>
  <c r="B647" i="2"/>
  <c r="F662" i="2"/>
  <c r="B652" i="2"/>
  <c r="B669" i="2"/>
  <c r="F650" i="2"/>
  <c r="B659" i="2"/>
  <c r="B650" i="2"/>
  <c r="B648" i="2"/>
  <c r="F647" i="2"/>
  <c r="F669" i="2"/>
  <c r="B651" i="2"/>
  <c r="B661" i="2"/>
  <c r="F667" i="2"/>
  <c r="F666" i="2"/>
  <c r="B656" i="2"/>
  <c r="F659" i="2"/>
  <c r="F664" i="2"/>
  <c r="F654" i="2"/>
  <c r="B663" i="2"/>
  <c r="B654" i="2"/>
  <c r="F665" i="2"/>
  <c r="F668" i="2"/>
  <c r="F661" i="2"/>
  <c r="F657" i="2"/>
  <c r="F653" i="2"/>
  <c r="F658" i="2"/>
  <c r="B653" i="2"/>
  <c r="F652" i="2"/>
  <c r="B667" i="2"/>
  <c r="B658" i="2"/>
  <c r="F648" i="2"/>
  <c r="B665" i="2"/>
  <c r="F656" i="2"/>
  <c r="B646" i="2"/>
  <c r="F655" i="2"/>
  <c r="F646" i="2"/>
  <c r="B649" i="2"/>
  <c r="B660" i="2"/>
  <c r="B668" i="2"/>
  <c r="B657" i="2"/>
  <c r="F660" i="2"/>
  <c r="F670" i="2" l="1"/>
  <c r="F635" i="2"/>
  <c r="B634" i="2"/>
  <c r="B635" i="2"/>
  <c r="F634" i="2"/>
  <c r="J636" i="2" l="1"/>
  <c r="I636" i="2"/>
  <c r="H636" i="2"/>
  <c r="C613" i="2"/>
  <c r="C611" i="2"/>
  <c r="J606" i="2"/>
  <c r="I606" i="2"/>
  <c r="H606" i="2"/>
  <c r="C601" i="2"/>
  <c r="C599" i="2"/>
  <c r="J594" i="2"/>
  <c r="I594" i="2"/>
  <c r="H594" i="2"/>
  <c r="C588" i="2"/>
  <c r="C586" i="2"/>
  <c r="J581" i="2"/>
  <c r="I581" i="2"/>
  <c r="H581" i="2"/>
  <c r="C577" i="2"/>
  <c r="C575" i="2"/>
  <c r="J570" i="2"/>
  <c r="I570" i="2"/>
  <c r="H570" i="2"/>
  <c r="C566" i="2"/>
  <c r="C564" i="2"/>
  <c r="J559" i="2"/>
  <c r="I559" i="2"/>
  <c r="H559" i="2"/>
  <c r="C553" i="2"/>
  <c r="C551" i="2"/>
  <c r="J546" i="2"/>
  <c r="I546" i="2"/>
  <c r="H546" i="2"/>
  <c r="C542" i="2"/>
  <c r="C540" i="2"/>
  <c r="J535" i="2"/>
  <c r="I535" i="2"/>
  <c r="H535" i="2"/>
  <c r="C528" i="2"/>
  <c r="C526" i="2"/>
  <c r="J521" i="2"/>
  <c r="I521" i="2"/>
  <c r="H521" i="2"/>
  <c r="C514" i="2"/>
  <c r="C512" i="2"/>
  <c r="B591" i="2"/>
  <c r="F627" i="2"/>
  <c r="B619" i="2"/>
  <c r="B534" i="2"/>
  <c r="B628" i="2"/>
  <c r="B533" i="2"/>
  <c r="F618" i="2"/>
  <c r="F619" i="2"/>
  <c r="F558" i="2"/>
  <c r="B626" i="2"/>
  <c r="F628" i="2"/>
  <c r="B519" i="2"/>
  <c r="F616" i="2"/>
  <c r="B629" i="2"/>
  <c r="B631" i="2"/>
  <c r="F580" i="2"/>
  <c r="B621" i="2"/>
  <c r="F604" i="2"/>
  <c r="F631" i="2"/>
  <c r="B605" i="2"/>
  <c r="B531" i="2"/>
  <c r="F592" i="2"/>
  <c r="B604" i="2"/>
  <c r="F556" i="2"/>
  <c r="F518" i="2"/>
  <c r="F625" i="2"/>
  <c r="F520" i="2"/>
  <c r="F605" i="2"/>
  <c r="B630" i="2"/>
  <c r="F623" i="2"/>
  <c r="B569" i="2"/>
  <c r="F569" i="2"/>
  <c r="B618" i="2"/>
  <c r="F629" i="2"/>
  <c r="B520" i="2"/>
  <c r="F617" i="2"/>
  <c r="B616" i="2"/>
  <c r="B545" i="2"/>
  <c r="B556" i="2"/>
  <c r="B532" i="2"/>
  <c r="F532" i="2"/>
  <c r="B580" i="2"/>
  <c r="F622" i="2"/>
  <c r="B558" i="2"/>
  <c r="B557" i="2"/>
  <c r="F534" i="2"/>
  <c r="F593" i="2"/>
  <c r="B625" i="2"/>
  <c r="B623" i="2"/>
  <c r="F621" i="2"/>
  <c r="F591" i="2"/>
  <c r="F519" i="2"/>
  <c r="F626" i="2"/>
  <c r="F533" i="2"/>
  <c r="F531" i="2"/>
  <c r="B620" i="2"/>
  <c r="F545" i="2"/>
  <c r="F632" i="2"/>
  <c r="F633" i="2"/>
  <c r="F557" i="2"/>
  <c r="B632" i="2"/>
  <c r="B593" i="2"/>
  <c r="F517" i="2"/>
  <c r="B517" i="2"/>
  <c r="B622" i="2"/>
  <c r="B518" i="2"/>
  <c r="F624" i="2"/>
  <c r="B633" i="2"/>
  <c r="B627" i="2"/>
  <c r="F620" i="2"/>
  <c r="B624" i="2"/>
  <c r="B592" i="2"/>
  <c r="B617" i="2"/>
  <c r="F630" i="2"/>
  <c r="F636" i="2" l="1"/>
  <c r="F606" i="2"/>
  <c r="F594" i="2"/>
  <c r="F581" i="2"/>
  <c r="F570" i="2"/>
  <c r="F559" i="2"/>
  <c r="F546" i="2"/>
  <c r="F535" i="2"/>
  <c r="F521" i="2"/>
  <c r="J507" i="2" l="1"/>
  <c r="I507" i="2"/>
  <c r="H507" i="2"/>
  <c r="C501" i="2"/>
  <c r="C499" i="2"/>
  <c r="J494" i="2"/>
  <c r="I494" i="2"/>
  <c r="H494" i="2"/>
  <c r="C485" i="2"/>
  <c r="C483" i="2"/>
  <c r="J478" i="2"/>
  <c r="I478" i="2"/>
  <c r="H478" i="2"/>
  <c r="C471" i="2"/>
  <c r="C469" i="2"/>
  <c r="J464" i="2"/>
  <c r="I464" i="2"/>
  <c r="H464" i="2"/>
  <c r="C460" i="2"/>
  <c r="C458" i="2"/>
  <c r="J453" i="2"/>
  <c r="I453" i="2"/>
  <c r="H453" i="2"/>
  <c r="C419" i="2"/>
  <c r="C417" i="2"/>
  <c r="J412" i="2"/>
  <c r="I412" i="2"/>
  <c r="H412" i="2"/>
  <c r="C363" i="2"/>
  <c r="C361" i="2"/>
  <c r="J356" i="2"/>
  <c r="I356" i="2"/>
  <c r="H356" i="2"/>
  <c r="C350" i="2"/>
  <c r="C348" i="2"/>
  <c r="F490" i="2"/>
  <c r="F404" i="2"/>
  <c r="B367" i="2"/>
  <c r="B353" i="2"/>
  <c r="F354" i="2"/>
  <c r="F440" i="2"/>
  <c r="F367" i="2"/>
  <c r="B490" i="2"/>
  <c r="F449" i="2"/>
  <c r="F448" i="2"/>
  <c r="B379" i="2"/>
  <c r="B447" i="2"/>
  <c r="B389" i="2"/>
  <c r="B395" i="2"/>
  <c r="B384" i="2"/>
  <c r="B474" i="2"/>
  <c r="F493" i="2"/>
  <c r="F388" i="2"/>
  <c r="F366" i="2"/>
  <c r="B404" i="2"/>
  <c r="B391" i="2"/>
  <c r="F380" i="2"/>
  <c r="B406" i="2"/>
  <c r="B386" i="2"/>
  <c r="F492" i="2"/>
  <c r="B431" i="2"/>
  <c r="B505" i="2"/>
  <c r="B506" i="2"/>
  <c r="F399" i="2"/>
  <c r="B368" i="2"/>
  <c r="F422" i="2"/>
  <c r="F406" i="2"/>
  <c r="B432" i="2"/>
  <c r="F439" i="2"/>
  <c r="B443" i="2"/>
  <c r="F401" i="2"/>
  <c r="B410" i="2"/>
  <c r="F450" i="2"/>
  <c r="B439" i="2"/>
  <c r="F375" i="2"/>
  <c r="F390" i="2"/>
  <c r="F433" i="2"/>
  <c r="B373" i="2"/>
  <c r="F374" i="2"/>
  <c r="F372" i="2"/>
  <c r="F378" i="2"/>
  <c r="B383" i="2"/>
  <c r="B369" i="2"/>
  <c r="F505" i="2"/>
  <c r="B425" i="2"/>
  <c r="B394" i="2"/>
  <c r="F477" i="2"/>
  <c r="B376" i="2"/>
  <c r="F379" i="2"/>
  <c r="B407" i="2"/>
  <c r="F451" i="2"/>
  <c r="B354" i="2"/>
  <c r="B442" i="2"/>
  <c r="F383" i="2"/>
  <c r="B488" i="2"/>
  <c r="F435" i="2"/>
  <c r="F425" i="2"/>
  <c r="F373" i="2"/>
  <c r="F476" i="2"/>
  <c r="B382" i="2"/>
  <c r="B449" i="2"/>
  <c r="B400" i="2"/>
  <c r="F408" i="2"/>
  <c r="F411" i="2"/>
  <c r="B385" i="2"/>
  <c r="B422" i="2"/>
  <c r="F389" i="2"/>
  <c r="F452" i="2"/>
  <c r="B387" i="2"/>
  <c r="B475" i="2"/>
  <c r="F394" i="2"/>
  <c r="F431" i="2"/>
  <c r="F427" i="2"/>
  <c r="F447" i="2"/>
  <c r="B444" i="2"/>
  <c r="B372" i="2"/>
  <c r="B433" i="2"/>
  <c r="F392" i="2"/>
  <c r="B427" i="2"/>
  <c r="B377" i="2"/>
  <c r="B492" i="2"/>
  <c r="B440" i="2"/>
  <c r="F371" i="2"/>
  <c r="F395" i="2"/>
  <c r="B411" i="2"/>
  <c r="B423" i="2"/>
  <c r="B429" i="2"/>
  <c r="B396" i="2"/>
  <c r="F489" i="2"/>
  <c r="B437" i="2"/>
  <c r="F396" i="2"/>
  <c r="F387" i="2"/>
  <c r="B477" i="2"/>
  <c r="F475" i="2"/>
  <c r="B405" i="2"/>
  <c r="F426" i="2"/>
  <c r="B451" i="2"/>
  <c r="B392" i="2"/>
  <c r="F407" i="2"/>
  <c r="F381" i="2"/>
  <c r="B493" i="2"/>
  <c r="F506" i="2"/>
  <c r="B388" i="2"/>
  <c r="B452" i="2"/>
  <c r="B403" i="2"/>
  <c r="F443" i="2"/>
  <c r="B448" i="2"/>
  <c r="B435" i="2"/>
  <c r="F409" i="2"/>
  <c r="F438" i="2"/>
  <c r="B430" i="2"/>
  <c r="B438" i="2"/>
  <c r="B491" i="2"/>
  <c r="F342" i="2"/>
  <c r="F430" i="2"/>
  <c r="F398" i="2"/>
  <c r="B446" i="2"/>
  <c r="B371" i="2"/>
  <c r="F377" i="2"/>
  <c r="B393" i="2"/>
  <c r="F432" i="2"/>
  <c r="B463" i="2"/>
  <c r="B378" i="2"/>
  <c r="F386" i="2"/>
  <c r="B424" i="2"/>
  <c r="B441" i="2"/>
  <c r="F444" i="2"/>
  <c r="F424" i="2"/>
  <c r="F445" i="2"/>
  <c r="F423" i="2"/>
  <c r="F491" i="2"/>
  <c r="F403" i="2"/>
  <c r="F369" i="2"/>
  <c r="B375" i="2"/>
  <c r="B408" i="2"/>
  <c r="B450" i="2"/>
  <c r="F400" i="2"/>
  <c r="F405" i="2"/>
  <c r="B398" i="2"/>
  <c r="B445" i="2"/>
  <c r="B409" i="2"/>
  <c r="F385" i="2"/>
  <c r="F393" i="2"/>
  <c r="B476" i="2"/>
  <c r="B355" i="2"/>
  <c r="F355" i="2"/>
  <c r="B399" i="2"/>
  <c r="B342" i="2"/>
  <c r="B381" i="2"/>
  <c r="F437" i="2"/>
  <c r="B380" i="2"/>
  <c r="F370" i="2"/>
  <c r="F382" i="2"/>
  <c r="F474" i="2"/>
  <c r="F442" i="2"/>
  <c r="F434" i="2"/>
  <c r="F410" i="2"/>
  <c r="F488" i="2"/>
  <c r="F504" i="2"/>
  <c r="B397" i="2"/>
  <c r="B370" i="2"/>
  <c r="F397" i="2"/>
  <c r="B402" i="2"/>
  <c r="B401" i="2"/>
  <c r="F436" i="2"/>
  <c r="F353" i="2"/>
  <c r="F441" i="2"/>
  <c r="F368" i="2"/>
  <c r="B434" i="2"/>
  <c r="F463" i="2"/>
  <c r="B390" i="2"/>
  <c r="F376" i="2"/>
  <c r="B489" i="2"/>
  <c r="B428" i="2"/>
  <c r="F384" i="2"/>
  <c r="F428" i="2"/>
  <c r="F402" i="2"/>
  <c r="B374" i="2"/>
  <c r="B426" i="2"/>
  <c r="F391" i="2"/>
  <c r="F429" i="2"/>
  <c r="B366" i="2"/>
  <c r="B504" i="2"/>
  <c r="B436" i="2"/>
  <c r="F446" i="2"/>
  <c r="F507" i="2" l="1"/>
  <c r="F494" i="2"/>
  <c r="F478" i="2"/>
  <c r="F464" i="2"/>
  <c r="F453" i="2"/>
  <c r="F412" i="2"/>
  <c r="F356" i="2"/>
  <c r="J343" i="2"/>
  <c r="I343" i="2"/>
  <c r="H343" i="2"/>
  <c r="C317" i="2"/>
  <c r="C315" i="2"/>
  <c r="J310" i="2"/>
  <c r="I310" i="2"/>
  <c r="H310" i="2"/>
  <c r="C306" i="2"/>
  <c r="C304" i="2"/>
  <c r="J299" i="2"/>
  <c r="I299" i="2"/>
  <c r="H299" i="2"/>
  <c r="C293" i="2"/>
  <c r="C291" i="2"/>
  <c r="J286" i="2"/>
  <c r="I286" i="2"/>
  <c r="H286" i="2"/>
  <c r="C282" i="2"/>
  <c r="C280" i="2"/>
  <c r="B337" i="2"/>
  <c r="B339" i="2"/>
  <c r="F323" i="2"/>
  <c r="B321" i="2"/>
  <c r="B332" i="2"/>
  <c r="B325" i="2"/>
  <c r="F321" i="2"/>
  <c r="B333" i="2"/>
  <c r="F325" i="2"/>
  <c r="B320" i="2"/>
  <c r="B297" i="2"/>
  <c r="F285" i="2"/>
  <c r="B335" i="2"/>
  <c r="B285" i="2"/>
  <c r="B328" i="2"/>
  <c r="B324" i="2"/>
  <c r="B341" i="2"/>
  <c r="F296" i="2"/>
  <c r="F341" i="2"/>
  <c r="B323" i="2"/>
  <c r="F331" i="2"/>
  <c r="B340" i="2"/>
  <c r="F329" i="2"/>
  <c r="B160" i="2"/>
  <c r="F339" i="2"/>
  <c r="B329" i="2"/>
  <c r="F324" i="2"/>
  <c r="B331" i="2"/>
  <c r="F328" i="2"/>
  <c r="F309" i="2"/>
  <c r="F326" i="2"/>
  <c r="B322" i="2"/>
  <c r="F330" i="2"/>
  <c r="F335" i="2"/>
  <c r="F340" i="2"/>
  <c r="B336" i="2"/>
  <c r="B334" i="2"/>
  <c r="F297" i="2"/>
  <c r="F322" i="2"/>
  <c r="B296" i="2"/>
  <c r="B309" i="2"/>
  <c r="F332" i="2"/>
  <c r="B330" i="2"/>
  <c r="B338" i="2"/>
  <c r="F298" i="2"/>
  <c r="F334" i="2"/>
  <c r="F327" i="2"/>
  <c r="B326" i="2"/>
  <c r="B327" i="2"/>
  <c r="F160" i="2"/>
  <c r="F320" i="2"/>
  <c r="F337" i="2"/>
  <c r="F333" i="2"/>
  <c r="F338" i="2"/>
  <c r="F336" i="2"/>
  <c r="B298" i="2"/>
  <c r="F343" i="2" l="1"/>
  <c r="F310" i="2"/>
  <c r="F299" i="2"/>
  <c r="F286" i="2"/>
  <c r="J275" i="2" l="1"/>
  <c r="I275" i="2"/>
  <c r="H275" i="2"/>
  <c r="C271" i="2"/>
  <c r="C269" i="2"/>
  <c r="B274" i="2"/>
  <c r="F274" i="2"/>
  <c r="F275" i="2" l="1"/>
  <c r="J264" i="2"/>
  <c r="I264" i="2"/>
  <c r="H264" i="2"/>
  <c r="C258" i="2"/>
  <c r="C256" i="2"/>
  <c r="J251" i="2"/>
  <c r="I251" i="2"/>
  <c r="H251" i="2"/>
  <c r="C247" i="2"/>
  <c r="C245" i="2"/>
  <c r="J240" i="2"/>
  <c r="I240" i="2"/>
  <c r="H240" i="2"/>
  <c r="C234" i="2"/>
  <c r="C232" i="2"/>
  <c r="J227" i="2"/>
  <c r="I227" i="2"/>
  <c r="H227" i="2"/>
  <c r="C220" i="2"/>
  <c r="C218" i="2"/>
  <c r="J213" i="2"/>
  <c r="I213" i="2"/>
  <c r="H213" i="2"/>
  <c r="C207" i="2"/>
  <c r="C205" i="2"/>
  <c r="J200" i="2"/>
  <c r="I200" i="2"/>
  <c r="H200" i="2"/>
  <c r="C192" i="2"/>
  <c r="C190" i="2"/>
  <c r="B261" i="2"/>
  <c r="B223" i="2"/>
  <c r="B250" i="2"/>
  <c r="F211" i="2"/>
  <c r="F226" i="2"/>
  <c r="F196" i="2"/>
  <c r="B262" i="2"/>
  <c r="F212" i="2"/>
  <c r="B197" i="2"/>
  <c r="B237" i="2"/>
  <c r="B226" i="2"/>
  <c r="B198" i="2"/>
  <c r="F263" i="2"/>
  <c r="B238" i="2"/>
  <c r="B225" i="2"/>
  <c r="F195" i="2"/>
  <c r="F225" i="2"/>
  <c r="B212" i="2"/>
  <c r="F197" i="2"/>
  <c r="F223" i="2"/>
  <c r="F250" i="2"/>
  <c r="B210" i="2"/>
  <c r="B224" i="2"/>
  <c r="B239" i="2"/>
  <c r="F198" i="2"/>
  <c r="B199" i="2"/>
  <c r="B195" i="2"/>
  <c r="F239" i="2"/>
  <c r="B211" i="2"/>
  <c r="B196" i="2"/>
  <c r="F210" i="2"/>
  <c r="F262" i="2"/>
  <c r="F237" i="2"/>
  <c r="F238" i="2"/>
  <c r="B263" i="2"/>
  <c r="F224" i="2"/>
  <c r="F199" i="2"/>
  <c r="F261" i="2"/>
  <c r="F264" i="2" l="1"/>
  <c r="F251" i="2"/>
  <c r="F240" i="2"/>
  <c r="F227" i="2"/>
  <c r="F213" i="2"/>
  <c r="F200" i="2"/>
  <c r="F182" i="2"/>
  <c r="F183" i="2"/>
  <c r="B184" i="2"/>
  <c r="B183" i="2"/>
  <c r="F184" i="2"/>
  <c r="B182" i="2"/>
  <c r="J185" i="2" l="1"/>
  <c r="I185" i="2"/>
  <c r="H185" i="2"/>
  <c r="C179" i="2"/>
  <c r="C177" i="2"/>
  <c r="F185" i="2" l="1"/>
  <c r="J172" i="2"/>
  <c r="I172" i="2"/>
  <c r="H172" i="2"/>
  <c r="C168" i="2"/>
  <c r="C166" i="2"/>
  <c r="J161" i="2"/>
  <c r="I161" i="2"/>
  <c r="H161" i="2"/>
  <c r="C129" i="2"/>
  <c r="C127" i="2"/>
  <c r="J122" i="2"/>
  <c r="I122" i="2"/>
  <c r="H122" i="2"/>
  <c r="C77" i="2"/>
  <c r="C75" i="2"/>
  <c r="J70" i="2"/>
  <c r="I70" i="2"/>
  <c r="H70" i="2"/>
  <c r="C63" i="2"/>
  <c r="C61" i="2"/>
  <c r="J56" i="2"/>
  <c r="I56" i="2"/>
  <c r="H56" i="2"/>
  <c r="C50" i="2"/>
  <c r="C48" i="2"/>
  <c r="B121" i="2"/>
  <c r="B132" i="2"/>
  <c r="F91" i="2"/>
  <c r="B80" i="2"/>
  <c r="F120" i="2"/>
  <c r="F86" i="2"/>
  <c r="B88" i="2"/>
  <c r="F116" i="2"/>
  <c r="F159" i="2"/>
  <c r="F55" i="2"/>
  <c r="B144" i="2"/>
  <c r="F110" i="2"/>
  <c r="B147" i="2"/>
  <c r="B106" i="2"/>
  <c r="B133" i="2"/>
  <c r="B117" i="2"/>
  <c r="F121" i="2"/>
  <c r="F87" i="2"/>
  <c r="F42" i="2"/>
  <c r="B146" i="2"/>
  <c r="F152" i="2"/>
  <c r="F108" i="2"/>
  <c r="B140" i="2"/>
  <c r="F154" i="2"/>
  <c r="F142" i="2"/>
  <c r="F144" i="2"/>
  <c r="B98" i="2"/>
  <c r="F141" i="2"/>
  <c r="F157" i="2"/>
  <c r="F102" i="2"/>
  <c r="F88" i="2"/>
  <c r="B152" i="2"/>
  <c r="F89" i="2"/>
  <c r="B136" i="2"/>
  <c r="F83" i="2"/>
  <c r="F171" i="2"/>
  <c r="B105" i="2"/>
  <c r="F133" i="2"/>
  <c r="B94" i="2"/>
  <c r="B120" i="2"/>
  <c r="B91" i="2"/>
  <c r="B148" i="2"/>
  <c r="B96" i="2"/>
  <c r="F100" i="2"/>
  <c r="B118" i="2"/>
  <c r="B54" i="2"/>
  <c r="B153" i="2"/>
  <c r="B53" i="2"/>
  <c r="F147" i="2"/>
  <c r="B84" i="2"/>
  <c r="F53" i="2"/>
  <c r="F119" i="2"/>
  <c r="F81" i="2"/>
  <c r="F94" i="2"/>
  <c r="F96" i="2"/>
  <c r="B150" i="2"/>
  <c r="F97" i="2"/>
  <c r="F149" i="2"/>
  <c r="B97" i="2"/>
  <c r="B137" i="2"/>
  <c r="F156" i="2"/>
  <c r="F136" i="2"/>
  <c r="B112" i="2"/>
  <c r="F67" i="2"/>
  <c r="F155" i="2"/>
  <c r="B156" i="2"/>
  <c r="F112" i="2"/>
  <c r="B149" i="2"/>
  <c r="B142" i="2"/>
  <c r="F153" i="2"/>
  <c r="B66" i="2"/>
  <c r="B159" i="2"/>
  <c r="B108" i="2"/>
  <c r="B81" i="2"/>
  <c r="B134" i="2"/>
  <c r="F66" i="2"/>
  <c r="B171" i="2"/>
  <c r="F151" i="2"/>
  <c r="B109" i="2"/>
  <c r="B103" i="2"/>
  <c r="F93" i="2"/>
  <c r="F137" i="2"/>
  <c r="F107" i="2"/>
  <c r="B114" i="2"/>
  <c r="B111" i="2"/>
  <c r="F104" i="2"/>
  <c r="F140" i="2"/>
  <c r="F109" i="2"/>
  <c r="F95" i="2"/>
  <c r="F134" i="2"/>
  <c r="B93" i="2"/>
  <c r="F54" i="2"/>
  <c r="F158" i="2"/>
  <c r="B100" i="2"/>
  <c r="B107" i="2"/>
  <c r="F106" i="2"/>
  <c r="F148" i="2"/>
  <c r="B99" i="2"/>
  <c r="B151" i="2"/>
  <c r="F85" i="2"/>
  <c r="B158" i="2"/>
  <c r="F118" i="2"/>
  <c r="F105" i="2"/>
  <c r="F80" i="2"/>
  <c r="B139" i="2"/>
  <c r="F117" i="2"/>
  <c r="B83" i="2"/>
  <c r="F143" i="2"/>
  <c r="B145" i="2"/>
  <c r="B92" i="2"/>
  <c r="B116" i="2"/>
  <c r="B87" i="2"/>
  <c r="B42" i="2"/>
  <c r="B104" i="2"/>
  <c r="F115" i="2"/>
  <c r="B135" i="2"/>
  <c r="B86" i="2"/>
  <c r="B119" i="2"/>
  <c r="F114" i="2"/>
  <c r="F82" i="2"/>
  <c r="B69" i="2"/>
  <c r="B85" i="2"/>
  <c r="B157" i="2"/>
  <c r="B55" i="2"/>
  <c r="B113" i="2"/>
  <c r="B82" i="2"/>
  <c r="F150" i="2"/>
  <c r="B141" i="2"/>
  <c r="F145" i="2"/>
  <c r="F68" i="2"/>
  <c r="B138" i="2"/>
  <c r="B115" i="2"/>
  <c r="F146" i="2"/>
  <c r="F90" i="2"/>
  <c r="B102" i="2"/>
  <c r="F139" i="2"/>
  <c r="F113" i="2"/>
  <c r="F99" i="2"/>
  <c r="B101" i="2"/>
  <c r="B90" i="2"/>
  <c r="F103" i="2"/>
  <c r="B89" i="2"/>
  <c r="B67" i="2"/>
  <c r="B143" i="2"/>
  <c r="F101" i="2"/>
  <c r="B95" i="2"/>
  <c r="B155" i="2"/>
  <c r="B110" i="2"/>
  <c r="B68" i="2"/>
  <c r="F92" i="2"/>
  <c r="F69" i="2"/>
  <c r="F84" i="2"/>
  <c r="F138" i="2"/>
  <c r="F111" i="2"/>
  <c r="F98" i="2"/>
  <c r="F135" i="2"/>
  <c r="F132" i="2"/>
  <c r="B154" i="2"/>
  <c r="F172" i="2" l="1"/>
  <c r="F161" i="2"/>
  <c r="F122" i="2"/>
  <c r="F70" i="2"/>
  <c r="F56" i="2"/>
  <c r="B41" i="2"/>
  <c r="F41" i="2"/>
  <c r="F38" i="2"/>
  <c r="F26" i="2"/>
  <c r="F25" i="2"/>
  <c r="B32" i="2"/>
  <c r="B39" i="2"/>
  <c r="B24" i="2"/>
  <c r="F24" i="2"/>
  <c r="F31" i="2"/>
  <c r="B30" i="2"/>
  <c r="F23" i="2"/>
  <c r="B31" i="2"/>
  <c r="B23" i="2"/>
  <c r="B34" i="2"/>
  <c r="B27" i="2"/>
  <c r="B38" i="2"/>
  <c r="F36" i="2"/>
  <c r="F35" i="2"/>
  <c r="B33" i="2"/>
  <c r="B37" i="2"/>
  <c r="B26" i="2"/>
  <c r="B40" i="2"/>
  <c r="B25" i="2"/>
  <c r="F34" i="2"/>
  <c r="F28" i="2"/>
  <c r="B36" i="2"/>
  <c r="F33" i="2"/>
  <c r="F39" i="2"/>
  <c r="F27" i="2"/>
  <c r="B29" i="2"/>
  <c r="F37" i="2"/>
  <c r="F29" i="2"/>
  <c r="F30" i="2"/>
  <c r="F40" i="2"/>
  <c r="B35" i="2"/>
  <c r="F32" i="2"/>
  <c r="B28" i="2"/>
  <c r="J10" i="5" l="1"/>
  <c r="I10" i="5"/>
  <c r="H10" i="5"/>
  <c r="C6" i="5"/>
  <c r="C4" i="5"/>
  <c r="J43" i="2"/>
  <c r="C38" i="1" s="1"/>
  <c r="I43" i="2"/>
  <c r="C24" i="1" s="1"/>
  <c r="H43" i="2"/>
  <c r="C20" i="1" s="1"/>
  <c r="C20" i="2"/>
  <c r="C18" i="2"/>
  <c r="B3" i="2"/>
  <c r="C39" i="1"/>
  <c r="C14" i="1"/>
  <c r="C13" i="1"/>
  <c r="C12" i="1"/>
  <c r="C11" i="1"/>
  <c r="C10" i="1"/>
  <c r="C9" i="1"/>
  <c r="F9" i="5"/>
  <c r="B9" i="5"/>
  <c r="C28" i="1" l="1"/>
  <c r="C31" i="1"/>
  <c r="C33" i="1"/>
  <c r="C26" i="1"/>
  <c r="C35" i="1"/>
  <c r="C29" i="1"/>
  <c r="C37" i="1"/>
  <c r="C32" i="1"/>
  <c r="C36" i="1"/>
  <c r="C30" i="1"/>
  <c r="C34" i="1"/>
  <c r="C17" i="1"/>
  <c r="C23" i="1"/>
  <c r="C18" i="1"/>
  <c r="C19" i="1"/>
  <c r="F43" i="2"/>
  <c r="C22" i="1" s="1"/>
  <c r="F10" i="5"/>
  <c r="C16" i="1" l="1"/>
  <c r="C27"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46" authorId="2">
      <text>
        <r>
          <rPr>
            <sz val="11"/>
            <color theme="1"/>
            <rFont val="Calibri"/>
            <family val="2"/>
            <scheme val="minor"/>
          </rPr>
          <t>Introducir un texto con el nombre o referencia de la contratación</t>
        </r>
      </text>
    </comment>
    <comment ref="B46" authorId="2">
      <text>
        <r>
          <rPr>
            <sz val="11"/>
            <color theme="1"/>
            <rFont val="Calibri"/>
            <family val="2"/>
            <scheme val="minor"/>
          </rPr>
          <t>Introduzca un texto con la finalidad de la contratación</t>
        </r>
      </text>
    </comment>
    <comment ref="C46" authorId="2">
      <text>
        <r>
          <rPr>
            <sz val="11"/>
            <color theme="1"/>
            <rFont val="Calibri"/>
            <family val="2"/>
            <scheme val="minor"/>
          </rPr>
          <t>Seleccionar un valor del listado</t>
        </r>
      </text>
    </comment>
    <comment ref="D46" authorId="2">
      <text>
        <r>
          <rPr>
            <sz val="11"/>
            <color theme="1"/>
            <rFont val="Calibri"/>
            <family val="2"/>
            <scheme val="minor"/>
          </rPr>
          <t>Seleccione el tipo de procedimiento</t>
        </r>
      </text>
    </comment>
    <comment ref="E46" authorId="2">
      <text>
        <r>
          <rPr>
            <sz val="11"/>
            <color theme="1"/>
            <rFont val="Calibri"/>
            <family val="2"/>
            <scheme val="minor"/>
          </rPr>
          <t>Seleccione un valor de la lista</t>
        </r>
      </text>
    </comment>
    <comment ref="F46" authorId="2">
      <text>
        <r>
          <rPr>
            <sz val="11"/>
            <color theme="1"/>
            <rFont val="Calibri"/>
            <family val="2"/>
            <scheme val="minor"/>
          </rPr>
          <t>Introduzca el código SNIP</t>
        </r>
      </text>
    </comment>
    <comment ref="C47" authorId="2">
      <text>
        <r>
          <rPr>
            <sz val="11"/>
            <color theme="1"/>
            <rFont val="Calibri"/>
            <family val="2"/>
            <scheme val="minor"/>
          </rPr>
          <t>Introduzca la fecha de inicio del proceso, en formato dd-mm-aaaa</t>
        </r>
      </text>
    </comment>
    <comment ref="F4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2">
      <text/>
    </comment>
    <comment ref="C49" authorId="2">
      <text>
        <r>
          <rPr>
            <sz val="11"/>
            <color theme="1"/>
            <rFont val="Calibri"/>
            <family val="2"/>
            <scheme val="minor"/>
          </rPr>
          <t>Introduzca la fecha prevista de adjudicación, en formato dd-mm-aaaa</t>
        </r>
      </text>
    </comment>
    <comment ref="F49" authorId="2">
      <text/>
    </comment>
    <comment ref="F50" authorId="2">
      <text/>
    </comment>
    <comment ref="A52" authorId="2">
      <text>
        <r>
          <rPr>
            <sz val="11"/>
            <color theme="1"/>
            <rFont val="Calibri"/>
            <family val="2"/>
            <scheme val="minor"/>
          </rPr>
          <t>Introduzca un codigo UNSPSC</t>
        </r>
      </text>
    </comment>
    <comment ref="B52" authorId="2">
      <text>
        <r>
          <rPr>
            <sz val="11"/>
            <color theme="1"/>
            <rFont val="Calibri"/>
            <family val="2"/>
            <scheme val="minor"/>
          </rPr>
          <t>Descripción calculada automáticamente a partir de código del artículo</t>
        </r>
      </text>
    </comment>
    <comment ref="C52" authorId="2">
      <text>
        <r>
          <rPr>
            <sz val="11"/>
            <color theme="1"/>
            <rFont val="Calibri"/>
            <family val="2"/>
            <scheme val="minor"/>
          </rPr>
          <t>Seleccione un valor de la lista</t>
        </r>
      </text>
    </comment>
    <comment ref="D52" authorId="2">
      <text>
        <r>
          <rPr>
            <sz val="11"/>
            <color theme="1"/>
            <rFont val="Calibri"/>
            <family val="2"/>
            <scheme val="minor"/>
          </rPr>
          <t>Introduzca un número con dos decimales como máximo. Debe ser igual o mayor a la "Cantidad Real Consumida"</t>
        </r>
      </text>
    </comment>
    <comment ref="E52" authorId="2">
      <text>
        <r>
          <rPr>
            <sz val="11"/>
            <color theme="1"/>
            <rFont val="Calibri"/>
            <family val="2"/>
            <scheme val="minor"/>
          </rPr>
          <t>Introduzca un número con dos decimales como máximo</t>
        </r>
      </text>
    </comment>
    <comment ref="F52" authorId="2">
      <text>
        <r>
          <rPr>
            <sz val="11"/>
            <color theme="1"/>
            <rFont val="Calibri"/>
            <family val="2"/>
            <scheme val="minor"/>
          </rPr>
          <t>Monto calculado automáticamente por el sistema</t>
        </r>
      </text>
    </comment>
    <comment ref="A59" authorId="2">
      <text>
        <r>
          <rPr>
            <sz val="11"/>
            <color theme="1"/>
            <rFont val="Calibri"/>
            <family val="2"/>
            <scheme val="minor"/>
          </rPr>
          <t>Introducir un texto con el nombre o referencia de la contratación</t>
        </r>
      </text>
    </comment>
    <comment ref="B59" authorId="2">
      <text>
        <r>
          <rPr>
            <sz val="11"/>
            <color theme="1"/>
            <rFont val="Calibri"/>
            <family val="2"/>
            <scheme val="minor"/>
          </rPr>
          <t>Introduzca un texto con la finalidad de la contratación</t>
        </r>
      </text>
    </comment>
    <comment ref="C59" authorId="2">
      <text>
        <r>
          <rPr>
            <sz val="11"/>
            <color theme="1"/>
            <rFont val="Calibri"/>
            <family val="2"/>
            <scheme val="minor"/>
          </rPr>
          <t>Seleccionar un valor del listado</t>
        </r>
      </text>
    </comment>
    <comment ref="D59" authorId="2">
      <text>
        <r>
          <rPr>
            <sz val="11"/>
            <color theme="1"/>
            <rFont val="Calibri"/>
            <family val="2"/>
            <scheme val="minor"/>
          </rPr>
          <t>Seleccione el tipo de procedimiento</t>
        </r>
      </text>
    </comment>
    <comment ref="E59" authorId="2">
      <text>
        <r>
          <rPr>
            <sz val="11"/>
            <color theme="1"/>
            <rFont val="Calibri"/>
            <family val="2"/>
            <scheme val="minor"/>
          </rPr>
          <t>Seleccione un valor de la lista</t>
        </r>
      </text>
    </comment>
    <comment ref="F59" authorId="2">
      <text>
        <r>
          <rPr>
            <sz val="11"/>
            <color theme="1"/>
            <rFont val="Calibri"/>
            <family val="2"/>
            <scheme val="minor"/>
          </rPr>
          <t>Introduzca el código SNIP</t>
        </r>
      </text>
    </comment>
    <comment ref="C60" authorId="2">
      <text>
        <r>
          <rPr>
            <sz val="11"/>
            <color theme="1"/>
            <rFont val="Calibri"/>
            <family val="2"/>
            <scheme val="minor"/>
          </rPr>
          <t>Introduzca la fecha de inicio del proceso, en formato dd-mm-aaaa</t>
        </r>
      </text>
    </comment>
    <comment ref="F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 authorId="2">
      <text/>
    </comment>
    <comment ref="C62" authorId="2">
      <text>
        <r>
          <rPr>
            <sz val="11"/>
            <color theme="1"/>
            <rFont val="Calibri"/>
            <family val="2"/>
            <scheme val="minor"/>
          </rPr>
          <t>Introduzca la fecha prevista de adjudicación, en formato dd-mm-aaaa</t>
        </r>
      </text>
    </comment>
    <comment ref="F62" authorId="2">
      <text/>
    </comment>
    <comment ref="F63" authorId="2">
      <text/>
    </comment>
    <comment ref="A65" authorId="2">
      <text>
        <r>
          <rPr>
            <sz val="11"/>
            <color theme="1"/>
            <rFont val="Calibri"/>
            <family val="2"/>
            <scheme val="minor"/>
          </rPr>
          <t>Introduzca un codigo UNSPSC</t>
        </r>
      </text>
    </comment>
    <comment ref="B65" authorId="2">
      <text>
        <r>
          <rPr>
            <sz val="11"/>
            <color theme="1"/>
            <rFont val="Calibri"/>
            <family val="2"/>
            <scheme val="minor"/>
          </rPr>
          <t>Descripción calculada automáticamente a partir de código del artículo</t>
        </r>
      </text>
    </comment>
    <comment ref="C65" authorId="2">
      <text>
        <r>
          <rPr>
            <sz val="11"/>
            <color theme="1"/>
            <rFont val="Calibri"/>
            <family val="2"/>
            <scheme val="minor"/>
          </rPr>
          <t>Seleccione un valor de la lista</t>
        </r>
      </text>
    </comment>
    <comment ref="D65" authorId="2">
      <text>
        <r>
          <rPr>
            <sz val="11"/>
            <color theme="1"/>
            <rFont val="Calibri"/>
            <family val="2"/>
            <scheme val="minor"/>
          </rPr>
          <t>Introduzca un número con dos decimales como máximo. Debe ser igual o mayor a la "Cantidad Real Consumida"</t>
        </r>
      </text>
    </comment>
    <comment ref="E65" authorId="2">
      <text>
        <r>
          <rPr>
            <sz val="11"/>
            <color theme="1"/>
            <rFont val="Calibri"/>
            <family val="2"/>
            <scheme val="minor"/>
          </rPr>
          <t>Introduzca un número con dos decimales como máximo</t>
        </r>
      </text>
    </comment>
    <comment ref="F65" authorId="2">
      <text>
        <r>
          <rPr>
            <sz val="11"/>
            <color theme="1"/>
            <rFont val="Calibri"/>
            <family val="2"/>
            <scheme val="minor"/>
          </rPr>
          <t>Monto calculado automáticamente por el sistema</t>
        </r>
      </text>
    </comment>
    <comment ref="A73" authorId="2">
      <text>
        <r>
          <rPr>
            <sz val="11"/>
            <color theme="1"/>
            <rFont val="Calibri"/>
            <family val="2"/>
            <scheme val="minor"/>
          </rPr>
          <t>Introducir un texto con el nombre o referencia de la contratación</t>
        </r>
      </text>
    </comment>
    <comment ref="B73" authorId="2">
      <text>
        <r>
          <rPr>
            <sz val="11"/>
            <color theme="1"/>
            <rFont val="Calibri"/>
            <family val="2"/>
            <scheme val="minor"/>
          </rPr>
          <t>Introduzca un texto con la finalidad de la contratación</t>
        </r>
      </text>
    </comment>
    <comment ref="C73" authorId="2">
      <text>
        <r>
          <rPr>
            <sz val="11"/>
            <color theme="1"/>
            <rFont val="Calibri"/>
            <family val="2"/>
            <scheme val="minor"/>
          </rPr>
          <t>Seleccionar un valor del listado</t>
        </r>
      </text>
    </comment>
    <comment ref="D73" authorId="2">
      <text>
        <r>
          <rPr>
            <sz val="11"/>
            <color theme="1"/>
            <rFont val="Calibri"/>
            <family val="2"/>
            <scheme val="minor"/>
          </rPr>
          <t>Seleccione el tipo de procedimiento</t>
        </r>
      </text>
    </comment>
    <comment ref="E73" authorId="2">
      <text>
        <r>
          <rPr>
            <sz val="11"/>
            <color theme="1"/>
            <rFont val="Calibri"/>
            <family val="2"/>
            <scheme val="minor"/>
          </rPr>
          <t>Seleccione un valor de la lista</t>
        </r>
      </text>
    </comment>
    <comment ref="F73" authorId="2">
      <text>
        <r>
          <rPr>
            <sz val="11"/>
            <color theme="1"/>
            <rFont val="Calibri"/>
            <family val="2"/>
            <scheme val="minor"/>
          </rPr>
          <t>Introduzca el código SNIP</t>
        </r>
      </text>
    </comment>
    <comment ref="C74" authorId="2">
      <text>
        <r>
          <rPr>
            <sz val="11"/>
            <color theme="1"/>
            <rFont val="Calibri"/>
            <family val="2"/>
            <scheme val="minor"/>
          </rPr>
          <t>Introduzca la fecha de inicio del proceso, en formato dd-mm-aaaa</t>
        </r>
      </text>
    </comment>
    <comment ref="F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2">
      <text/>
    </comment>
    <comment ref="C76" authorId="2">
      <text>
        <r>
          <rPr>
            <sz val="11"/>
            <color theme="1"/>
            <rFont val="Calibri"/>
            <family val="2"/>
            <scheme val="minor"/>
          </rPr>
          <t>Introduzca la fecha de inicio del proceso, en formato dd-mm-aaaa</t>
        </r>
      </text>
    </comment>
    <comment ref="F76" authorId="2">
      <text/>
    </comment>
    <comment ref="F77" authorId="2">
      <text/>
    </comment>
    <comment ref="A79" authorId="2">
      <text>
        <r>
          <rPr>
            <sz val="11"/>
            <color theme="1"/>
            <rFont val="Calibri"/>
            <family val="2"/>
            <scheme val="minor"/>
          </rPr>
          <t>Introduzca un codigo UNSPSC</t>
        </r>
      </text>
    </comment>
    <comment ref="B79" authorId="2">
      <text>
        <r>
          <rPr>
            <sz val="11"/>
            <color theme="1"/>
            <rFont val="Calibri"/>
            <family val="2"/>
            <scheme val="minor"/>
          </rPr>
          <t>Descripción calculada automáticamente a partir de código del artículo</t>
        </r>
      </text>
    </comment>
    <comment ref="C79" authorId="2">
      <text>
        <r>
          <rPr>
            <sz val="11"/>
            <color theme="1"/>
            <rFont val="Calibri"/>
            <family val="2"/>
            <scheme val="minor"/>
          </rPr>
          <t>Seleccione un valor de la lista</t>
        </r>
      </text>
    </comment>
    <comment ref="D79" authorId="2">
      <text>
        <r>
          <rPr>
            <sz val="11"/>
            <color theme="1"/>
            <rFont val="Calibri"/>
            <family val="2"/>
            <scheme val="minor"/>
          </rPr>
          <t>Introduzca un número con dos decimales como máximo. Debe ser igual o mayor a la "Cantidad Real Consumida"</t>
        </r>
      </text>
    </comment>
    <comment ref="E79" authorId="2">
      <text>
        <r>
          <rPr>
            <sz val="11"/>
            <color theme="1"/>
            <rFont val="Calibri"/>
            <family val="2"/>
            <scheme val="minor"/>
          </rPr>
          <t>Introduzca un número con dos decimales como máximo</t>
        </r>
      </text>
    </comment>
    <comment ref="F79" authorId="2">
      <text>
        <r>
          <rPr>
            <sz val="11"/>
            <color theme="1"/>
            <rFont val="Calibri"/>
            <family val="2"/>
            <scheme val="minor"/>
          </rPr>
          <t>Monto calculado automáticamente por el sistema</t>
        </r>
      </text>
    </comment>
    <comment ref="A125" authorId="2">
      <text>
        <r>
          <rPr>
            <sz val="11"/>
            <color theme="1"/>
            <rFont val="Calibri"/>
            <family val="2"/>
            <scheme val="minor"/>
          </rPr>
          <t>Introducir un texto con el nombre o referencia de la contratación</t>
        </r>
      </text>
    </comment>
    <comment ref="B125" authorId="2">
      <text>
        <r>
          <rPr>
            <sz val="11"/>
            <color theme="1"/>
            <rFont val="Calibri"/>
            <family val="2"/>
            <scheme val="minor"/>
          </rPr>
          <t>Introduzca un texto con la finalidad de la contratación</t>
        </r>
      </text>
    </comment>
    <comment ref="C125" authorId="2">
      <text>
        <r>
          <rPr>
            <sz val="11"/>
            <color theme="1"/>
            <rFont val="Calibri"/>
            <family val="2"/>
            <scheme val="minor"/>
          </rPr>
          <t>Seleccionar un valor del listado</t>
        </r>
      </text>
    </comment>
    <comment ref="D125" authorId="2">
      <text>
        <r>
          <rPr>
            <sz val="11"/>
            <color theme="1"/>
            <rFont val="Calibri"/>
            <family val="2"/>
            <scheme val="minor"/>
          </rPr>
          <t>Seleccione el tipo de procedimiento</t>
        </r>
      </text>
    </comment>
    <comment ref="E125" authorId="2">
      <text>
        <r>
          <rPr>
            <sz val="11"/>
            <color theme="1"/>
            <rFont val="Calibri"/>
            <family val="2"/>
            <scheme val="minor"/>
          </rPr>
          <t>Seleccione un valor de la lista</t>
        </r>
      </text>
    </comment>
    <comment ref="F125" authorId="2">
      <text>
        <r>
          <rPr>
            <sz val="11"/>
            <color theme="1"/>
            <rFont val="Calibri"/>
            <family val="2"/>
            <scheme val="minor"/>
          </rPr>
          <t>Introduzca el código SNIP</t>
        </r>
      </text>
    </comment>
    <comment ref="C126" authorId="2">
      <text>
        <r>
          <rPr>
            <sz val="11"/>
            <color theme="1"/>
            <rFont val="Calibri"/>
            <family val="2"/>
            <scheme val="minor"/>
          </rPr>
          <t>Introduzca la fecha de inicio del proceso, en formato dd-mm-aaaa</t>
        </r>
      </text>
    </comment>
    <comment ref="F12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 authorId="2">
      <text/>
    </comment>
    <comment ref="C128" authorId="2">
      <text>
        <r>
          <rPr>
            <sz val="11"/>
            <color theme="1"/>
            <rFont val="Calibri"/>
            <family val="2"/>
            <scheme val="minor"/>
          </rPr>
          <t>Introduzca la fecha prevista de adjudicación, en formato dd-mm-aaaa</t>
        </r>
      </text>
    </comment>
    <comment ref="F128" authorId="2">
      <text/>
    </comment>
    <comment ref="F129" authorId="2">
      <text/>
    </comment>
    <comment ref="A131" authorId="2">
      <text>
        <r>
          <rPr>
            <sz val="11"/>
            <color theme="1"/>
            <rFont val="Calibri"/>
            <family val="2"/>
            <scheme val="minor"/>
          </rPr>
          <t>Introduzca un codigo UNSPSC</t>
        </r>
      </text>
    </comment>
    <comment ref="B131" authorId="2">
      <text>
        <r>
          <rPr>
            <sz val="11"/>
            <color theme="1"/>
            <rFont val="Calibri"/>
            <family val="2"/>
            <scheme val="minor"/>
          </rPr>
          <t>Descripción calculada automáticamente a partir de código del artículo</t>
        </r>
      </text>
    </comment>
    <comment ref="C131" authorId="2">
      <text>
        <r>
          <rPr>
            <sz val="11"/>
            <color theme="1"/>
            <rFont val="Calibri"/>
            <family val="2"/>
            <scheme val="minor"/>
          </rPr>
          <t>Seleccione un valor de la lista</t>
        </r>
      </text>
    </comment>
    <comment ref="D131" authorId="2">
      <text>
        <r>
          <rPr>
            <sz val="11"/>
            <color theme="1"/>
            <rFont val="Calibri"/>
            <family val="2"/>
            <scheme val="minor"/>
          </rPr>
          <t>Introduzca un número con dos decimales como máximo. Debe ser igual o mayor a la "Cantidad Real Consumida"</t>
        </r>
      </text>
    </comment>
    <comment ref="E131" authorId="2">
      <text>
        <r>
          <rPr>
            <sz val="11"/>
            <color theme="1"/>
            <rFont val="Calibri"/>
            <family val="2"/>
            <scheme val="minor"/>
          </rPr>
          <t>Introduzca un número con dos decimales como máximo</t>
        </r>
      </text>
    </comment>
    <comment ref="F131" authorId="2">
      <text>
        <r>
          <rPr>
            <sz val="11"/>
            <color theme="1"/>
            <rFont val="Calibri"/>
            <family val="2"/>
            <scheme val="minor"/>
          </rPr>
          <t>Monto calculado automáticamente por el sistema</t>
        </r>
      </text>
    </comment>
    <comment ref="A164" authorId="2">
      <text>
        <r>
          <rPr>
            <sz val="11"/>
            <color theme="1"/>
            <rFont val="Calibri"/>
            <family val="2"/>
            <scheme val="minor"/>
          </rPr>
          <t>Introducir un texto con el nombre o referencia de la contratación</t>
        </r>
      </text>
    </comment>
    <comment ref="B164" authorId="2">
      <text>
        <r>
          <rPr>
            <sz val="11"/>
            <color theme="1"/>
            <rFont val="Calibri"/>
            <family val="2"/>
            <scheme val="minor"/>
          </rPr>
          <t>Introduzca un texto con la finalidad de la contratación</t>
        </r>
      </text>
    </comment>
    <comment ref="C164" authorId="2">
      <text>
        <r>
          <rPr>
            <sz val="11"/>
            <color theme="1"/>
            <rFont val="Calibri"/>
            <family val="2"/>
            <scheme val="minor"/>
          </rPr>
          <t>Seleccionar un valor del listado</t>
        </r>
      </text>
    </comment>
    <comment ref="D164" authorId="2">
      <text>
        <r>
          <rPr>
            <sz val="11"/>
            <color theme="1"/>
            <rFont val="Calibri"/>
            <family val="2"/>
            <scheme val="minor"/>
          </rPr>
          <t>Seleccione el tipo de procedimiento</t>
        </r>
      </text>
    </comment>
    <comment ref="E164" authorId="2">
      <text>
        <r>
          <rPr>
            <sz val="11"/>
            <color theme="1"/>
            <rFont val="Calibri"/>
            <family val="2"/>
            <scheme val="minor"/>
          </rPr>
          <t>Seleccione un valor de la lista</t>
        </r>
      </text>
    </comment>
    <comment ref="F164" authorId="2">
      <text>
        <r>
          <rPr>
            <sz val="11"/>
            <color theme="1"/>
            <rFont val="Calibri"/>
            <family val="2"/>
            <scheme val="minor"/>
          </rPr>
          <t>Introduzca el código SNIP</t>
        </r>
      </text>
    </comment>
    <comment ref="C165" authorId="2">
      <text>
        <r>
          <rPr>
            <sz val="11"/>
            <color theme="1"/>
            <rFont val="Calibri"/>
            <family val="2"/>
            <scheme val="minor"/>
          </rPr>
          <t>Introduzca la fecha de inicio del proceso, en formato dd-mm-aaaa</t>
        </r>
      </text>
    </comment>
    <comment ref="F16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2">
      <text/>
    </comment>
    <comment ref="C167" authorId="2">
      <text>
        <r>
          <rPr>
            <sz val="11"/>
            <color theme="1"/>
            <rFont val="Calibri"/>
            <family val="2"/>
            <scheme val="minor"/>
          </rPr>
          <t>Introduzca la fecha prevista de adjudicación, en formato dd-mm-aaaa</t>
        </r>
      </text>
    </comment>
    <comment ref="F167" authorId="2">
      <text/>
    </comment>
    <comment ref="F168" authorId="2">
      <text/>
    </comment>
    <comment ref="A170" authorId="2">
      <text>
        <r>
          <rPr>
            <sz val="11"/>
            <color theme="1"/>
            <rFont val="Calibri"/>
            <family val="2"/>
            <scheme val="minor"/>
          </rPr>
          <t>Introduzca un codigo UNSPSC</t>
        </r>
      </text>
    </comment>
    <comment ref="B170" authorId="2">
      <text>
        <r>
          <rPr>
            <sz val="11"/>
            <color theme="1"/>
            <rFont val="Calibri"/>
            <family val="2"/>
            <scheme val="minor"/>
          </rPr>
          <t>Descripción calculada automáticamente a partir de código del artículo</t>
        </r>
      </text>
    </comment>
    <comment ref="C170" authorId="2">
      <text>
        <r>
          <rPr>
            <sz val="11"/>
            <color theme="1"/>
            <rFont val="Calibri"/>
            <family val="2"/>
            <scheme val="minor"/>
          </rPr>
          <t>Seleccione un valor de la lista</t>
        </r>
      </text>
    </comment>
    <comment ref="D170" authorId="2">
      <text>
        <r>
          <rPr>
            <sz val="11"/>
            <color theme="1"/>
            <rFont val="Calibri"/>
            <family val="2"/>
            <scheme val="minor"/>
          </rPr>
          <t>Introduzca un número con dos decimales como máximo. Debe ser igual o mayor a la "Cantidad Real Consumida"</t>
        </r>
      </text>
    </comment>
    <comment ref="E170" authorId="2">
      <text>
        <r>
          <rPr>
            <sz val="11"/>
            <color theme="1"/>
            <rFont val="Calibri"/>
            <family val="2"/>
            <scheme val="minor"/>
          </rPr>
          <t>Introduzca un número con dos decimales como máximo</t>
        </r>
      </text>
    </comment>
    <comment ref="F170" authorId="2">
      <text>
        <r>
          <rPr>
            <sz val="11"/>
            <color theme="1"/>
            <rFont val="Calibri"/>
            <family val="2"/>
            <scheme val="minor"/>
          </rPr>
          <t>Monto calculado automáticamente por el sistema</t>
        </r>
      </text>
    </comment>
    <comment ref="A175" authorId="2">
      <text>
        <r>
          <rPr>
            <sz val="11"/>
            <color theme="1"/>
            <rFont val="Calibri"/>
            <family val="2"/>
            <scheme val="minor"/>
          </rPr>
          <t>Introducir un texto con el nombre o referencia de la contratación</t>
        </r>
      </text>
    </comment>
    <comment ref="B175" authorId="2">
      <text>
        <r>
          <rPr>
            <sz val="11"/>
            <color theme="1"/>
            <rFont val="Calibri"/>
            <family val="2"/>
            <scheme val="minor"/>
          </rPr>
          <t>Introduzca un texto con la finalidad de la contratación</t>
        </r>
      </text>
    </comment>
    <comment ref="C175" authorId="2">
      <text>
        <r>
          <rPr>
            <sz val="11"/>
            <color theme="1"/>
            <rFont val="Calibri"/>
            <family val="2"/>
            <scheme val="minor"/>
          </rPr>
          <t>Seleccionar un valor del listado</t>
        </r>
      </text>
    </comment>
    <comment ref="D175" authorId="2">
      <text>
        <r>
          <rPr>
            <sz val="11"/>
            <color theme="1"/>
            <rFont val="Calibri"/>
            <family val="2"/>
            <scheme val="minor"/>
          </rPr>
          <t>Seleccione el tipo de procedimiento</t>
        </r>
      </text>
    </comment>
    <comment ref="E175" authorId="2">
      <text>
        <r>
          <rPr>
            <sz val="11"/>
            <color theme="1"/>
            <rFont val="Calibri"/>
            <family val="2"/>
            <scheme val="minor"/>
          </rPr>
          <t>Seleccione un valor de la lista</t>
        </r>
      </text>
    </comment>
    <comment ref="F175" authorId="2">
      <text>
        <r>
          <rPr>
            <sz val="11"/>
            <color theme="1"/>
            <rFont val="Calibri"/>
            <family val="2"/>
            <scheme val="minor"/>
          </rPr>
          <t>Introduzca el código SNIP</t>
        </r>
      </text>
    </comment>
    <comment ref="C176" authorId="2">
      <text>
        <r>
          <rPr>
            <sz val="11"/>
            <color theme="1"/>
            <rFont val="Calibri"/>
            <family val="2"/>
            <scheme val="minor"/>
          </rPr>
          <t>Introduzca la fecha de inicio del proceso, en formato dd-mm-aaaa</t>
        </r>
      </text>
    </comment>
    <comment ref="F1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2">
      <text/>
    </comment>
    <comment ref="C178" authorId="2">
      <text>
        <r>
          <rPr>
            <sz val="11"/>
            <color theme="1"/>
            <rFont val="Calibri"/>
            <family val="2"/>
            <scheme val="minor"/>
          </rPr>
          <t>Introduzca la fecha prevista de adjudicación, en formato dd-mm-aaaa</t>
        </r>
      </text>
    </comment>
    <comment ref="F178" authorId="2">
      <text/>
    </comment>
    <comment ref="F179" authorId="2">
      <text/>
    </comment>
    <comment ref="A181" authorId="2">
      <text>
        <r>
          <rPr>
            <sz val="11"/>
            <color theme="1"/>
            <rFont val="Calibri"/>
            <family val="2"/>
            <scheme val="minor"/>
          </rPr>
          <t>Introduzca un codigo UNSPSC</t>
        </r>
      </text>
    </comment>
    <comment ref="B181" authorId="2">
      <text>
        <r>
          <rPr>
            <sz val="11"/>
            <color theme="1"/>
            <rFont val="Calibri"/>
            <family val="2"/>
            <scheme val="minor"/>
          </rPr>
          <t>Descripción calculada automáticamente a partir de código del artículo</t>
        </r>
      </text>
    </comment>
    <comment ref="C181" authorId="2">
      <text>
        <r>
          <rPr>
            <sz val="11"/>
            <color theme="1"/>
            <rFont val="Calibri"/>
            <family val="2"/>
            <scheme val="minor"/>
          </rPr>
          <t>Seleccione un valor de la lista</t>
        </r>
      </text>
    </comment>
    <comment ref="D181" authorId="2">
      <text>
        <r>
          <rPr>
            <sz val="11"/>
            <color theme="1"/>
            <rFont val="Calibri"/>
            <family val="2"/>
            <scheme val="minor"/>
          </rPr>
          <t>Introduzca un número con dos decimales como máximo. Debe ser igual o mayor a la "Cantidad Real Consumida"</t>
        </r>
      </text>
    </comment>
    <comment ref="E181" authorId="2">
      <text>
        <r>
          <rPr>
            <sz val="11"/>
            <color theme="1"/>
            <rFont val="Calibri"/>
            <family val="2"/>
            <scheme val="minor"/>
          </rPr>
          <t>Introduzca un número con dos decimales como máximo</t>
        </r>
      </text>
    </comment>
    <comment ref="F181" authorId="2">
      <text>
        <r>
          <rPr>
            <sz val="11"/>
            <color theme="1"/>
            <rFont val="Calibri"/>
            <family val="2"/>
            <scheme val="minor"/>
          </rPr>
          <t>Monto calculado automáticamente por el sistema</t>
        </r>
      </text>
    </comment>
    <comment ref="A188" authorId="2">
      <text>
        <r>
          <rPr>
            <sz val="11"/>
            <color theme="1"/>
            <rFont val="Calibri"/>
            <family val="2"/>
            <scheme val="minor"/>
          </rPr>
          <t>Introducir un texto con el nombre o referencia de la contratación</t>
        </r>
      </text>
    </comment>
    <comment ref="B188" authorId="2">
      <text>
        <r>
          <rPr>
            <sz val="11"/>
            <color theme="1"/>
            <rFont val="Calibri"/>
            <family val="2"/>
            <scheme val="minor"/>
          </rPr>
          <t>Introducir un texto con el nombre o referencia de la contratación</t>
        </r>
      </text>
    </comment>
    <comment ref="C188" authorId="2">
      <text>
        <r>
          <rPr>
            <sz val="11"/>
            <color theme="1"/>
            <rFont val="Calibri"/>
            <family val="2"/>
            <scheme val="minor"/>
          </rPr>
          <t>Seleccionar un valor del listado</t>
        </r>
      </text>
    </comment>
    <comment ref="D188" authorId="2">
      <text>
        <r>
          <rPr>
            <sz val="11"/>
            <color theme="1"/>
            <rFont val="Calibri"/>
            <family val="2"/>
            <scheme val="minor"/>
          </rPr>
          <t>Seleccione el tipo de procedimiento</t>
        </r>
      </text>
    </comment>
    <comment ref="E188" authorId="2">
      <text>
        <r>
          <rPr>
            <sz val="11"/>
            <color theme="1"/>
            <rFont val="Calibri"/>
            <family val="2"/>
            <scheme val="minor"/>
          </rPr>
          <t>Seleccione un valor de la lista</t>
        </r>
      </text>
    </comment>
    <comment ref="F188" authorId="2">
      <text>
        <r>
          <rPr>
            <sz val="11"/>
            <color theme="1"/>
            <rFont val="Calibri"/>
            <family val="2"/>
            <scheme val="minor"/>
          </rPr>
          <t>Introduzca el código SNIP</t>
        </r>
      </text>
    </comment>
    <comment ref="C189" authorId="2">
      <text>
        <r>
          <rPr>
            <sz val="11"/>
            <color theme="1"/>
            <rFont val="Calibri"/>
            <family val="2"/>
            <scheme val="minor"/>
          </rPr>
          <t>Introduzca la fecha de inicio del proceso, en formato dd-mm-aaaa</t>
        </r>
      </text>
    </comment>
    <comment ref="F1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text/>
    </comment>
    <comment ref="C191" authorId="2">
      <text>
        <r>
          <rPr>
            <sz val="11"/>
            <color theme="1"/>
            <rFont val="Calibri"/>
            <family val="2"/>
            <scheme val="minor"/>
          </rPr>
          <t>Introduzca la fecha prevista de adjudicación, en formato dd-mm-aaaa</t>
        </r>
      </text>
    </comment>
    <comment ref="F191" authorId="2">
      <text/>
    </comment>
    <comment ref="F192" authorId="2">
      <text/>
    </comment>
    <comment ref="A194" authorId="2">
      <text>
        <r>
          <rPr>
            <sz val="11"/>
            <color theme="1"/>
            <rFont val="Calibri"/>
            <family val="2"/>
            <scheme val="minor"/>
          </rPr>
          <t>Introduzca un codigo UNSPSC</t>
        </r>
      </text>
    </comment>
    <comment ref="B194" authorId="2">
      <text>
        <r>
          <rPr>
            <sz val="11"/>
            <color theme="1"/>
            <rFont val="Calibri"/>
            <family val="2"/>
            <scheme val="minor"/>
          </rPr>
          <t>Descripción calculada automáticamente a partir de código del artículo</t>
        </r>
      </text>
    </comment>
    <comment ref="C194" authorId="2">
      <text>
        <r>
          <rPr>
            <sz val="11"/>
            <color theme="1"/>
            <rFont val="Calibri"/>
            <family val="2"/>
            <scheme val="minor"/>
          </rPr>
          <t>Seleccione un valor de la lista</t>
        </r>
      </text>
    </comment>
    <comment ref="D194" authorId="2">
      <text>
        <r>
          <rPr>
            <sz val="11"/>
            <color theme="1"/>
            <rFont val="Calibri"/>
            <family val="2"/>
            <scheme val="minor"/>
          </rPr>
          <t>Introduzca un número con dos decimales como máximo. Debe ser igual o mayor a la "Cantidad Real Consumida"</t>
        </r>
      </text>
    </comment>
    <comment ref="E194" authorId="2">
      <text>
        <r>
          <rPr>
            <sz val="11"/>
            <color theme="1"/>
            <rFont val="Calibri"/>
            <family val="2"/>
            <scheme val="minor"/>
          </rPr>
          <t>Introduzca un número con dos decimales como máximo</t>
        </r>
      </text>
    </comment>
    <comment ref="F194" authorId="2">
      <text>
        <r>
          <rPr>
            <sz val="11"/>
            <color theme="1"/>
            <rFont val="Calibri"/>
            <family val="2"/>
            <scheme val="minor"/>
          </rPr>
          <t>Monto calculado automáticamente por el sistema</t>
        </r>
      </text>
    </comment>
    <comment ref="A203" authorId="2">
      <text>
        <r>
          <rPr>
            <sz val="11"/>
            <color theme="1"/>
            <rFont val="Calibri"/>
            <family val="2"/>
            <scheme val="minor"/>
          </rPr>
          <t>Introducir un texto con el nombre o referencia de la contratación</t>
        </r>
      </text>
    </comment>
    <comment ref="B203" authorId="2">
      <text>
        <r>
          <rPr>
            <sz val="11"/>
            <color theme="1"/>
            <rFont val="Calibri"/>
            <family val="2"/>
            <scheme val="minor"/>
          </rPr>
          <t>Introducir un texto con el nombre o referencia de la contratación</t>
        </r>
      </text>
    </comment>
    <comment ref="C203" authorId="2">
      <text>
        <r>
          <rPr>
            <sz val="11"/>
            <color theme="1"/>
            <rFont val="Calibri"/>
            <family val="2"/>
            <scheme val="minor"/>
          </rPr>
          <t>Seleccionar un valor del listado</t>
        </r>
      </text>
    </comment>
    <comment ref="D203" authorId="2">
      <text>
        <r>
          <rPr>
            <sz val="11"/>
            <color theme="1"/>
            <rFont val="Calibri"/>
            <family val="2"/>
            <scheme val="minor"/>
          </rPr>
          <t>Seleccione el tipo de procedimiento</t>
        </r>
      </text>
    </comment>
    <comment ref="E203" authorId="2">
      <text>
        <r>
          <rPr>
            <sz val="11"/>
            <color theme="1"/>
            <rFont val="Calibri"/>
            <family val="2"/>
            <scheme val="minor"/>
          </rPr>
          <t>Seleccione un valor de la lista</t>
        </r>
      </text>
    </comment>
    <comment ref="F203" authorId="2">
      <text>
        <r>
          <rPr>
            <sz val="11"/>
            <color theme="1"/>
            <rFont val="Calibri"/>
            <family val="2"/>
            <scheme val="minor"/>
          </rPr>
          <t>Introduzca el código SNIP</t>
        </r>
      </text>
    </comment>
    <comment ref="C204" authorId="2">
      <text>
        <r>
          <rPr>
            <sz val="11"/>
            <color theme="1"/>
            <rFont val="Calibri"/>
            <family val="2"/>
            <scheme val="minor"/>
          </rPr>
          <t>Introduzca la fecha de inicio del proceso, en formato dd-mm-aaaa</t>
        </r>
      </text>
    </comment>
    <comment ref="F2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2">
      <text/>
    </comment>
    <comment ref="C206" authorId="2">
      <text>
        <r>
          <rPr>
            <sz val="11"/>
            <color theme="1"/>
            <rFont val="Calibri"/>
            <family val="2"/>
            <scheme val="minor"/>
          </rPr>
          <t>Introduzca la fecha prevista de adjudicación, en formato dd-mm-aaaa</t>
        </r>
      </text>
    </comment>
    <comment ref="F206" authorId="2">
      <text/>
    </comment>
    <comment ref="F207" authorId="2">
      <text/>
    </comment>
    <comment ref="A209" authorId="2">
      <text>
        <r>
          <rPr>
            <sz val="11"/>
            <color theme="1"/>
            <rFont val="Calibri"/>
            <family val="2"/>
            <scheme val="minor"/>
          </rPr>
          <t>Introduzca un codigo UNSPSC</t>
        </r>
      </text>
    </comment>
    <comment ref="B209" authorId="2">
      <text>
        <r>
          <rPr>
            <sz val="11"/>
            <color theme="1"/>
            <rFont val="Calibri"/>
            <family val="2"/>
            <scheme val="minor"/>
          </rPr>
          <t>Descripción calculada automáticamente a partir de código del artículo</t>
        </r>
      </text>
    </comment>
    <comment ref="C209" authorId="2">
      <text>
        <r>
          <rPr>
            <sz val="11"/>
            <color theme="1"/>
            <rFont val="Calibri"/>
            <family val="2"/>
            <scheme val="minor"/>
          </rPr>
          <t>Seleccione un valor de la lista</t>
        </r>
      </text>
    </comment>
    <comment ref="D209" authorId="2">
      <text>
        <r>
          <rPr>
            <sz val="11"/>
            <color theme="1"/>
            <rFont val="Calibri"/>
            <family val="2"/>
            <scheme val="minor"/>
          </rPr>
          <t>Introduzca un número con dos decimales como máximo. Debe ser igual o mayor a la "Cantidad Real Consumida"</t>
        </r>
      </text>
    </comment>
    <comment ref="E209" authorId="2">
      <text>
        <r>
          <rPr>
            <sz val="11"/>
            <color theme="1"/>
            <rFont val="Calibri"/>
            <family val="2"/>
            <scheme val="minor"/>
          </rPr>
          <t>Introduzca un número con dos decimales como máximo</t>
        </r>
      </text>
    </comment>
    <comment ref="F209" authorId="2">
      <text>
        <r>
          <rPr>
            <sz val="11"/>
            <color theme="1"/>
            <rFont val="Calibri"/>
            <family val="2"/>
            <scheme val="minor"/>
          </rPr>
          <t>Monto calculado automáticamente por el sistema</t>
        </r>
      </text>
    </comment>
    <comment ref="A216" authorId="2">
      <text>
        <r>
          <rPr>
            <sz val="11"/>
            <color theme="1"/>
            <rFont val="Calibri"/>
            <family val="2"/>
            <scheme val="minor"/>
          </rPr>
          <t>Introducir un texto con el nombre o referencia de la contratación</t>
        </r>
      </text>
    </comment>
    <comment ref="B216" authorId="2">
      <text>
        <r>
          <rPr>
            <sz val="11"/>
            <color theme="1"/>
            <rFont val="Calibri"/>
            <family val="2"/>
            <scheme val="minor"/>
          </rPr>
          <t>Introduzca un texto con la finalidad de la contratación</t>
        </r>
      </text>
    </comment>
    <comment ref="C216" authorId="2">
      <text>
        <r>
          <rPr>
            <sz val="11"/>
            <color theme="1"/>
            <rFont val="Calibri"/>
            <family val="2"/>
            <scheme val="minor"/>
          </rPr>
          <t>Seleccionar un valor del listado</t>
        </r>
      </text>
    </comment>
    <comment ref="D216" authorId="2">
      <text>
        <r>
          <rPr>
            <sz val="11"/>
            <color theme="1"/>
            <rFont val="Calibri"/>
            <family val="2"/>
            <scheme val="minor"/>
          </rPr>
          <t>Seleccione el tipo de procedimiento</t>
        </r>
      </text>
    </comment>
    <comment ref="E216" authorId="2">
      <text>
        <r>
          <rPr>
            <sz val="11"/>
            <color theme="1"/>
            <rFont val="Calibri"/>
            <family val="2"/>
            <scheme val="minor"/>
          </rPr>
          <t>Seleccione un valor de la lista</t>
        </r>
      </text>
    </comment>
    <comment ref="F216" authorId="2">
      <text>
        <r>
          <rPr>
            <sz val="11"/>
            <color theme="1"/>
            <rFont val="Calibri"/>
            <family val="2"/>
            <scheme val="minor"/>
          </rPr>
          <t>Introduzca el código SNIP</t>
        </r>
      </text>
    </comment>
    <comment ref="C217" authorId="2">
      <text>
        <r>
          <rPr>
            <sz val="11"/>
            <color theme="1"/>
            <rFont val="Calibri"/>
            <family val="2"/>
            <scheme val="minor"/>
          </rPr>
          <t>Introduzca la fecha de inicio del proceso, en formato dd-mm-aaaa</t>
        </r>
      </text>
    </comment>
    <comment ref="F2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text/>
    </comment>
    <comment ref="C219" authorId="2">
      <text>
        <r>
          <rPr>
            <sz val="11"/>
            <color theme="1"/>
            <rFont val="Calibri"/>
            <family val="2"/>
            <scheme val="minor"/>
          </rPr>
          <t>Introduzca la fecha prevista de adjudicación, en formato dd-mm-aaaa</t>
        </r>
      </text>
    </comment>
    <comment ref="F219" authorId="2">
      <text/>
    </comment>
    <comment ref="F220" authorId="2">
      <text/>
    </comment>
    <comment ref="A222" authorId="2">
      <text>
        <r>
          <rPr>
            <sz val="11"/>
            <color theme="1"/>
            <rFont val="Calibri"/>
            <family val="2"/>
            <scheme val="minor"/>
          </rPr>
          <t>Introduzca un codigo UNSPSC</t>
        </r>
      </text>
    </comment>
    <comment ref="B222" authorId="2">
      <text>
        <r>
          <rPr>
            <sz val="11"/>
            <color theme="1"/>
            <rFont val="Calibri"/>
            <family val="2"/>
            <scheme val="minor"/>
          </rPr>
          <t>Descripción calculada automáticamente a partir de código del artículo</t>
        </r>
      </text>
    </comment>
    <comment ref="C222" authorId="2">
      <text>
        <r>
          <rPr>
            <sz val="11"/>
            <color theme="1"/>
            <rFont val="Calibri"/>
            <family val="2"/>
            <scheme val="minor"/>
          </rPr>
          <t>Seleccione un valor de la lista</t>
        </r>
      </text>
    </comment>
    <comment ref="D222" authorId="2">
      <text>
        <r>
          <rPr>
            <sz val="11"/>
            <color theme="1"/>
            <rFont val="Calibri"/>
            <family val="2"/>
            <scheme val="minor"/>
          </rPr>
          <t>Introduzca un número con dos decimales como máximo. Debe ser igual o mayor a la "Cantidad Real Consumida"</t>
        </r>
      </text>
    </comment>
    <comment ref="E222" authorId="2">
      <text>
        <r>
          <rPr>
            <sz val="11"/>
            <color theme="1"/>
            <rFont val="Calibri"/>
            <family val="2"/>
            <scheme val="minor"/>
          </rPr>
          <t>Introduzca un número con dos decimales como máximo</t>
        </r>
      </text>
    </comment>
    <comment ref="F222" authorId="2">
      <text>
        <r>
          <rPr>
            <sz val="11"/>
            <color theme="1"/>
            <rFont val="Calibri"/>
            <family val="2"/>
            <scheme val="minor"/>
          </rPr>
          <t>Monto calculado automáticamente por el sistema</t>
        </r>
      </text>
    </comment>
    <comment ref="A230" authorId="2">
      <text>
        <r>
          <rPr>
            <sz val="11"/>
            <color theme="1"/>
            <rFont val="Calibri"/>
            <family val="2"/>
            <scheme val="minor"/>
          </rPr>
          <t>Introducir un texto con el nombre o referencia de la contratación</t>
        </r>
      </text>
    </comment>
    <comment ref="B230" authorId="2">
      <text>
        <r>
          <rPr>
            <sz val="11"/>
            <color theme="1"/>
            <rFont val="Calibri"/>
            <family val="2"/>
            <scheme val="minor"/>
          </rPr>
          <t>Introducir un texto con el nombre o referencia de la contratación</t>
        </r>
      </text>
    </comment>
    <comment ref="C230" authorId="2">
      <text>
        <r>
          <rPr>
            <sz val="11"/>
            <color theme="1"/>
            <rFont val="Calibri"/>
            <family val="2"/>
            <scheme val="minor"/>
          </rPr>
          <t>Seleccionar un valor del listado</t>
        </r>
      </text>
    </comment>
    <comment ref="D230" authorId="2">
      <text>
        <r>
          <rPr>
            <sz val="11"/>
            <color theme="1"/>
            <rFont val="Calibri"/>
            <family val="2"/>
            <scheme val="minor"/>
          </rPr>
          <t>Seleccione el tipo de procedimiento</t>
        </r>
      </text>
    </comment>
    <comment ref="E230" authorId="2">
      <text>
        <r>
          <rPr>
            <sz val="11"/>
            <color theme="1"/>
            <rFont val="Calibri"/>
            <family val="2"/>
            <scheme val="minor"/>
          </rPr>
          <t>Seleccione un valor de la lista</t>
        </r>
      </text>
    </comment>
    <comment ref="F230" authorId="2">
      <text>
        <r>
          <rPr>
            <sz val="11"/>
            <color theme="1"/>
            <rFont val="Calibri"/>
            <family val="2"/>
            <scheme val="minor"/>
          </rPr>
          <t>Introduzca el código SNIP</t>
        </r>
      </text>
    </comment>
    <comment ref="C231" authorId="2">
      <text>
        <r>
          <rPr>
            <sz val="11"/>
            <color theme="1"/>
            <rFont val="Calibri"/>
            <family val="2"/>
            <scheme val="minor"/>
          </rPr>
          <t>Introduzca la fecha de inicio del proceso, en formato dd-mm-aaaa</t>
        </r>
      </text>
    </comment>
    <comment ref="F23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2">
      <text/>
    </comment>
    <comment ref="C233" authorId="2">
      <text>
        <r>
          <rPr>
            <sz val="11"/>
            <color theme="1"/>
            <rFont val="Calibri"/>
            <family val="2"/>
            <scheme val="minor"/>
          </rPr>
          <t>Introduzca la fecha prevista de adjudicación, en formato dd-mm-aaaa</t>
        </r>
      </text>
    </comment>
    <comment ref="F233" authorId="2">
      <text/>
    </comment>
    <comment ref="F234" authorId="2">
      <text/>
    </comment>
    <comment ref="A236" authorId="2">
      <text>
        <r>
          <rPr>
            <sz val="11"/>
            <color theme="1"/>
            <rFont val="Calibri"/>
            <family val="2"/>
            <scheme val="minor"/>
          </rPr>
          <t>Introduzca un codigo UNSPSC</t>
        </r>
      </text>
    </comment>
    <comment ref="B236" authorId="2">
      <text>
        <r>
          <rPr>
            <sz val="11"/>
            <color theme="1"/>
            <rFont val="Calibri"/>
            <family val="2"/>
            <scheme val="minor"/>
          </rPr>
          <t>Descripción calculada automáticamente a partir de código del artículo</t>
        </r>
      </text>
    </comment>
    <comment ref="C236" authorId="2">
      <text>
        <r>
          <rPr>
            <sz val="11"/>
            <color theme="1"/>
            <rFont val="Calibri"/>
            <family val="2"/>
            <scheme val="minor"/>
          </rPr>
          <t>Seleccione un valor de la lista</t>
        </r>
      </text>
    </comment>
    <comment ref="D236" authorId="2">
      <text>
        <r>
          <rPr>
            <sz val="11"/>
            <color theme="1"/>
            <rFont val="Calibri"/>
            <family val="2"/>
            <scheme val="minor"/>
          </rPr>
          <t>Introduzca un número con dos decimales como máximo. Debe ser igual o mayor a la "Cantidad Real Consumida"</t>
        </r>
      </text>
    </comment>
    <comment ref="E236" authorId="2">
      <text>
        <r>
          <rPr>
            <sz val="11"/>
            <color theme="1"/>
            <rFont val="Calibri"/>
            <family val="2"/>
            <scheme val="minor"/>
          </rPr>
          <t>Introduzca un número con dos decimales como máximo</t>
        </r>
      </text>
    </comment>
    <comment ref="F236" authorId="2">
      <text>
        <r>
          <rPr>
            <sz val="11"/>
            <color theme="1"/>
            <rFont val="Calibri"/>
            <family val="2"/>
            <scheme val="minor"/>
          </rPr>
          <t>Monto calculado automáticamente por el sistema</t>
        </r>
      </text>
    </comment>
    <comment ref="A243" authorId="2">
      <text>
        <r>
          <rPr>
            <sz val="11"/>
            <color theme="1"/>
            <rFont val="Calibri"/>
            <family val="2"/>
            <scheme val="minor"/>
          </rPr>
          <t>Introducir un texto con el nombre o referencia de la contratación</t>
        </r>
      </text>
    </comment>
    <comment ref="B243" authorId="2">
      <text>
        <r>
          <rPr>
            <sz val="11"/>
            <color theme="1"/>
            <rFont val="Calibri"/>
            <family val="2"/>
            <scheme val="minor"/>
          </rPr>
          <t>Introduzca un texto con la finalidad de la contratación</t>
        </r>
      </text>
    </comment>
    <comment ref="C243" authorId="2">
      <text>
        <r>
          <rPr>
            <sz val="11"/>
            <color theme="1"/>
            <rFont val="Calibri"/>
            <family val="2"/>
            <scheme val="minor"/>
          </rPr>
          <t>Seleccionar un valor del listado</t>
        </r>
      </text>
    </comment>
    <comment ref="D243" authorId="2">
      <text>
        <r>
          <rPr>
            <sz val="11"/>
            <color theme="1"/>
            <rFont val="Calibri"/>
            <family val="2"/>
            <scheme val="minor"/>
          </rPr>
          <t>Seleccione el tipo de procedimiento</t>
        </r>
      </text>
    </comment>
    <comment ref="E243" authorId="2">
      <text>
        <r>
          <rPr>
            <sz val="11"/>
            <color theme="1"/>
            <rFont val="Calibri"/>
            <family val="2"/>
            <scheme val="minor"/>
          </rPr>
          <t>Seleccione un valor de la lista</t>
        </r>
      </text>
    </comment>
    <comment ref="F243" authorId="2">
      <text>
        <r>
          <rPr>
            <sz val="11"/>
            <color theme="1"/>
            <rFont val="Calibri"/>
            <family val="2"/>
            <scheme val="minor"/>
          </rPr>
          <t>Introduzca el código SNIP</t>
        </r>
      </text>
    </comment>
    <comment ref="C244" authorId="2">
      <text>
        <r>
          <rPr>
            <sz val="11"/>
            <color theme="1"/>
            <rFont val="Calibri"/>
            <family val="2"/>
            <scheme val="minor"/>
          </rPr>
          <t>Introduzca la fecha de inicio del proceso, en formato dd-mm-aaaa</t>
        </r>
      </text>
    </comment>
    <comment ref="F24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2">
      <text/>
    </comment>
    <comment ref="C246" authorId="2">
      <text>
        <r>
          <rPr>
            <sz val="11"/>
            <color theme="1"/>
            <rFont val="Calibri"/>
            <family val="2"/>
            <scheme val="minor"/>
          </rPr>
          <t>Introduzca la fecha prevista de adjudicación, en formato dd-mm-aaaa</t>
        </r>
      </text>
    </comment>
    <comment ref="F246" authorId="2">
      <text/>
    </comment>
    <comment ref="F247" authorId="2">
      <text/>
    </comment>
    <comment ref="A249" authorId="2">
      <text>
        <r>
          <rPr>
            <sz val="11"/>
            <color theme="1"/>
            <rFont val="Calibri"/>
            <family val="2"/>
            <scheme val="minor"/>
          </rPr>
          <t>Introduzca un codigo UNSPSC</t>
        </r>
      </text>
    </comment>
    <comment ref="B249" authorId="2">
      <text>
        <r>
          <rPr>
            <sz val="11"/>
            <color theme="1"/>
            <rFont val="Calibri"/>
            <family val="2"/>
            <scheme val="minor"/>
          </rPr>
          <t>Descripción calculada automáticamente a partir de código del artículo</t>
        </r>
      </text>
    </comment>
    <comment ref="C249" authorId="2">
      <text>
        <r>
          <rPr>
            <sz val="11"/>
            <color theme="1"/>
            <rFont val="Calibri"/>
            <family val="2"/>
            <scheme val="minor"/>
          </rPr>
          <t>Seleccione un valor de la lista</t>
        </r>
      </text>
    </comment>
    <comment ref="D249" authorId="2">
      <text>
        <r>
          <rPr>
            <sz val="11"/>
            <color theme="1"/>
            <rFont val="Calibri"/>
            <family val="2"/>
            <scheme val="minor"/>
          </rPr>
          <t>Introduzca un número con dos decimales como máximo. Debe ser igual o mayor a la "Cantidad Real Consumida"</t>
        </r>
      </text>
    </comment>
    <comment ref="E249" authorId="2">
      <text>
        <r>
          <rPr>
            <sz val="11"/>
            <color theme="1"/>
            <rFont val="Calibri"/>
            <family val="2"/>
            <scheme val="minor"/>
          </rPr>
          <t>Introduzca un número con dos decimales como máximo</t>
        </r>
      </text>
    </comment>
    <comment ref="F249" authorId="2">
      <text>
        <r>
          <rPr>
            <sz val="11"/>
            <color theme="1"/>
            <rFont val="Calibri"/>
            <family val="2"/>
            <scheme val="minor"/>
          </rPr>
          <t>Monto calculado automáticamente por el sistema</t>
        </r>
      </text>
    </comment>
    <comment ref="A254" authorId="2">
      <text>
        <r>
          <rPr>
            <sz val="11"/>
            <color theme="1"/>
            <rFont val="Calibri"/>
            <family val="2"/>
            <scheme val="minor"/>
          </rPr>
          <t>Introducir un texto con el nombre o referencia de la contratación</t>
        </r>
      </text>
    </comment>
    <comment ref="B254" authorId="2">
      <text>
        <r>
          <rPr>
            <sz val="11"/>
            <color theme="1"/>
            <rFont val="Calibri"/>
            <family val="2"/>
            <scheme val="minor"/>
          </rPr>
          <t>Introducir un texto con el nombre o referencia de la contratación</t>
        </r>
      </text>
    </comment>
    <comment ref="C254" authorId="2">
      <text>
        <r>
          <rPr>
            <sz val="11"/>
            <color theme="1"/>
            <rFont val="Calibri"/>
            <family val="2"/>
            <scheme val="minor"/>
          </rPr>
          <t>Seleccionar un valor del listado</t>
        </r>
      </text>
    </comment>
    <comment ref="D254" authorId="2">
      <text>
        <r>
          <rPr>
            <sz val="11"/>
            <color theme="1"/>
            <rFont val="Calibri"/>
            <family val="2"/>
            <scheme val="minor"/>
          </rPr>
          <t>Seleccione el tipo de procedimiento</t>
        </r>
      </text>
    </comment>
    <comment ref="E254" authorId="2">
      <text>
        <r>
          <rPr>
            <sz val="11"/>
            <color theme="1"/>
            <rFont val="Calibri"/>
            <family val="2"/>
            <scheme val="minor"/>
          </rPr>
          <t>Seleccione un valor de la lista</t>
        </r>
      </text>
    </comment>
    <comment ref="F254" authorId="2">
      <text>
        <r>
          <rPr>
            <sz val="11"/>
            <color theme="1"/>
            <rFont val="Calibri"/>
            <family val="2"/>
            <scheme val="minor"/>
          </rPr>
          <t>Introduzca el código SNIP</t>
        </r>
      </text>
    </comment>
    <comment ref="C255" authorId="2">
      <text>
        <r>
          <rPr>
            <sz val="11"/>
            <color theme="1"/>
            <rFont val="Calibri"/>
            <family val="2"/>
            <scheme val="minor"/>
          </rPr>
          <t>Introduzca la fecha de inicio del proceso, en formato dd-mm-aaaa</t>
        </r>
      </text>
    </comment>
    <comment ref="F25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2">
      <text/>
    </comment>
    <comment ref="C257" authorId="2">
      <text>
        <r>
          <rPr>
            <sz val="11"/>
            <color theme="1"/>
            <rFont val="Calibri"/>
            <family val="2"/>
            <scheme val="minor"/>
          </rPr>
          <t>Introduzca la fecha prevista de adjudicación, en formato dd-mm-aaaa</t>
        </r>
      </text>
    </comment>
    <comment ref="F257" authorId="2">
      <text/>
    </comment>
    <comment ref="F258" authorId="2">
      <text/>
    </comment>
    <comment ref="A260" authorId="2">
      <text>
        <r>
          <rPr>
            <sz val="11"/>
            <color theme="1"/>
            <rFont val="Calibri"/>
            <family val="2"/>
            <scheme val="minor"/>
          </rPr>
          <t>Introduzca un codigo UNSPSC</t>
        </r>
      </text>
    </comment>
    <comment ref="B260" authorId="2">
      <text>
        <r>
          <rPr>
            <sz val="11"/>
            <color theme="1"/>
            <rFont val="Calibri"/>
            <family val="2"/>
            <scheme val="minor"/>
          </rPr>
          <t>Descripción calculada automáticamente a partir de código del artículo</t>
        </r>
      </text>
    </comment>
    <comment ref="C260" authorId="2">
      <text>
        <r>
          <rPr>
            <sz val="11"/>
            <color theme="1"/>
            <rFont val="Calibri"/>
            <family val="2"/>
            <scheme val="minor"/>
          </rPr>
          <t>Seleccione un valor de la lista</t>
        </r>
      </text>
    </comment>
    <comment ref="D260" authorId="2">
      <text>
        <r>
          <rPr>
            <sz val="11"/>
            <color theme="1"/>
            <rFont val="Calibri"/>
            <family val="2"/>
            <scheme val="minor"/>
          </rPr>
          <t>Introduzca un número con dos decimales como máximo. Debe ser igual o mayor a la "Cantidad Real Consumida"</t>
        </r>
      </text>
    </comment>
    <comment ref="E260" authorId="2">
      <text>
        <r>
          <rPr>
            <sz val="11"/>
            <color theme="1"/>
            <rFont val="Calibri"/>
            <family val="2"/>
            <scheme val="minor"/>
          </rPr>
          <t>Introduzca un número con dos decimales como máximo</t>
        </r>
      </text>
    </comment>
    <comment ref="F260" authorId="2">
      <text>
        <r>
          <rPr>
            <sz val="11"/>
            <color theme="1"/>
            <rFont val="Calibri"/>
            <family val="2"/>
            <scheme val="minor"/>
          </rPr>
          <t>Monto calculado automáticamente por el sistema</t>
        </r>
      </text>
    </comment>
    <comment ref="A267" authorId="2">
      <text>
        <r>
          <rPr>
            <sz val="11"/>
            <color theme="1"/>
            <rFont val="Calibri"/>
            <family val="2"/>
            <scheme val="minor"/>
          </rPr>
          <t>Introducir un texto con el nombre o referencia de la contratación</t>
        </r>
      </text>
    </comment>
    <comment ref="B267" authorId="2">
      <text>
        <r>
          <rPr>
            <sz val="11"/>
            <color theme="1"/>
            <rFont val="Calibri"/>
            <family val="2"/>
            <scheme val="minor"/>
          </rPr>
          <t>Introducir un texto con el nombre o referencia de la contratación</t>
        </r>
      </text>
    </comment>
    <comment ref="C267" authorId="2">
      <text>
        <r>
          <rPr>
            <sz val="11"/>
            <color theme="1"/>
            <rFont val="Calibri"/>
            <family val="2"/>
            <scheme val="minor"/>
          </rPr>
          <t>Seleccionar un valor del listado</t>
        </r>
      </text>
    </comment>
    <comment ref="D267" authorId="2">
      <text>
        <r>
          <rPr>
            <sz val="11"/>
            <color theme="1"/>
            <rFont val="Calibri"/>
            <family val="2"/>
            <scheme val="minor"/>
          </rPr>
          <t>Seleccione el tipo de procedimiento</t>
        </r>
      </text>
    </comment>
    <comment ref="E267" authorId="2">
      <text>
        <r>
          <rPr>
            <sz val="11"/>
            <color theme="1"/>
            <rFont val="Calibri"/>
            <family val="2"/>
            <scheme val="minor"/>
          </rPr>
          <t>Seleccione un valor de la lista</t>
        </r>
      </text>
    </comment>
    <comment ref="F267" authorId="2">
      <text>
        <r>
          <rPr>
            <sz val="11"/>
            <color theme="1"/>
            <rFont val="Calibri"/>
            <family val="2"/>
            <scheme val="minor"/>
          </rPr>
          <t>Introduzca el código SNIP</t>
        </r>
      </text>
    </comment>
    <comment ref="C268" authorId="2">
      <text>
        <r>
          <rPr>
            <sz val="11"/>
            <color theme="1"/>
            <rFont val="Calibri"/>
            <family val="2"/>
            <scheme val="minor"/>
          </rPr>
          <t>Introduzca la fecha de inicio del proceso, en formato dd-mm-aaaa</t>
        </r>
      </text>
    </comment>
    <comment ref="F26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2">
      <text/>
    </comment>
    <comment ref="C270" authorId="2">
      <text>
        <r>
          <rPr>
            <sz val="11"/>
            <color theme="1"/>
            <rFont val="Calibri"/>
            <family val="2"/>
            <scheme val="minor"/>
          </rPr>
          <t>Introduzca la fecha prevista de adjudicación, en formato dd-mm-aaaa</t>
        </r>
      </text>
    </comment>
    <comment ref="F270" authorId="2">
      <text/>
    </comment>
    <comment ref="F271" authorId="2">
      <text/>
    </comment>
    <comment ref="A273" authorId="2">
      <text>
        <r>
          <rPr>
            <sz val="11"/>
            <color theme="1"/>
            <rFont val="Calibri"/>
            <family val="2"/>
            <scheme val="minor"/>
          </rPr>
          <t>Introduzca un codigo UNSPSC</t>
        </r>
      </text>
    </comment>
    <comment ref="B273" authorId="2">
      <text>
        <r>
          <rPr>
            <sz val="11"/>
            <color theme="1"/>
            <rFont val="Calibri"/>
            <family val="2"/>
            <scheme val="minor"/>
          </rPr>
          <t>Descripción calculada automáticamente a partir de código del artículo</t>
        </r>
      </text>
    </comment>
    <comment ref="C273" authorId="2">
      <text>
        <r>
          <rPr>
            <sz val="11"/>
            <color theme="1"/>
            <rFont val="Calibri"/>
            <family val="2"/>
            <scheme val="minor"/>
          </rPr>
          <t>Seleccione un valor de la lista</t>
        </r>
      </text>
    </comment>
    <comment ref="D273" authorId="2">
      <text>
        <r>
          <rPr>
            <sz val="11"/>
            <color theme="1"/>
            <rFont val="Calibri"/>
            <family val="2"/>
            <scheme val="minor"/>
          </rPr>
          <t>Introduzca un número con dos decimales como máximo. Debe ser igual o mayor a la "Cantidad Real Consumida"</t>
        </r>
      </text>
    </comment>
    <comment ref="E273" authorId="2">
      <text>
        <r>
          <rPr>
            <sz val="11"/>
            <color theme="1"/>
            <rFont val="Calibri"/>
            <family val="2"/>
            <scheme val="minor"/>
          </rPr>
          <t>Introduzca un número con dos decimales como máximo</t>
        </r>
      </text>
    </comment>
    <comment ref="F273" authorId="2">
      <text>
        <r>
          <rPr>
            <sz val="11"/>
            <color theme="1"/>
            <rFont val="Calibri"/>
            <family val="2"/>
            <scheme val="minor"/>
          </rPr>
          <t>Monto calculado automáticamente por el sistema</t>
        </r>
      </text>
    </comment>
    <comment ref="A278" authorId="2">
      <text>
        <r>
          <rPr>
            <sz val="11"/>
            <color theme="1"/>
            <rFont val="Calibri"/>
            <family val="2"/>
            <scheme val="minor"/>
          </rPr>
          <t>Introducir un texto con el nombre o referencia de la contratación</t>
        </r>
      </text>
    </comment>
    <comment ref="B278" authorId="2">
      <text>
        <r>
          <rPr>
            <sz val="11"/>
            <color theme="1"/>
            <rFont val="Calibri"/>
            <family val="2"/>
            <scheme val="minor"/>
          </rPr>
          <t>Introduzca un texto con la finalidad de la contratación</t>
        </r>
      </text>
    </comment>
    <comment ref="C278" authorId="2">
      <text>
        <r>
          <rPr>
            <sz val="11"/>
            <color theme="1"/>
            <rFont val="Calibri"/>
            <family val="2"/>
            <scheme val="minor"/>
          </rPr>
          <t>Seleccionar un valor del listado</t>
        </r>
      </text>
    </comment>
    <comment ref="D278" authorId="2">
      <text>
        <r>
          <rPr>
            <sz val="11"/>
            <color theme="1"/>
            <rFont val="Calibri"/>
            <family val="2"/>
            <scheme val="minor"/>
          </rPr>
          <t>Seleccione el tipo de procedimiento</t>
        </r>
      </text>
    </comment>
    <comment ref="E278" authorId="2">
      <text>
        <r>
          <rPr>
            <sz val="11"/>
            <color theme="1"/>
            <rFont val="Calibri"/>
            <family val="2"/>
            <scheme val="minor"/>
          </rPr>
          <t>Seleccione un valor de la lista</t>
        </r>
      </text>
    </comment>
    <comment ref="F278" authorId="2">
      <text>
        <r>
          <rPr>
            <sz val="11"/>
            <color theme="1"/>
            <rFont val="Calibri"/>
            <family val="2"/>
            <scheme val="minor"/>
          </rPr>
          <t>Introduzca el código SNIP</t>
        </r>
      </text>
    </comment>
    <comment ref="C279" authorId="2">
      <text>
        <r>
          <rPr>
            <sz val="11"/>
            <color theme="1"/>
            <rFont val="Calibri"/>
            <family val="2"/>
            <scheme val="minor"/>
          </rPr>
          <t>Introduzca la fecha de inicio del proceso, en formato dd-mm-aaaa</t>
        </r>
      </text>
    </comment>
    <comment ref="F27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2">
      <text/>
    </comment>
    <comment ref="C281" authorId="2">
      <text>
        <r>
          <rPr>
            <sz val="11"/>
            <color theme="1"/>
            <rFont val="Calibri"/>
            <family val="2"/>
            <scheme val="minor"/>
          </rPr>
          <t>Introduzca la fecha prevista de adjudicación, en formato dd-mm-aaaa</t>
        </r>
      </text>
    </comment>
    <comment ref="F281" authorId="2">
      <text/>
    </comment>
    <comment ref="F282" authorId="2">
      <text/>
    </comment>
    <comment ref="A284" authorId="2">
      <text>
        <r>
          <rPr>
            <sz val="11"/>
            <color theme="1"/>
            <rFont val="Calibri"/>
            <family val="2"/>
            <scheme val="minor"/>
          </rPr>
          <t>Introduzca un codigo UNSPSC</t>
        </r>
      </text>
    </comment>
    <comment ref="B284" authorId="2">
      <text>
        <r>
          <rPr>
            <sz val="11"/>
            <color theme="1"/>
            <rFont val="Calibri"/>
            <family val="2"/>
            <scheme val="minor"/>
          </rPr>
          <t>Descripción calculada automáticamente a partir de código del artículo</t>
        </r>
      </text>
    </comment>
    <comment ref="C284" authorId="2">
      <text>
        <r>
          <rPr>
            <sz val="11"/>
            <color theme="1"/>
            <rFont val="Calibri"/>
            <family val="2"/>
            <scheme val="minor"/>
          </rPr>
          <t>Seleccione un valor de la lista</t>
        </r>
      </text>
    </comment>
    <comment ref="D284" authorId="2">
      <text>
        <r>
          <rPr>
            <sz val="11"/>
            <color theme="1"/>
            <rFont val="Calibri"/>
            <family val="2"/>
            <scheme val="minor"/>
          </rPr>
          <t>Introduzca un número con dos decimales como máximo. Debe ser igual o mayor a la "Cantidad Real Consumida"</t>
        </r>
      </text>
    </comment>
    <comment ref="E284" authorId="2">
      <text>
        <r>
          <rPr>
            <sz val="11"/>
            <color theme="1"/>
            <rFont val="Calibri"/>
            <family val="2"/>
            <scheme val="minor"/>
          </rPr>
          <t>Introduzca un número con dos decimales como máximo</t>
        </r>
      </text>
    </comment>
    <comment ref="F284" authorId="2">
      <text>
        <r>
          <rPr>
            <sz val="11"/>
            <color theme="1"/>
            <rFont val="Calibri"/>
            <family val="2"/>
            <scheme val="minor"/>
          </rPr>
          <t>Monto calculado automáticamente por el sistema</t>
        </r>
      </text>
    </comment>
    <comment ref="A289" authorId="2">
      <text>
        <r>
          <rPr>
            <sz val="11"/>
            <color theme="1"/>
            <rFont val="Calibri"/>
            <family val="2"/>
            <scheme val="minor"/>
          </rPr>
          <t>Introducir un texto con el nombre o referencia de la contratación</t>
        </r>
      </text>
    </comment>
    <comment ref="B289" authorId="2">
      <text>
        <r>
          <rPr>
            <sz val="11"/>
            <color theme="1"/>
            <rFont val="Calibri"/>
            <family val="2"/>
            <scheme val="minor"/>
          </rPr>
          <t>Introducir un texto con el nombre o referencia de la contratación</t>
        </r>
      </text>
    </comment>
    <comment ref="C289" authorId="2">
      <text>
        <r>
          <rPr>
            <sz val="11"/>
            <color theme="1"/>
            <rFont val="Calibri"/>
            <family val="2"/>
            <scheme val="minor"/>
          </rPr>
          <t>Seleccionar un valor del listado</t>
        </r>
      </text>
    </comment>
    <comment ref="D289" authorId="2">
      <text>
        <r>
          <rPr>
            <sz val="11"/>
            <color theme="1"/>
            <rFont val="Calibri"/>
            <family val="2"/>
            <scheme val="minor"/>
          </rPr>
          <t>Seleccione el tipo de procedimiento</t>
        </r>
      </text>
    </comment>
    <comment ref="E289" authorId="2">
      <text>
        <r>
          <rPr>
            <sz val="11"/>
            <color theme="1"/>
            <rFont val="Calibri"/>
            <family val="2"/>
            <scheme val="minor"/>
          </rPr>
          <t>Seleccione un valor de la lista</t>
        </r>
      </text>
    </comment>
    <comment ref="F289" authorId="2">
      <text>
        <r>
          <rPr>
            <sz val="11"/>
            <color theme="1"/>
            <rFont val="Calibri"/>
            <family val="2"/>
            <scheme val="minor"/>
          </rPr>
          <t>Introduzca el código SNIP</t>
        </r>
      </text>
    </comment>
    <comment ref="C290" authorId="2">
      <text>
        <r>
          <rPr>
            <sz val="11"/>
            <color theme="1"/>
            <rFont val="Calibri"/>
            <family val="2"/>
            <scheme val="minor"/>
          </rPr>
          <t>Introduzca la fecha de inicio del proceso, en formato dd-mm-aaaa</t>
        </r>
      </text>
    </comment>
    <comment ref="F2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2">
      <text/>
    </comment>
    <comment ref="C292" authorId="2">
      <text>
        <r>
          <rPr>
            <sz val="11"/>
            <color theme="1"/>
            <rFont val="Calibri"/>
            <family val="2"/>
            <scheme val="minor"/>
          </rPr>
          <t>Introduzca la fecha prevista de adjudicación, en formato dd-mm-aaaa</t>
        </r>
      </text>
    </comment>
    <comment ref="F292" authorId="2">
      <text/>
    </comment>
    <comment ref="F293" authorId="2">
      <text/>
    </comment>
    <comment ref="A295" authorId="2">
      <text>
        <r>
          <rPr>
            <sz val="11"/>
            <color theme="1"/>
            <rFont val="Calibri"/>
            <family val="2"/>
            <scheme val="minor"/>
          </rPr>
          <t>Introduzca un codigo UNSPSC</t>
        </r>
      </text>
    </comment>
    <comment ref="B295" authorId="2">
      <text>
        <r>
          <rPr>
            <sz val="11"/>
            <color theme="1"/>
            <rFont val="Calibri"/>
            <family val="2"/>
            <scheme val="minor"/>
          </rPr>
          <t>Descripción calculada automáticamente a partir de código del artículo</t>
        </r>
      </text>
    </comment>
    <comment ref="C295" authorId="2">
      <text>
        <r>
          <rPr>
            <sz val="11"/>
            <color theme="1"/>
            <rFont val="Calibri"/>
            <family val="2"/>
            <scheme val="minor"/>
          </rPr>
          <t>Seleccione un valor de la lista</t>
        </r>
      </text>
    </comment>
    <comment ref="D295" authorId="2">
      <text>
        <r>
          <rPr>
            <sz val="11"/>
            <color theme="1"/>
            <rFont val="Calibri"/>
            <family val="2"/>
            <scheme val="minor"/>
          </rPr>
          <t>Introduzca un número con dos decimales como máximo. Debe ser igual o mayor a la "Cantidad Real Consumida"</t>
        </r>
      </text>
    </comment>
    <comment ref="E295" authorId="2">
      <text>
        <r>
          <rPr>
            <sz val="11"/>
            <color theme="1"/>
            <rFont val="Calibri"/>
            <family val="2"/>
            <scheme val="minor"/>
          </rPr>
          <t>Introduzca un número con dos decimales como máximo</t>
        </r>
      </text>
    </comment>
    <comment ref="F295" authorId="2">
      <text>
        <r>
          <rPr>
            <sz val="11"/>
            <color theme="1"/>
            <rFont val="Calibri"/>
            <family val="2"/>
            <scheme val="minor"/>
          </rPr>
          <t>Monto calculado automáticamente por el sistema</t>
        </r>
      </text>
    </comment>
    <comment ref="A302" authorId="2">
      <text>
        <r>
          <rPr>
            <sz val="11"/>
            <color theme="1"/>
            <rFont val="Calibri"/>
            <family val="2"/>
            <scheme val="minor"/>
          </rPr>
          <t>Introducir un texto con el nombre o referencia de la contratación</t>
        </r>
      </text>
    </comment>
    <comment ref="B302" authorId="2">
      <text>
        <r>
          <rPr>
            <sz val="11"/>
            <color theme="1"/>
            <rFont val="Calibri"/>
            <family val="2"/>
            <scheme val="minor"/>
          </rPr>
          <t>Introducir un texto con el nombre o referencia de la contratación</t>
        </r>
      </text>
    </comment>
    <comment ref="C302" authorId="2">
      <text>
        <r>
          <rPr>
            <sz val="11"/>
            <color theme="1"/>
            <rFont val="Calibri"/>
            <family val="2"/>
            <scheme val="minor"/>
          </rPr>
          <t>Seleccionar un valor del listado</t>
        </r>
      </text>
    </comment>
    <comment ref="D302" authorId="2">
      <text>
        <r>
          <rPr>
            <sz val="11"/>
            <color theme="1"/>
            <rFont val="Calibri"/>
            <family val="2"/>
            <scheme val="minor"/>
          </rPr>
          <t>Seleccione el tipo de procedimiento</t>
        </r>
      </text>
    </comment>
    <comment ref="E302" authorId="2">
      <text>
        <r>
          <rPr>
            <sz val="11"/>
            <color theme="1"/>
            <rFont val="Calibri"/>
            <family val="2"/>
            <scheme val="minor"/>
          </rPr>
          <t>Seleccione un valor de la lista</t>
        </r>
      </text>
    </comment>
    <comment ref="F302" authorId="2">
      <text>
        <r>
          <rPr>
            <sz val="11"/>
            <color theme="1"/>
            <rFont val="Calibri"/>
            <family val="2"/>
            <scheme val="minor"/>
          </rPr>
          <t>Introduzca el código SNIP</t>
        </r>
      </text>
    </comment>
    <comment ref="C303" authorId="2">
      <text>
        <r>
          <rPr>
            <sz val="11"/>
            <color theme="1"/>
            <rFont val="Calibri"/>
            <family val="2"/>
            <scheme val="minor"/>
          </rPr>
          <t>Introduzca la fecha de inicio del proceso, en formato dd-mm-aaaa</t>
        </r>
      </text>
    </comment>
    <comment ref="F30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2">
      <text/>
    </comment>
    <comment ref="C305" authorId="2">
      <text>
        <r>
          <rPr>
            <sz val="11"/>
            <color theme="1"/>
            <rFont val="Calibri"/>
            <family val="2"/>
            <scheme val="minor"/>
          </rPr>
          <t>Introduzca la fecha prevista de adjudicación, en formato dd-mm-aaaa</t>
        </r>
      </text>
    </comment>
    <comment ref="F305" authorId="2">
      <text/>
    </comment>
    <comment ref="F306" authorId="2">
      <text/>
    </comment>
    <comment ref="A308" authorId="2">
      <text>
        <r>
          <rPr>
            <sz val="11"/>
            <color theme="1"/>
            <rFont val="Calibri"/>
            <family val="2"/>
            <scheme val="minor"/>
          </rPr>
          <t>Introduzca un codigo UNSPSC</t>
        </r>
      </text>
    </comment>
    <comment ref="B308" authorId="2">
      <text>
        <r>
          <rPr>
            <sz val="11"/>
            <color theme="1"/>
            <rFont val="Calibri"/>
            <family val="2"/>
            <scheme val="minor"/>
          </rPr>
          <t>Descripción calculada automáticamente a partir de código del artículo</t>
        </r>
      </text>
    </comment>
    <comment ref="C308" authorId="2">
      <text>
        <r>
          <rPr>
            <sz val="11"/>
            <color theme="1"/>
            <rFont val="Calibri"/>
            <family val="2"/>
            <scheme val="minor"/>
          </rPr>
          <t>Seleccione un valor de la lista</t>
        </r>
      </text>
    </comment>
    <comment ref="D308" authorId="2">
      <text>
        <r>
          <rPr>
            <sz val="11"/>
            <color theme="1"/>
            <rFont val="Calibri"/>
            <family val="2"/>
            <scheme val="minor"/>
          </rPr>
          <t>Introduzca un número con dos decimales como máximo. Debe ser igual o mayor a la "Cantidad Real Consumida"</t>
        </r>
      </text>
    </comment>
    <comment ref="E308" authorId="2">
      <text>
        <r>
          <rPr>
            <sz val="11"/>
            <color theme="1"/>
            <rFont val="Calibri"/>
            <family val="2"/>
            <scheme val="minor"/>
          </rPr>
          <t>Introduzca un número con dos decimales como máximo</t>
        </r>
      </text>
    </comment>
    <comment ref="F308" authorId="2">
      <text>
        <r>
          <rPr>
            <sz val="11"/>
            <color theme="1"/>
            <rFont val="Calibri"/>
            <family val="2"/>
            <scheme val="minor"/>
          </rPr>
          <t>Monto calculado automáticamente por el sistema</t>
        </r>
      </text>
    </comment>
    <comment ref="A313" authorId="1">
      <text>
        <r>
          <rPr>
            <sz val="11"/>
            <color theme="1"/>
            <rFont val="Calibri"/>
            <family val="2"/>
            <scheme val="minor"/>
          </rPr>
          <t>Introducir un texto con el nombre o referencia de la contratación</t>
        </r>
      </text>
    </comment>
    <comment ref="B313" authorId="1">
      <text>
        <r>
          <rPr>
            <sz val="11"/>
            <color theme="1"/>
            <rFont val="Calibri"/>
            <family val="2"/>
            <scheme val="minor"/>
          </rPr>
          <t>Introducir un texto con el nombre o referencia de la contratación</t>
        </r>
      </text>
    </comment>
    <comment ref="C313" authorId="2">
      <text>
        <r>
          <rPr>
            <sz val="11"/>
            <color theme="1"/>
            <rFont val="Calibri"/>
            <family val="2"/>
            <scheme val="minor"/>
          </rPr>
          <t>Seleccionar un valor del listado</t>
        </r>
      </text>
    </comment>
    <comment ref="D313" authorId="2">
      <text>
        <r>
          <rPr>
            <sz val="11"/>
            <color theme="1"/>
            <rFont val="Calibri"/>
            <family val="2"/>
            <scheme val="minor"/>
          </rPr>
          <t>Seleccione el tipo de procedimiento</t>
        </r>
      </text>
    </comment>
    <comment ref="E313" authorId="2">
      <text>
        <r>
          <rPr>
            <sz val="11"/>
            <color theme="1"/>
            <rFont val="Calibri"/>
            <family val="2"/>
            <scheme val="minor"/>
          </rPr>
          <t>Seleccione un valor de la lista</t>
        </r>
      </text>
    </comment>
    <comment ref="F313" authorId="2">
      <text>
        <r>
          <rPr>
            <sz val="11"/>
            <color theme="1"/>
            <rFont val="Calibri"/>
            <family val="2"/>
            <scheme val="minor"/>
          </rPr>
          <t>Introduzca el código SNIP</t>
        </r>
      </text>
    </comment>
    <comment ref="C314" authorId="2">
      <text>
        <r>
          <rPr>
            <sz val="11"/>
            <color theme="1"/>
            <rFont val="Calibri"/>
            <family val="2"/>
            <scheme val="minor"/>
          </rPr>
          <t>Introduzca la fecha de inicio del proceso, en formato dd-mm-aaaa</t>
        </r>
      </text>
    </comment>
    <comment ref="F3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2">
      <text/>
    </comment>
    <comment ref="C316" authorId="2">
      <text>
        <r>
          <rPr>
            <sz val="11"/>
            <color theme="1"/>
            <rFont val="Calibri"/>
            <family val="2"/>
            <scheme val="minor"/>
          </rPr>
          <t>Introduzca la fecha prevista de adjudicación, en formato dd-mm-aaaa</t>
        </r>
      </text>
    </comment>
    <comment ref="F316" authorId="2">
      <text/>
    </comment>
    <comment ref="F317" authorId="2">
      <text/>
    </comment>
    <comment ref="A319" authorId="2">
      <text>
        <r>
          <rPr>
            <sz val="11"/>
            <color theme="1"/>
            <rFont val="Calibri"/>
            <family val="2"/>
            <scheme val="minor"/>
          </rPr>
          <t>Introduzca un codigo UNSPSC</t>
        </r>
      </text>
    </comment>
    <comment ref="B319" authorId="2">
      <text>
        <r>
          <rPr>
            <sz val="11"/>
            <color theme="1"/>
            <rFont val="Calibri"/>
            <family val="2"/>
            <scheme val="minor"/>
          </rPr>
          <t>Descripción calculada automáticamente a partir de código del artículo</t>
        </r>
      </text>
    </comment>
    <comment ref="C319" authorId="2">
      <text>
        <r>
          <rPr>
            <sz val="11"/>
            <color theme="1"/>
            <rFont val="Calibri"/>
            <family val="2"/>
            <scheme val="minor"/>
          </rPr>
          <t>Seleccione un valor de la lista</t>
        </r>
      </text>
    </comment>
    <comment ref="D319" authorId="2">
      <text>
        <r>
          <rPr>
            <sz val="11"/>
            <color theme="1"/>
            <rFont val="Calibri"/>
            <family val="2"/>
            <scheme val="minor"/>
          </rPr>
          <t>Introduzca un número con dos decimales como máximo. Debe ser igual o mayor a la "Cantidad Real Consumida"</t>
        </r>
      </text>
    </comment>
    <comment ref="E319" authorId="2">
      <text>
        <r>
          <rPr>
            <sz val="11"/>
            <color theme="1"/>
            <rFont val="Calibri"/>
            <family val="2"/>
            <scheme val="minor"/>
          </rPr>
          <t>Introduzca un número con dos decimales como máximo</t>
        </r>
      </text>
    </comment>
    <comment ref="F319" authorId="2">
      <text>
        <r>
          <rPr>
            <sz val="11"/>
            <color theme="1"/>
            <rFont val="Calibri"/>
            <family val="2"/>
            <scheme val="minor"/>
          </rPr>
          <t>Monto calculado automáticamente por el sistema</t>
        </r>
      </text>
    </comment>
    <comment ref="A346" authorId="2">
      <text>
        <r>
          <rPr>
            <sz val="11"/>
            <color theme="1"/>
            <rFont val="Calibri"/>
            <family val="2"/>
            <scheme val="minor"/>
          </rPr>
          <t>Introducir un texto con el nombre o referencia de la contratación</t>
        </r>
      </text>
    </comment>
    <comment ref="B346" authorId="2">
      <text>
        <r>
          <rPr>
            <sz val="11"/>
            <color theme="1"/>
            <rFont val="Calibri"/>
            <family val="2"/>
            <scheme val="minor"/>
          </rPr>
          <t>Introducir un texto con el nombre o referencia de la contratación</t>
        </r>
      </text>
    </comment>
    <comment ref="C346" authorId="2">
      <text>
        <r>
          <rPr>
            <sz val="11"/>
            <color theme="1"/>
            <rFont val="Calibri"/>
            <family val="2"/>
            <scheme val="minor"/>
          </rPr>
          <t>Seleccionar un valor del listado</t>
        </r>
      </text>
    </comment>
    <comment ref="D346" authorId="2">
      <text>
        <r>
          <rPr>
            <sz val="11"/>
            <color theme="1"/>
            <rFont val="Calibri"/>
            <family val="2"/>
            <scheme val="minor"/>
          </rPr>
          <t>Seleccione el tipo de procedimiento</t>
        </r>
      </text>
    </comment>
    <comment ref="E346" authorId="2">
      <text>
        <r>
          <rPr>
            <sz val="11"/>
            <color theme="1"/>
            <rFont val="Calibri"/>
            <family val="2"/>
            <scheme val="minor"/>
          </rPr>
          <t>Seleccione un valor de la lista</t>
        </r>
      </text>
    </comment>
    <comment ref="F346" authorId="2">
      <text>
        <r>
          <rPr>
            <sz val="11"/>
            <color theme="1"/>
            <rFont val="Calibri"/>
            <family val="2"/>
            <scheme val="minor"/>
          </rPr>
          <t>Introduzca el código SNIP</t>
        </r>
      </text>
    </comment>
    <comment ref="C347" authorId="2">
      <text>
        <r>
          <rPr>
            <sz val="11"/>
            <color theme="1"/>
            <rFont val="Calibri"/>
            <family val="2"/>
            <scheme val="minor"/>
          </rPr>
          <t>Introduzca la fecha de inicio del proceso, en formato dd-mm-aaaa</t>
        </r>
      </text>
    </comment>
    <comment ref="F34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2">
      <text/>
    </comment>
    <comment ref="C349" authorId="2">
      <text>
        <r>
          <rPr>
            <sz val="11"/>
            <color theme="1"/>
            <rFont val="Calibri"/>
            <family val="2"/>
            <scheme val="minor"/>
          </rPr>
          <t>Introduzca la fecha prevista de adjudicación, en formato dd-mm-aaaa</t>
        </r>
      </text>
    </comment>
    <comment ref="F349" authorId="2">
      <text/>
    </comment>
    <comment ref="F350" authorId="2">
      <text/>
    </comment>
    <comment ref="A352" authorId="2">
      <text>
        <r>
          <rPr>
            <sz val="11"/>
            <color theme="1"/>
            <rFont val="Calibri"/>
            <family val="2"/>
            <scheme val="minor"/>
          </rPr>
          <t>Introduzca un codigo UNSPSC</t>
        </r>
      </text>
    </comment>
    <comment ref="B352" authorId="2">
      <text>
        <r>
          <rPr>
            <sz val="11"/>
            <color theme="1"/>
            <rFont val="Calibri"/>
            <family val="2"/>
            <scheme val="minor"/>
          </rPr>
          <t>Descripción calculada automáticamente a partir de código del artículo</t>
        </r>
      </text>
    </comment>
    <comment ref="C352" authorId="2">
      <text>
        <r>
          <rPr>
            <sz val="11"/>
            <color theme="1"/>
            <rFont val="Calibri"/>
            <family val="2"/>
            <scheme val="minor"/>
          </rPr>
          <t>Seleccione un valor de la lista</t>
        </r>
      </text>
    </comment>
    <comment ref="D352" authorId="2">
      <text>
        <r>
          <rPr>
            <sz val="11"/>
            <color theme="1"/>
            <rFont val="Calibri"/>
            <family val="2"/>
            <scheme val="minor"/>
          </rPr>
          <t>Introduzca un número con dos decimales como máximo. Debe ser igual o mayor a la "Cantidad Real Consumida"</t>
        </r>
      </text>
    </comment>
    <comment ref="E352" authorId="2">
      <text>
        <r>
          <rPr>
            <sz val="11"/>
            <color theme="1"/>
            <rFont val="Calibri"/>
            <family val="2"/>
            <scheme val="minor"/>
          </rPr>
          <t>Introduzca un número con dos decimales como máximo</t>
        </r>
      </text>
    </comment>
    <comment ref="F352" authorId="2">
      <text>
        <r>
          <rPr>
            <sz val="11"/>
            <color theme="1"/>
            <rFont val="Calibri"/>
            <family val="2"/>
            <scheme val="minor"/>
          </rPr>
          <t>Monto calculado automáticamente por el sistema</t>
        </r>
      </text>
    </comment>
    <comment ref="A359" authorId="2">
      <text>
        <r>
          <rPr>
            <sz val="11"/>
            <color theme="1"/>
            <rFont val="Calibri"/>
            <family val="2"/>
            <scheme val="minor"/>
          </rPr>
          <t>Introducir un texto con el nombre o referencia de la contratación</t>
        </r>
      </text>
    </comment>
    <comment ref="B359" authorId="2">
      <text>
        <r>
          <rPr>
            <sz val="11"/>
            <color theme="1"/>
            <rFont val="Calibri"/>
            <family val="2"/>
            <scheme val="minor"/>
          </rPr>
          <t>Introducir un texto con el nombre o referencia de la contratación</t>
        </r>
      </text>
    </comment>
    <comment ref="C359" authorId="2">
      <text>
        <r>
          <rPr>
            <sz val="11"/>
            <color theme="1"/>
            <rFont val="Calibri"/>
            <family val="2"/>
            <scheme val="minor"/>
          </rPr>
          <t>Seleccionar un valor del listado</t>
        </r>
      </text>
    </comment>
    <comment ref="D359" authorId="2">
      <text>
        <r>
          <rPr>
            <sz val="11"/>
            <color theme="1"/>
            <rFont val="Calibri"/>
            <family val="2"/>
            <scheme val="minor"/>
          </rPr>
          <t>Seleccione el tipo de procedimiento</t>
        </r>
      </text>
    </comment>
    <comment ref="E359" authorId="2">
      <text>
        <r>
          <rPr>
            <sz val="11"/>
            <color theme="1"/>
            <rFont val="Calibri"/>
            <family val="2"/>
            <scheme val="minor"/>
          </rPr>
          <t>Seleccione un valor de la lista</t>
        </r>
      </text>
    </comment>
    <comment ref="F359" authorId="2">
      <text>
        <r>
          <rPr>
            <sz val="11"/>
            <color theme="1"/>
            <rFont val="Calibri"/>
            <family val="2"/>
            <scheme val="minor"/>
          </rPr>
          <t>Introduzca el código SNIP</t>
        </r>
      </text>
    </comment>
    <comment ref="C360" authorId="2">
      <text>
        <r>
          <rPr>
            <sz val="11"/>
            <color theme="1"/>
            <rFont val="Calibri"/>
            <family val="2"/>
            <scheme val="minor"/>
          </rPr>
          <t>Introduzca la fecha de inicio del proceso, en formato dd-mm-aaaa</t>
        </r>
      </text>
    </comment>
    <comment ref="F3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 authorId="2">
      <text/>
    </comment>
    <comment ref="C362" authorId="2">
      <text>
        <r>
          <rPr>
            <sz val="11"/>
            <color theme="1"/>
            <rFont val="Calibri"/>
            <family val="2"/>
            <scheme val="minor"/>
          </rPr>
          <t>Introduzca la fecha prevista de adjudicación, en formato dd-mm-aaaa</t>
        </r>
      </text>
    </comment>
    <comment ref="F362" authorId="2">
      <text/>
    </comment>
    <comment ref="F363" authorId="2">
      <text/>
    </comment>
    <comment ref="A365" authorId="2">
      <text>
        <r>
          <rPr>
            <sz val="11"/>
            <color theme="1"/>
            <rFont val="Calibri"/>
            <family val="2"/>
            <scheme val="minor"/>
          </rPr>
          <t>Introduzca un codigo UNSPSC</t>
        </r>
      </text>
    </comment>
    <comment ref="B365" authorId="2">
      <text>
        <r>
          <rPr>
            <sz val="11"/>
            <color theme="1"/>
            <rFont val="Calibri"/>
            <family val="2"/>
            <scheme val="minor"/>
          </rPr>
          <t>Descripción calculada automáticamente a partir de código del artículo</t>
        </r>
      </text>
    </comment>
    <comment ref="C365" authorId="2">
      <text>
        <r>
          <rPr>
            <sz val="11"/>
            <color theme="1"/>
            <rFont val="Calibri"/>
            <family val="2"/>
            <scheme val="minor"/>
          </rPr>
          <t>Seleccione un valor de la lista</t>
        </r>
      </text>
    </comment>
    <comment ref="D365" authorId="2">
      <text>
        <r>
          <rPr>
            <sz val="11"/>
            <color theme="1"/>
            <rFont val="Calibri"/>
            <family val="2"/>
            <scheme val="minor"/>
          </rPr>
          <t>Introduzca un número con dos decimales como máximo. Debe ser igual o mayor a la "Cantidad Real Consumida"</t>
        </r>
      </text>
    </comment>
    <comment ref="E365" authorId="2">
      <text>
        <r>
          <rPr>
            <sz val="11"/>
            <color theme="1"/>
            <rFont val="Calibri"/>
            <family val="2"/>
            <scheme val="minor"/>
          </rPr>
          <t>Introduzca un número con dos decimales como máximo</t>
        </r>
      </text>
    </comment>
    <comment ref="F365" authorId="2">
      <text>
        <r>
          <rPr>
            <sz val="11"/>
            <color theme="1"/>
            <rFont val="Calibri"/>
            <family val="2"/>
            <scheme val="minor"/>
          </rPr>
          <t>Monto calculado automáticamente por el sistema</t>
        </r>
      </text>
    </comment>
    <comment ref="A415" authorId="2">
      <text>
        <r>
          <rPr>
            <sz val="11"/>
            <color theme="1"/>
            <rFont val="Calibri"/>
            <family val="2"/>
            <scheme val="minor"/>
          </rPr>
          <t>Introducir un texto con el nombre o referencia de la contratación</t>
        </r>
      </text>
    </comment>
    <comment ref="B415" authorId="2">
      <text>
        <r>
          <rPr>
            <sz val="11"/>
            <color theme="1"/>
            <rFont val="Calibri"/>
            <family val="2"/>
            <scheme val="minor"/>
          </rPr>
          <t>Introducir un texto con el nombre o referencia de la contratación</t>
        </r>
      </text>
    </comment>
    <comment ref="C415" authorId="2">
      <text>
        <r>
          <rPr>
            <sz val="11"/>
            <color theme="1"/>
            <rFont val="Calibri"/>
            <family val="2"/>
            <scheme val="minor"/>
          </rPr>
          <t>Seleccionar un valor del listado</t>
        </r>
      </text>
    </comment>
    <comment ref="D415" authorId="2">
      <text>
        <r>
          <rPr>
            <sz val="11"/>
            <color theme="1"/>
            <rFont val="Calibri"/>
            <family val="2"/>
            <scheme val="minor"/>
          </rPr>
          <t>Seleccione el tipo de procedimiento</t>
        </r>
      </text>
    </comment>
    <comment ref="E415" authorId="2">
      <text>
        <r>
          <rPr>
            <sz val="11"/>
            <color theme="1"/>
            <rFont val="Calibri"/>
            <family val="2"/>
            <scheme val="minor"/>
          </rPr>
          <t>Seleccione un valor de la lista</t>
        </r>
      </text>
    </comment>
    <comment ref="F415" authorId="2">
      <text>
        <r>
          <rPr>
            <sz val="11"/>
            <color theme="1"/>
            <rFont val="Calibri"/>
            <family val="2"/>
            <scheme val="minor"/>
          </rPr>
          <t>Introduzca el código SNIP</t>
        </r>
      </text>
    </comment>
    <comment ref="C416" authorId="2">
      <text>
        <r>
          <rPr>
            <sz val="11"/>
            <color theme="1"/>
            <rFont val="Calibri"/>
            <family val="2"/>
            <scheme val="minor"/>
          </rPr>
          <t>Introduzca la fecha de inicio del proceso, en formato dd-mm-aaaa</t>
        </r>
      </text>
    </comment>
    <comment ref="F4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2">
      <text/>
    </comment>
    <comment ref="C418" authorId="2">
      <text>
        <r>
          <rPr>
            <sz val="11"/>
            <color theme="1"/>
            <rFont val="Calibri"/>
            <family val="2"/>
            <scheme val="minor"/>
          </rPr>
          <t>Introduzca la fecha prevista de adjudicación, en formato dd-mm-aaaa</t>
        </r>
      </text>
    </comment>
    <comment ref="F418" authorId="2">
      <text/>
    </comment>
    <comment ref="F419" authorId="2">
      <text/>
    </comment>
    <comment ref="A421" authorId="2">
      <text>
        <r>
          <rPr>
            <sz val="11"/>
            <color theme="1"/>
            <rFont val="Calibri"/>
            <family val="2"/>
            <scheme val="minor"/>
          </rPr>
          <t>Introduzca un codigo UNSPSC</t>
        </r>
      </text>
    </comment>
    <comment ref="B421" authorId="2">
      <text>
        <r>
          <rPr>
            <sz val="11"/>
            <color theme="1"/>
            <rFont val="Calibri"/>
            <family val="2"/>
            <scheme val="minor"/>
          </rPr>
          <t>Descripción calculada automáticamente a partir de código del artículo</t>
        </r>
      </text>
    </comment>
    <comment ref="C421" authorId="2">
      <text>
        <r>
          <rPr>
            <sz val="11"/>
            <color theme="1"/>
            <rFont val="Calibri"/>
            <family val="2"/>
            <scheme val="minor"/>
          </rPr>
          <t>Seleccione un valor de la lista</t>
        </r>
      </text>
    </comment>
    <comment ref="D421" authorId="2">
      <text>
        <r>
          <rPr>
            <sz val="11"/>
            <color theme="1"/>
            <rFont val="Calibri"/>
            <family val="2"/>
            <scheme val="minor"/>
          </rPr>
          <t>Introduzca un número con dos decimales como máximo. Debe ser igual o mayor a la "Cantidad Real Consumida"</t>
        </r>
      </text>
    </comment>
    <comment ref="E421" authorId="2">
      <text>
        <r>
          <rPr>
            <sz val="11"/>
            <color theme="1"/>
            <rFont val="Calibri"/>
            <family val="2"/>
            <scheme val="minor"/>
          </rPr>
          <t>Introduzca un número con dos decimales como máximo</t>
        </r>
      </text>
    </comment>
    <comment ref="F421" authorId="2">
      <text>
        <r>
          <rPr>
            <sz val="11"/>
            <color theme="1"/>
            <rFont val="Calibri"/>
            <family val="2"/>
            <scheme val="minor"/>
          </rPr>
          <t>Monto calculado automáticamente por el sistema</t>
        </r>
      </text>
    </comment>
    <comment ref="A456" authorId="2">
      <text>
        <r>
          <rPr>
            <sz val="11"/>
            <color theme="1"/>
            <rFont val="Calibri"/>
            <family val="2"/>
            <scheme val="minor"/>
          </rPr>
          <t>Introducir un texto con el nombre o referencia de la contratación</t>
        </r>
      </text>
    </comment>
    <comment ref="B456" authorId="2">
      <text>
        <r>
          <rPr>
            <sz val="11"/>
            <color theme="1"/>
            <rFont val="Calibri"/>
            <family val="2"/>
            <scheme val="minor"/>
          </rPr>
          <t>Introducir un texto con el nombre o referencia de la contratación</t>
        </r>
      </text>
    </comment>
    <comment ref="C456" authorId="2">
      <text>
        <r>
          <rPr>
            <sz val="11"/>
            <color theme="1"/>
            <rFont val="Calibri"/>
            <family val="2"/>
            <scheme val="minor"/>
          </rPr>
          <t>Seleccionar un valor del listado</t>
        </r>
      </text>
    </comment>
    <comment ref="D456" authorId="2">
      <text>
        <r>
          <rPr>
            <sz val="11"/>
            <color theme="1"/>
            <rFont val="Calibri"/>
            <family val="2"/>
            <scheme val="minor"/>
          </rPr>
          <t>Seleccione el tipo de procedimiento</t>
        </r>
      </text>
    </comment>
    <comment ref="E456" authorId="2">
      <text>
        <r>
          <rPr>
            <sz val="11"/>
            <color theme="1"/>
            <rFont val="Calibri"/>
            <family val="2"/>
            <scheme val="minor"/>
          </rPr>
          <t>Seleccione un valor de la lista</t>
        </r>
      </text>
    </comment>
    <comment ref="F456" authorId="2">
      <text>
        <r>
          <rPr>
            <sz val="11"/>
            <color theme="1"/>
            <rFont val="Calibri"/>
            <family val="2"/>
            <scheme val="minor"/>
          </rPr>
          <t>Introduzca el código SNIP</t>
        </r>
      </text>
    </comment>
    <comment ref="C457" authorId="2">
      <text>
        <r>
          <rPr>
            <sz val="11"/>
            <color theme="1"/>
            <rFont val="Calibri"/>
            <family val="2"/>
            <scheme val="minor"/>
          </rPr>
          <t>Introduzca la fecha de inicio del proceso, en formato dd-mm-aaaa</t>
        </r>
      </text>
    </comment>
    <comment ref="F4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2">
      <text/>
    </comment>
    <comment ref="C459" authorId="2">
      <text>
        <r>
          <rPr>
            <sz val="11"/>
            <color theme="1"/>
            <rFont val="Calibri"/>
            <family val="2"/>
            <scheme val="minor"/>
          </rPr>
          <t>Introduzca la fecha prevista de adjudicación, en formato dd-mm-aaaa</t>
        </r>
      </text>
    </comment>
    <comment ref="F459" authorId="2">
      <text/>
    </comment>
    <comment ref="F460" authorId="2">
      <text/>
    </comment>
    <comment ref="A462" authorId="2">
      <text>
        <r>
          <rPr>
            <sz val="11"/>
            <color theme="1"/>
            <rFont val="Calibri"/>
            <family val="2"/>
            <scheme val="minor"/>
          </rPr>
          <t>Introduzca un codigo UNSPSC</t>
        </r>
      </text>
    </comment>
    <comment ref="B462" authorId="2">
      <text>
        <r>
          <rPr>
            <sz val="11"/>
            <color theme="1"/>
            <rFont val="Calibri"/>
            <family val="2"/>
            <scheme val="minor"/>
          </rPr>
          <t>Descripción calculada automáticamente a partir de código del artículo</t>
        </r>
      </text>
    </comment>
    <comment ref="C462" authorId="2">
      <text>
        <r>
          <rPr>
            <sz val="11"/>
            <color theme="1"/>
            <rFont val="Calibri"/>
            <family val="2"/>
            <scheme val="minor"/>
          </rPr>
          <t>Seleccione un valor de la lista</t>
        </r>
      </text>
    </comment>
    <comment ref="D462" authorId="2">
      <text>
        <r>
          <rPr>
            <sz val="11"/>
            <color theme="1"/>
            <rFont val="Calibri"/>
            <family val="2"/>
            <scheme val="minor"/>
          </rPr>
          <t>Introduzca un número con dos decimales como máximo. Debe ser igual o mayor a la "Cantidad Real Consumida"</t>
        </r>
      </text>
    </comment>
    <comment ref="E462" authorId="2">
      <text>
        <r>
          <rPr>
            <sz val="11"/>
            <color theme="1"/>
            <rFont val="Calibri"/>
            <family val="2"/>
            <scheme val="minor"/>
          </rPr>
          <t>Introduzca un número con dos decimales como máximo</t>
        </r>
      </text>
    </comment>
    <comment ref="F462" authorId="2">
      <text>
        <r>
          <rPr>
            <sz val="11"/>
            <color theme="1"/>
            <rFont val="Calibri"/>
            <family val="2"/>
            <scheme val="minor"/>
          </rPr>
          <t>Monto calculado automáticamente por el sistema</t>
        </r>
      </text>
    </comment>
    <comment ref="A467" authorId="2">
      <text>
        <r>
          <rPr>
            <sz val="11"/>
            <color theme="1"/>
            <rFont val="Calibri"/>
            <family val="2"/>
            <scheme val="minor"/>
          </rPr>
          <t>Introducir un texto con el nombre o referencia de la contratación</t>
        </r>
      </text>
    </comment>
    <comment ref="B467" authorId="2">
      <text>
        <r>
          <rPr>
            <sz val="11"/>
            <color theme="1"/>
            <rFont val="Calibri"/>
            <family val="2"/>
            <scheme val="minor"/>
          </rPr>
          <t>Introducir un texto con el nombre o referencia de la contratación</t>
        </r>
      </text>
    </comment>
    <comment ref="C467" authorId="2">
      <text>
        <r>
          <rPr>
            <sz val="11"/>
            <color theme="1"/>
            <rFont val="Calibri"/>
            <family val="2"/>
            <scheme val="minor"/>
          </rPr>
          <t>Seleccionar un valor del listado</t>
        </r>
      </text>
    </comment>
    <comment ref="D467" authorId="2">
      <text>
        <r>
          <rPr>
            <sz val="11"/>
            <color theme="1"/>
            <rFont val="Calibri"/>
            <family val="2"/>
            <scheme val="minor"/>
          </rPr>
          <t>Seleccione el tipo de procedimiento</t>
        </r>
      </text>
    </comment>
    <comment ref="E467" authorId="2">
      <text>
        <r>
          <rPr>
            <sz val="11"/>
            <color theme="1"/>
            <rFont val="Calibri"/>
            <family val="2"/>
            <scheme val="minor"/>
          </rPr>
          <t>Seleccione un valor de la lista</t>
        </r>
      </text>
    </comment>
    <comment ref="F467" authorId="2">
      <text>
        <r>
          <rPr>
            <sz val="11"/>
            <color theme="1"/>
            <rFont val="Calibri"/>
            <family val="2"/>
            <scheme val="minor"/>
          </rPr>
          <t>Introduzca el código SNIP</t>
        </r>
      </text>
    </comment>
    <comment ref="C468" authorId="2">
      <text>
        <r>
          <rPr>
            <sz val="11"/>
            <color theme="1"/>
            <rFont val="Calibri"/>
            <family val="2"/>
            <scheme val="minor"/>
          </rPr>
          <t>Introduzca la fecha de inicio del proceso, en formato dd-mm-aaaa</t>
        </r>
      </text>
    </comment>
    <comment ref="F46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2">
      <text/>
    </comment>
    <comment ref="C470" authorId="2">
      <text>
        <r>
          <rPr>
            <sz val="11"/>
            <color theme="1"/>
            <rFont val="Calibri"/>
            <family val="2"/>
            <scheme val="minor"/>
          </rPr>
          <t>Introduzca la fecha prevista de adjudicación, en formato dd-mm-aaaa</t>
        </r>
      </text>
    </comment>
    <comment ref="F470" authorId="2">
      <text/>
    </comment>
    <comment ref="F471" authorId="2">
      <text/>
    </comment>
    <comment ref="A473" authorId="2">
      <text>
        <r>
          <rPr>
            <sz val="11"/>
            <color theme="1"/>
            <rFont val="Calibri"/>
            <family val="2"/>
            <scheme val="minor"/>
          </rPr>
          <t>Introduzca un codigo UNSPSC</t>
        </r>
      </text>
    </comment>
    <comment ref="B473" authorId="2">
      <text>
        <r>
          <rPr>
            <sz val="11"/>
            <color theme="1"/>
            <rFont val="Calibri"/>
            <family val="2"/>
            <scheme val="minor"/>
          </rPr>
          <t>Descripción calculada automáticamente a partir de código del artículo</t>
        </r>
      </text>
    </comment>
    <comment ref="C473" authorId="2">
      <text>
        <r>
          <rPr>
            <sz val="11"/>
            <color theme="1"/>
            <rFont val="Calibri"/>
            <family val="2"/>
            <scheme val="minor"/>
          </rPr>
          <t>Seleccione un valor de la lista</t>
        </r>
      </text>
    </comment>
    <comment ref="D473" authorId="2">
      <text>
        <r>
          <rPr>
            <sz val="11"/>
            <color theme="1"/>
            <rFont val="Calibri"/>
            <family val="2"/>
            <scheme val="minor"/>
          </rPr>
          <t>Introduzca un número con dos decimales como máximo. Debe ser igual o mayor a la "Cantidad Real Consumida"</t>
        </r>
      </text>
    </comment>
    <comment ref="E473" authorId="2">
      <text>
        <r>
          <rPr>
            <sz val="11"/>
            <color theme="1"/>
            <rFont val="Calibri"/>
            <family val="2"/>
            <scheme val="minor"/>
          </rPr>
          <t>Introduzca un número con dos decimales como máximo</t>
        </r>
      </text>
    </comment>
    <comment ref="F473" authorId="2">
      <text>
        <r>
          <rPr>
            <sz val="11"/>
            <color theme="1"/>
            <rFont val="Calibri"/>
            <family val="2"/>
            <scheme val="minor"/>
          </rPr>
          <t>Monto calculado automáticamente por el sistema</t>
        </r>
      </text>
    </comment>
    <comment ref="A481" authorId="2">
      <text>
        <r>
          <rPr>
            <sz val="11"/>
            <color theme="1"/>
            <rFont val="Calibri"/>
            <family val="2"/>
            <scheme val="minor"/>
          </rPr>
          <t>Introducir un texto con el nombre o referencia de la contratación</t>
        </r>
      </text>
    </comment>
    <comment ref="B481" authorId="2">
      <text>
        <r>
          <rPr>
            <sz val="11"/>
            <color theme="1"/>
            <rFont val="Calibri"/>
            <family val="2"/>
            <scheme val="minor"/>
          </rPr>
          <t>Introducir un texto con el nombre o referencia de la contratación</t>
        </r>
      </text>
    </comment>
    <comment ref="C481" authorId="2">
      <text>
        <r>
          <rPr>
            <sz val="11"/>
            <color theme="1"/>
            <rFont val="Calibri"/>
            <family val="2"/>
            <scheme val="minor"/>
          </rPr>
          <t>Seleccionar un valor del listado</t>
        </r>
      </text>
    </comment>
    <comment ref="D481" authorId="2">
      <text>
        <r>
          <rPr>
            <sz val="11"/>
            <color theme="1"/>
            <rFont val="Calibri"/>
            <family val="2"/>
            <scheme val="minor"/>
          </rPr>
          <t>Seleccione el tipo de procedimiento</t>
        </r>
      </text>
    </comment>
    <comment ref="E481" authorId="2">
      <text>
        <r>
          <rPr>
            <sz val="11"/>
            <color theme="1"/>
            <rFont val="Calibri"/>
            <family val="2"/>
            <scheme val="minor"/>
          </rPr>
          <t>Seleccione un valor de la lista</t>
        </r>
      </text>
    </comment>
    <comment ref="F481" authorId="2">
      <text>
        <r>
          <rPr>
            <sz val="11"/>
            <color theme="1"/>
            <rFont val="Calibri"/>
            <family val="2"/>
            <scheme val="minor"/>
          </rPr>
          <t>Introduzca el código SNIP</t>
        </r>
      </text>
    </comment>
    <comment ref="C482" authorId="2">
      <text>
        <r>
          <rPr>
            <sz val="11"/>
            <color theme="1"/>
            <rFont val="Calibri"/>
            <family val="2"/>
            <scheme val="minor"/>
          </rPr>
          <t>Introduzca la fecha de inicio del proceso, en formato dd-mm-aaaa</t>
        </r>
      </text>
    </comment>
    <comment ref="F4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 authorId="2">
      <text/>
    </comment>
    <comment ref="C484" authorId="2">
      <text>
        <r>
          <rPr>
            <sz val="11"/>
            <color theme="1"/>
            <rFont val="Calibri"/>
            <family val="2"/>
            <scheme val="minor"/>
          </rPr>
          <t>Introduzca la fecha prevista de adjudicación, en formato dd-mm-aaaa</t>
        </r>
      </text>
    </comment>
    <comment ref="F484" authorId="2">
      <text/>
    </comment>
    <comment ref="F485" authorId="2">
      <text/>
    </comment>
    <comment ref="A487" authorId="2">
      <text>
        <r>
          <rPr>
            <sz val="11"/>
            <color theme="1"/>
            <rFont val="Calibri"/>
            <family val="2"/>
            <scheme val="minor"/>
          </rPr>
          <t>Introduzca un codigo UNSPSC</t>
        </r>
      </text>
    </comment>
    <comment ref="B487" authorId="2">
      <text>
        <r>
          <rPr>
            <sz val="11"/>
            <color theme="1"/>
            <rFont val="Calibri"/>
            <family val="2"/>
            <scheme val="minor"/>
          </rPr>
          <t>Descripción calculada automáticamente a partir de código del artículo</t>
        </r>
      </text>
    </comment>
    <comment ref="C487" authorId="2">
      <text>
        <r>
          <rPr>
            <sz val="11"/>
            <color theme="1"/>
            <rFont val="Calibri"/>
            <family val="2"/>
            <scheme val="minor"/>
          </rPr>
          <t>Seleccione un valor de la lista</t>
        </r>
      </text>
    </comment>
    <comment ref="D487" authorId="2">
      <text>
        <r>
          <rPr>
            <sz val="11"/>
            <color theme="1"/>
            <rFont val="Calibri"/>
            <family val="2"/>
            <scheme val="minor"/>
          </rPr>
          <t>Introduzca un número con dos decimales como máximo. Debe ser igual o mayor a la "Cantidad Real Consumida"</t>
        </r>
      </text>
    </comment>
    <comment ref="E487" authorId="2">
      <text>
        <r>
          <rPr>
            <sz val="11"/>
            <color theme="1"/>
            <rFont val="Calibri"/>
            <family val="2"/>
            <scheme val="minor"/>
          </rPr>
          <t>Introduzca un número con dos decimales como máximo</t>
        </r>
      </text>
    </comment>
    <comment ref="F487" authorId="2">
      <text>
        <r>
          <rPr>
            <sz val="11"/>
            <color theme="1"/>
            <rFont val="Calibri"/>
            <family val="2"/>
            <scheme val="minor"/>
          </rPr>
          <t>Monto calculado automáticamente por el sistema</t>
        </r>
      </text>
    </comment>
    <comment ref="A497" authorId="2">
      <text>
        <r>
          <rPr>
            <sz val="11"/>
            <color theme="1"/>
            <rFont val="Calibri"/>
            <family val="2"/>
            <scheme val="minor"/>
          </rPr>
          <t>Introducir un texto con el nombre o referencia de la contratación</t>
        </r>
      </text>
    </comment>
    <comment ref="B497" authorId="2">
      <text>
        <r>
          <rPr>
            <sz val="11"/>
            <color theme="1"/>
            <rFont val="Calibri"/>
            <family val="2"/>
            <scheme val="minor"/>
          </rPr>
          <t>Introducir un texto con el nombre o referencia de la contratación</t>
        </r>
      </text>
    </comment>
    <comment ref="C497" authorId="2">
      <text>
        <r>
          <rPr>
            <sz val="11"/>
            <color theme="1"/>
            <rFont val="Calibri"/>
            <family val="2"/>
            <scheme val="minor"/>
          </rPr>
          <t>Seleccionar un valor del listado</t>
        </r>
      </text>
    </comment>
    <comment ref="D497" authorId="2">
      <text>
        <r>
          <rPr>
            <sz val="11"/>
            <color theme="1"/>
            <rFont val="Calibri"/>
            <family val="2"/>
            <scheme val="minor"/>
          </rPr>
          <t>Seleccione el tipo de procedimiento</t>
        </r>
      </text>
    </comment>
    <comment ref="E497" authorId="2">
      <text>
        <r>
          <rPr>
            <sz val="11"/>
            <color theme="1"/>
            <rFont val="Calibri"/>
            <family val="2"/>
            <scheme val="minor"/>
          </rPr>
          <t>Seleccione un valor de la lista</t>
        </r>
      </text>
    </comment>
    <comment ref="F497" authorId="2">
      <text>
        <r>
          <rPr>
            <sz val="11"/>
            <color theme="1"/>
            <rFont val="Calibri"/>
            <family val="2"/>
            <scheme val="minor"/>
          </rPr>
          <t>Introduzca el código SNIP</t>
        </r>
      </text>
    </comment>
    <comment ref="C498" authorId="2">
      <text>
        <r>
          <rPr>
            <sz val="11"/>
            <color theme="1"/>
            <rFont val="Calibri"/>
            <family val="2"/>
            <scheme val="minor"/>
          </rPr>
          <t>Introduzca la fecha de inicio del proceso, en formato dd-mm-aaaa</t>
        </r>
      </text>
    </comment>
    <comment ref="F4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2">
      <text/>
    </comment>
    <comment ref="C500" authorId="2">
      <text>
        <r>
          <rPr>
            <sz val="11"/>
            <color theme="1"/>
            <rFont val="Calibri"/>
            <family val="2"/>
            <scheme val="minor"/>
          </rPr>
          <t>Introduzca la fecha prevista de adjudicación, en formato dd-mm-aaaa</t>
        </r>
      </text>
    </comment>
    <comment ref="F500" authorId="2">
      <text/>
    </comment>
    <comment ref="F501" authorId="2">
      <text/>
    </comment>
    <comment ref="A503" authorId="2">
      <text>
        <r>
          <rPr>
            <sz val="11"/>
            <color theme="1"/>
            <rFont val="Calibri"/>
            <family val="2"/>
            <scheme val="minor"/>
          </rPr>
          <t>Introduzca un codigo UNSPSC</t>
        </r>
      </text>
    </comment>
    <comment ref="B503" authorId="2">
      <text>
        <r>
          <rPr>
            <sz val="11"/>
            <color theme="1"/>
            <rFont val="Calibri"/>
            <family val="2"/>
            <scheme val="minor"/>
          </rPr>
          <t>Descripción calculada automáticamente a partir de código del artículo</t>
        </r>
      </text>
    </comment>
    <comment ref="C503" authorId="2">
      <text>
        <r>
          <rPr>
            <sz val="11"/>
            <color theme="1"/>
            <rFont val="Calibri"/>
            <family val="2"/>
            <scheme val="minor"/>
          </rPr>
          <t>Seleccione un valor de la lista</t>
        </r>
      </text>
    </comment>
    <comment ref="D503" authorId="2">
      <text>
        <r>
          <rPr>
            <sz val="11"/>
            <color theme="1"/>
            <rFont val="Calibri"/>
            <family val="2"/>
            <scheme val="minor"/>
          </rPr>
          <t>Introduzca un número con dos decimales como máximo. Debe ser igual o mayor a la "Cantidad Real Consumida"</t>
        </r>
      </text>
    </comment>
    <comment ref="E503" authorId="2">
      <text>
        <r>
          <rPr>
            <sz val="11"/>
            <color theme="1"/>
            <rFont val="Calibri"/>
            <family val="2"/>
            <scheme val="minor"/>
          </rPr>
          <t>Introduzca un número con dos decimales como máximo</t>
        </r>
      </text>
    </comment>
    <comment ref="F503" authorId="2">
      <text>
        <r>
          <rPr>
            <sz val="11"/>
            <color theme="1"/>
            <rFont val="Calibri"/>
            <family val="2"/>
            <scheme val="minor"/>
          </rPr>
          <t>Monto calculado automáticamente por el sistema</t>
        </r>
      </text>
    </comment>
    <comment ref="A510" authorId="2">
      <text>
        <r>
          <rPr>
            <sz val="11"/>
            <color theme="1"/>
            <rFont val="Calibri"/>
            <family val="2"/>
            <scheme val="minor"/>
          </rPr>
          <t>Introducir un texto con el nombre o referencia de la contratación</t>
        </r>
      </text>
    </comment>
    <comment ref="B510" authorId="2">
      <text>
        <r>
          <rPr>
            <sz val="11"/>
            <color theme="1"/>
            <rFont val="Calibri"/>
            <family val="2"/>
            <scheme val="minor"/>
          </rPr>
          <t>Introducir un texto con el nombre o referencia de la contratación</t>
        </r>
      </text>
    </comment>
    <comment ref="C510" authorId="2">
      <text>
        <r>
          <rPr>
            <sz val="11"/>
            <color theme="1"/>
            <rFont val="Calibri"/>
            <family val="2"/>
            <scheme val="minor"/>
          </rPr>
          <t>Seleccionar un valor del listado</t>
        </r>
      </text>
    </comment>
    <comment ref="D510" authorId="2">
      <text>
        <r>
          <rPr>
            <sz val="11"/>
            <color theme="1"/>
            <rFont val="Calibri"/>
            <family val="2"/>
            <scheme val="minor"/>
          </rPr>
          <t>Seleccione el tipo de procedimiento</t>
        </r>
      </text>
    </comment>
    <comment ref="E510" authorId="2">
      <text>
        <r>
          <rPr>
            <sz val="11"/>
            <color theme="1"/>
            <rFont val="Calibri"/>
            <family val="2"/>
            <scheme val="minor"/>
          </rPr>
          <t>Seleccione un valor de la lista</t>
        </r>
      </text>
    </comment>
    <comment ref="F510" authorId="2">
      <text>
        <r>
          <rPr>
            <sz val="11"/>
            <color theme="1"/>
            <rFont val="Calibri"/>
            <family val="2"/>
            <scheme val="minor"/>
          </rPr>
          <t>Introduzca el código SNIP</t>
        </r>
      </text>
    </comment>
    <comment ref="C511" authorId="2">
      <text>
        <r>
          <rPr>
            <sz val="11"/>
            <color theme="1"/>
            <rFont val="Calibri"/>
            <family val="2"/>
            <scheme val="minor"/>
          </rPr>
          <t>Introduzca la fecha de inicio del proceso, en formato dd-mm-aaaa</t>
        </r>
      </text>
    </comment>
    <comment ref="F51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2">
      <text/>
    </comment>
    <comment ref="C513" authorId="2">
      <text>
        <r>
          <rPr>
            <sz val="11"/>
            <color theme="1"/>
            <rFont val="Calibri"/>
            <family val="2"/>
            <scheme val="minor"/>
          </rPr>
          <t>Introduzca la fecha prevista de adjudicación, en formato dd-mm-aaaa</t>
        </r>
      </text>
    </comment>
    <comment ref="F513" authorId="2">
      <text/>
    </comment>
    <comment ref="F514" authorId="2">
      <text/>
    </comment>
    <comment ref="A516" authorId="2">
      <text>
        <r>
          <rPr>
            <sz val="11"/>
            <color theme="1"/>
            <rFont val="Calibri"/>
            <family val="2"/>
            <scheme val="minor"/>
          </rPr>
          <t>Introduzca un codigo UNSPSC</t>
        </r>
      </text>
    </comment>
    <comment ref="B516" authorId="2">
      <text>
        <r>
          <rPr>
            <sz val="11"/>
            <color theme="1"/>
            <rFont val="Calibri"/>
            <family val="2"/>
            <scheme val="minor"/>
          </rPr>
          <t>Descripción calculada automáticamente a partir de código del artículo</t>
        </r>
      </text>
    </comment>
    <comment ref="C516" authorId="2">
      <text>
        <r>
          <rPr>
            <sz val="11"/>
            <color theme="1"/>
            <rFont val="Calibri"/>
            <family val="2"/>
            <scheme val="minor"/>
          </rPr>
          <t>Seleccione un valor de la lista</t>
        </r>
      </text>
    </comment>
    <comment ref="D516" authorId="2">
      <text>
        <r>
          <rPr>
            <sz val="11"/>
            <color theme="1"/>
            <rFont val="Calibri"/>
            <family val="2"/>
            <scheme val="minor"/>
          </rPr>
          <t>Introduzca un número con dos decimales como máximo. Debe ser igual o mayor a la "Cantidad Real Consumida"</t>
        </r>
      </text>
    </comment>
    <comment ref="E516" authorId="2">
      <text>
        <r>
          <rPr>
            <sz val="11"/>
            <color theme="1"/>
            <rFont val="Calibri"/>
            <family val="2"/>
            <scheme val="minor"/>
          </rPr>
          <t>Introduzca un número con dos decimales como máximo</t>
        </r>
      </text>
    </comment>
    <comment ref="F516" authorId="2">
      <text>
        <r>
          <rPr>
            <sz val="11"/>
            <color theme="1"/>
            <rFont val="Calibri"/>
            <family val="2"/>
            <scheme val="minor"/>
          </rPr>
          <t>Monto calculado automáticamente por el sistema</t>
        </r>
      </text>
    </comment>
    <comment ref="A524" authorId="2">
      <text>
        <r>
          <rPr>
            <sz val="11"/>
            <color theme="1"/>
            <rFont val="Calibri"/>
            <family val="2"/>
            <scheme val="minor"/>
          </rPr>
          <t>Introducir un texto con el nombre o referencia de la contratación</t>
        </r>
      </text>
    </comment>
    <comment ref="B524" authorId="2">
      <text>
        <r>
          <rPr>
            <sz val="11"/>
            <color theme="1"/>
            <rFont val="Calibri"/>
            <family val="2"/>
            <scheme val="minor"/>
          </rPr>
          <t>Introducir un texto con el nombre o referencia de la contratación</t>
        </r>
      </text>
    </comment>
    <comment ref="C524" authorId="2">
      <text>
        <r>
          <rPr>
            <sz val="11"/>
            <color theme="1"/>
            <rFont val="Calibri"/>
            <family val="2"/>
            <scheme val="minor"/>
          </rPr>
          <t>Seleccionar un valor del listado</t>
        </r>
      </text>
    </comment>
    <comment ref="D524" authorId="2">
      <text>
        <r>
          <rPr>
            <sz val="11"/>
            <color theme="1"/>
            <rFont val="Calibri"/>
            <family val="2"/>
            <scheme val="minor"/>
          </rPr>
          <t>Seleccione el tipo de procedimiento</t>
        </r>
      </text>
    </comment>
    <comment ref="E524" authorId="2">
      <text>
        <r>
          <rPr>
            <sz val="11"/>
            <color theme="1"/>
            <rFont val="Calibri"/>
            <family val="2"/>
            <scheme val="minor"/>
          </rPr>
          <t>Seleccione un valor de la lista</t>
        </r>
      </text>
    </comment>
    <comment ref="F524" authorId="2">
      <text>
        <r>
          <rPr>
            <sz val="11"/>
            <color theme="1"/>
            <rFont val="Calibri"/>
            <family val="2"/>
            <scheme val="minor"/>
          </rPr>
          <t>Introduzca el código SNIP</t>
        </r>
      </text>
    </comment>
    <comment ref="C525" authorId="2">
      <text>
        <r>
          <rPr>
            <sz val="11"/>
            <color theme="1"/>
            <rFont val="Calibri"/>
            <family val="2"/>
            <scheme val="minor"/>
          </rPr>
          <t>Introduzca la fecha de inicio del proceso, en formato dd-mm-aaaa</t>
        </r>
      </text>
    </comment>
    <comment ref="F5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2">
      <text/>
    </comment>
    <comment ref="C527" authorId="2">
      <text>
        <r>
          <rPr>
            <sz val="11"/>
            <color theme="1"/>
            <rFont val="Calibri"/>
            <family val="2"/>
            <scheme val="minor"/>
          </rPr>
          <t>Introduzca la fecha prevista de adjudicación, en formato dd-mm-aaaa</t>
        </r>
      </text>
    </comment>
    <comment ref="F527" authorId="2">
      <text/>
    </comment>
    <comment ref="F528" authorId="2">
      <text/>
    </comment>
    <comment ref="A530" authorId="2">
      <text>
        <r>
          <rPr>
            <sz val="11"/>
            <color theme="1"/>
            <rFont val="Calibri"/>
            <family val="2"/>
            <scheme val="minor"/>
          </rPr>
          <t>Introduzca un codigo UNSPSC</t>
        </r>
      </text>
    </comment>
    <comment ref="B530" authorId="2">
      <text>
        <r>
          <rPr>
            <sz val="11"/>
            <color theme="1"/>
            <rFont val="Calibri"/>
            <family val="2"/>
            <scheme val="minor"/>
          </rPr>
          <t>Descripción calculada automáticamente a partir de código del artículo</t>
        </r>
      </text>
    </comment>
    <comment ref="C530" authorId="2">
      <text>
        <r>
          <rPr>
            <sz val="11"/>
            <color theme="1"/>
            <rFont val="Calibri"/>
            <family val="2"/>
            <scheme val="minor"/>
          </rPr>
          <t>Seleccione un valor de la lista</t>
        </r>
      </text>
    </comment>
    <comment ref="D530" authorId="2">
      <text>
        <r>
          <rPr>
            <sz val="11"/>
            <color theme="1"/>
            <rFont val="Calibri"/>
            <family val="2"/>
            <scheme val="minor"/>
          </rPr>
          <t>Introduzca un número con dos decimales como máximo. Debe ser igual o mayor a la "Cantidad Real Consumida"</t>
        </r>
      </text>
    </comment>
    <comment ref="E530" authorId="2">
      <text>
        <r>
          <rPr>
            <sz val="11"/>
            <color theme="1"/>
            <rFont val="Calibri"/>
            <family val="2"/>
            <scheme val="minor"/>
          </rPr>
          <t>Introduzca un número con dos decimales como máximo</t>
        </r>
      </text>
    </comment>
    <comment ref="F530" authorId="2">
      <text>
        <r>
          <rPr>
            <sz val="11"/>
            <color theme="1"/>
            <rFont val="Calibri"/>
            <family val="2"/>
            <scheme val="minor"/>
          </rPr>
          <t>Monto calculado automáticamente por el sistema</t>
        </r>
      </text>
    </comment>
    <comment ref="A538" authorId="2">
      <text>
        <r>
          <rPr>
            <sz val="11"/>
            <color theme="1"/>
            <rFont val="Calibri"/>
            <family val="2"/>
            <scheme val="minor"/>
          </rPr>
          <t>Introducir un texto con el nombre o referencia de la contratación</t>
        </r>
      </text>
    </comment>
    <comment ref="B538" authorId="2">
      <text>
        <r>
          <rPr>
            <sz val="11"/>
            <color theme="1"/>
            <rFont val="Calibri"/>
            <family val="2"/>
            <scheme val="minor"/>
          </rPr>
          <t>Introducir un texto con el nombre o referencia de la contratación</t>
        </r>
      </text>
    </comment>
    <comment ref="C538" authorId="2">
      <text>
        <r>
          <rPr>
            <sz val="11"/>
            <color theme="1"/>
            <rFont val="Calibri"/>
            <family val="2"/>
            <scheme val="minor"/>
          </rPr>
          <t>Seleccionar un valor del listado</t>
        </r>
      </text>
    </comment>
    <comment ref="D538" authorId="2">
      <text>
        <r>
          <rPr>
            <sz val="11"/>
            <color theme="1"/>
            <rFont val="Calibri"/>
            <family val="2"/>
            <scheme val="minor"/>
          </rPr>
          <t>Seleccione el tipo de procedimiento</t>
        </r>
      </text>
    </comment>
    <comment ref="E538" authorId="2">
      <text>
        <r>
          <rPr>
            <sz val="11"/>
            <color theme="1"/>
            <rFont val="Calibri"/>
            <family val="2"/>
            <scheme val="minor"/>
          </rPr>
          <t>Seleccione un valor de la lista</t>
        </r>
      </text>
    </comment>
    <comment ref="F538" authorId="2">
      <text>
        <r>
          <rPr>
            <sz val="11"/>
            <color theme="1"/>
            <rFont val="Calibri"/>
            <family val="2"/>
            <scheme val="minor"/>
          </rPr>
          <t>Introduzca el código SNIP</t>
        </r>
      </text>
    </comment>
    <comment ref="C539" authorId="2">
      <text>
        <r>
          <rPr>
            <sz val="11"/>
            <color theme="1"/>
            <rFont val="Calibri"/>
            <family val="2"/>
            <scheme val="minor"/>
          </rPr>
          <t>Introduzca la fecha de inicio del proceso, en formato dd-mm-aaaa</t>
        </r>
      </text>
    </comment>
    <comment ref="F5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2">
      <text/>
    </comment>
    <comment ref="C541" authorId="2">
      <text>
        <r>
          <rPr>
            <sz val="11"/>
            <color theme="1"/>
            <rFont val="Calibri"/>
            <family val="2"/>
            <scheme val="minor"/>
          </rPr>
          <t>Introduzca la fecha prevista de adjudicación, en formato dd-mm-aaaa</t>
        </r>
      </text>
    </comment>
    <comment ref="F541" authorId="2">
      <text/>
    </comment>
    <comment ref="F542" authorId="2">
      <text/>
    </comment>
    <comment ref="A544" authorId="2">
      <text>
        <r>
          <rPr>
            <sz val="11"/>
            <color theme="1"/>
            <rFont val="Calibri"/>
            <family val="2"/>
            <scheme val="minor"/>
          </rPr>
          <t>Introduzca un codigo UNSPSC</t>
        </r>
      </text>
    </comment>
    <comment ref="B544" authorId="2">
      <text>
        <r>
          <rPr>
            <sz val="11"/>
            <color theme="1"/>
            <rFont val="Calibri"/>
            <family val="2"/>
            <scheme val="minor"/>
          </rPr>
          <t>Descripción calculada automáticamente a partir de código del artículo</t>
        </r>
      </text>
    </comment>
    <comment ref="C544" authorId="2">
      <text>
        <r>
          <rPr>
            <sz val="11"/>
            <color theme="1"/>
            <rFont val="Calibri"/>
            <family val="2"/>
            <scheme val="minor"/>
          </rPr>
          <t>Seleccione un valor de la lista</t>
        </r>
      </text>
    </comment>
    <comment ref="D544" authorId="2">
      <text>
        <r>
          <rPr>
            <sz val="11"/>
            <color theme="1"/>
            <rFont val="Calibri"/>
            <family val="2"/>
            <scheme val="minor"/>
          </rPr>
          <t>Introduzca un número con dos decimales como máximo. Debe ser igual o mayor a la "Cantidad Real Consumida"</t>
        </r>
      </text>
    </comment>
    <comment ref="E544" authorId="2">
      <text>
        <r>
          <rPr>
            <sz val="11"/>
            <color theme="1"/>
            <rFont val="Calibri"/>
            <family val="2"/>
            <scheme val="minor"/>
          </rPr>
          <t>Introduzca un número con dos decimales como máximo</t>
        </r>
      </text>
    </comment>
    <comment ref="F544" authorId="2">
      <text>
        <r>
          <rPr>
            <sz val="11"/>
            <color theme="1"/>
            <rFont val="Calibri"/>
            <family val="2"/>
            <scheme val="minor"/>
          </rPr>
          <t>Monto calculado automáticamente por el sistema</t>
        </r>
      </text>
    </comment>
    <comment ref="A549" authorId="2">
      <text>
        <r>
          <rPr>
            <sz val="11"/>
            <color theme="1"/>
            <rFont val="Calibri"/>
            <family val="2"/>
            <scheme val="minor"/>
          </rPr>
          <t>Introducir un texto con el nombre o referencia de la contratación</t>
        </r>
      </text>
    </comment>
    <comment ref="B549" authorId="2">
      <text>
        <r>
          <rPr>
            <sz val="11"/>
            <color theme="1"/>
            <rFont val="Calibri"/>
            <family val="2"/>
            <scheme val="minor"/>
          </rPr>
          <t>Introducir un texto con el nombre o referencia de la contratación</t>
        </r>
      </text>
    </comment>
    <comment ref="C549" authorId="2">
      <text>
        <r>
          <rPr>
            <sz val="11"/>
            <color theme="1"/>
            <rFont val="Calibri"/>
            <family val="2"/>
            <scheme val="minor"/>
          </rPr>
          <t>Seleccionar un valor del listado</t>
        </r>
      </text>
    </comment>
    <comment ref="D549" authorId="2">
      <text>
        <r>
          <rPr>
            <sz val="11"/>
            <color theme="1"/>
            <rFont val="Calibri"/>
            <family val="2"/>
            <scheme val="minor"/>
          </rPr>
          <t>Seleccione el tipo de procedimiento</t>
        </r>
      </text>
    </comment>
    <comment ref="E549" authorId="2">
      <text>
        <r>
          <rPr>
            <sz val="11"/>
            <color theme="1"/>
            <rFont val="Calibri"/>
            <family val="2"/>
            <scheme val="minor"/>
          </rPr>
          <t>Seleccione un valor de la lista</t>
        </r>
      </text>
    </comment>
    <comment ref="F549" authorId="2">
      <text>
        <r>
          <rPr>
            <sz val="11"/>
            <color theme="1"/>
            <rFont val="Calibri"/>
            <family val="2"/>
            <scheme val="minor"/>
          </rPr>
          <t>Introduzca el código SNIP</t>
        </r>
      </text>
    </comment>
    <comment ref="C550" authorId="2">
      <text>
        <r>
          <rPr>
            <sz val="11"/>
            <color theme="1"/>
            <rFont val="Calibri"/>
            <family val="2"/>
            <scheme val="minor"/>
          </rPr>
          <t>Introduzca la fecha de inicio del proceso, en formato dd-mm-aaaa</t>
        </r>
      </text>
    </comment>
    <comment ref="F5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2">
      <text/>
    </comment>
    <comment ref="C552" authorId="2">
      <text>
        <r>
          <rPr>
            <sz val="11"/>
            <color theme="1"/>
            <rFont val="Calibri"/>
            <family val="2"/>
            <scheme val="minor"/>
          </rPr>
          <t>Introduzca la fecha prevista de adjudicación, en formato dd-mm-aaaa</t>
        </r>
      </text>
    </comment>
    <comment ref="F552" authorId="2">
      <text/>
    </comment>
    <comment ref="F553" authorId="2">
      <text/>
    </comment>
    <comment ref="A555" authorId="2">
      <text>
        <r>
          <rPr>
            <sz val="11"/>
            <color theme="1"/>
            <rFont val="Calibri"/>
            <family val="2"/>
            <scheme val="minor"/>
          </rPr>
          <t>Introduzca un codigo UNSPSC</t>
        </r>
      </text>
    </comment>
    <comment ref="B555" authorId="2">
      <text>
        <r>
          <rPr>
            <sz val="11"/>
            <color theme="1"/>
            <rFont val="Calibri"/>
            <family val="2"/>
            <scheme val="minor"/>
          </rPr>
          <t>Descripción calculada automáticamente a partir de código del artículo</t>
        </r>
      </text>
    </comment>
    <comment ref="C555" authorId="2">
      <text>
        <r>
          <rPr>
            <sz val="11"/>
            <color theme="1"/>
            <rFont val="Calibri"/>
            <family val="2"/>
            <scheme val="minor"/>
          </rPr>
          <t>Seleccione un valor de la lista</t>
        </r>
      </text>
    </comment>
    <comment ref="D555" authorId="2">
      <text>
        <r>
          <rPr>
            <sz val="11"/>
            <color theme="1"/>
            <rFont val="Calibri"/>
            <family val="2"/>
            <scheme val="minor"/>
          </rPr>
          <t>Introduzca un número con dos decimales como máximo. Debe ser igual o mayor a la "Cantidad Real Consumida"</t>
        </r>
      </text>
    </comment>
    <comment ref="E555" authorId="2">
      <text>
        <r>
          <rPr>
            <sz val="11"/>
            <color theme="1"/>
            <rFont val="Calibri"/>
            <family val="2"/>
            <scheme val="minor"/>
          </rPr>
          <t>Introduzca un número con dos decimales como máximo</t>
        </r>
      </text>
    </comment>
    <comment ref="F555" authorId="2">
      <text>
        <r>
          <rPr>
            <sz val="11"/>
            <color theme="1"/>
            <rFont val="Calibri"/>
            <family val="2"/>
            <scheme val="minor"/>
          </rPr>
          <t>Monto calculado automáticamente por el sistema</t>
        </r>
      </text>
    </comment>
    <comment ref="A562" authorId="2">
      <text>
        <r>
          <rPr>
            <sz val="11"/>
            <color theme="1"/>
            <rFont val="Calibri"/>
            <family val="2"/>
            <scheme val="minor"/>
          </rPr>
          <t>Introducir un texto con el nombre o referencia de la contratación</t>
        </r>
      </text>
    </comment>
    <comment ref="B562" authorId="2">
      <text>
        <r>
          <rPr>
            <sz val="11"/>
            <color theme="1"/>
            <rFont val="Calibri"/>
            <family val="2"/>
            <scheme val="minor"/>
          </rPr>
          <t>Introducir un texto con el nombre o referencia de la contratación</t>
        </r>
      </text>
    </comment>
    <comment ref="C562" authorId="2">
      <text>
        <r>
          <rPr>
            <sz val="11"/>
            <color theme="1"/>
            <rFont val="Calibri"/>
            <family val="2"/>
            <scheme val="minor"/>
          </rPr>
          <t>Seleccionar un valor del listado</t>
        </r>
      </text>
    </comment>
    <comment ref="D562" authorId="2">
      <text>
        <r>
          <rPr>
            <sz val="11"/>
            <color theme="1"/>
            <rFont val="Calibri"/>
            <family val="2"/>
            <scheme val="minor"/>
          </rPr>
          <t>Seleccione el tipo de procedimiento</t>
        </r>
      </text>
    </comment>
    <comment ref="E562" authorId="2">
      <text>
        <r>
          <rPr>
            <sz val="11"/>
            <color theme="1"/>
            <rFont val="Calibri"/>
            <family val="2"/>
            <scheme val="minor"/>
          </rPr>
          <t>Seleccione un valor de la lista</t>
        </r>
      </text>
    </comment>
    <comment ref="F562" authorId="2">
      <text>
        <r>
          <rPr>
            <sz val="11"/>
            <color theme="1"/>
            <rFont val="Calibri"/>
            <family val="2"/>
            <scheme val="minor"/>
          </rPr>
          <t>Introduzca el código SNIP</t>
        </r>
      </text>
    </comment>
    <comment ref="C563" authorId="2">
      <text>
        <r>
          <rPr>
            <sz val="11"/>
            <color theme="1"/>
            <rFont val="Calibri"/>
            <family val="2"/>
            <scheme val="minor"/>
          </rPr>
          <t>Introduzca la fecha de inicio del proceso, en formato dd-mm-aaaa</t>
        </r>
      </text>
    </comment>
    <comment ref="F56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2">
      <text/>
    </comment>
    <comment ref="C565" authorId="2">
      <text>
        <r>
          <rPr>
            <sz val="11"/>
            <color theme="1"/>
            <rFont val="Calibri"/>
            <family val="2"/>
            <scheme val="minor"/>
          </rPr>
          <t>Introduzca la fecha prevista de adjudicación, en formato dd-mm-aaaa</t>
        </r>
      </text>
    </comment>
    <comment ref="F565" authorId="2">
      <text/>
    </comment>
    <comment ref="F566" authorId="2">
      <text/>
    </comment>
    <comment ref="A568" authorId="2">
      <text>
        <r>
          <rPr>
            <sz val="11"/>
            <color theme="1"/>
            <rFont val="Calibri"/>
            <family val="2"/>
            <scheme val="minor"/>
          </rPr>
          <t>Introduzca un codigo UNSPSC</t>
        </r>
      </text>
    </comment>
    <comment ref="B568" authorId="2">
      <text>
        <r>
          <rPr>
            <sz val="11"/>
            <color theme="1"/>
            <rFont val="Calibri"/>
            <family val="2"/>
            <scheme val="minor"/>
          </rPr>
          <t>Descripción calculada automáticamente a partir de código del artículo</t>
        </r>
      </text>
    </comment>
    <comment ref="C568" authorId="2">
      <text>
        <r>
          <rPr>
            <sz val="11"/>
            <color theme="1"/>
            <rFont val="Calibri"/>
            <family val="2"/>
            <scheme val="minor"/>
          </rPr>
          <t>Seleccione un valor de la lista</t>
        </r>
      </text>
    </comment>
    <comment ref="D568" authorId="2">
      <text>
        <r>
          <rPr>
            <sz val="11"/>
            <color theme="1"/>
            <rFont val="Calibri"/>
            <family val="2"/>
            <scheme val="minor"/>
          </rPr>
          <t>Introduzca un número con dos decimales como máximo. Debe ser igual o mayor a la "Cantidad Real Consumida"</t>
        </r>
      </text>
    </comment>
    <comment ref="E568" authorId="2">
      <text>
        <r>
          <rPr>
            <sz val="11"/>
            <color theme="1"/>
            <rFont val="Calibri"/>
            <family val="2"/>
            <scheme val="minor"/>
          </rPr>
          <t>Introduzca un número con dos decimales como máximo</t>
        </r>
      </text>
    </comment>
    <comment ref="F568" authorId="2">
      <text>
        <r>
          <rPr>
            <sz val="11"/>
            <color theme="1"/>
            <rFont val="Calibri"/>
            <family val="2"/>
            <scheme val="minor"/>
          </rPr>
          <t>Monto calculado automáticamente por el sistema</t>
        </r>
      </text>
    </comment>
    <comment ref="A573" authorId="2">
      <text>
        <r>
          <rPr>
            <sz val="11"/>
            <color theme="1"/>
            <rFont val="Calibri"/>
            <family val="2"/>
            <scheme val="minor"/>
          </rPr>
          <t>Introducir un texto con el nombre o referencia de la contratación</t>
        </r>
      </text>
    </comment>
    <comment ref="B573" authorId="2">
      <text>
        <r>
          <rPr>
            <sz val="11"/>
            <color theme="1"/>
            <rFont val="Calibri"/>
            <family val="2"/>
            <scheme val="minor"/>
          </rPr>
          <t>Introducir un texto con el nombre o referencia de la contratación</t>
        </r>
      </text>
    </comment>
    <comment ref="C573" authorId="2">
      <text>
        <r>
          <rPr>
            <sz val="11"/>
            <color theme="1"/>
            <rFont val="Calibri"/>
            <family val="2"/>
            <scheme val="minor"/>
          </rPr>
          <t>Seleccionar un valor del listado</t>
        </r>
      </text>
    </comment>
    <comment ref="D573" authorId="2">
      <text>
        <r>
          <rPr>
            <sz val="11"/>
            <color theme="1"/>
            <rFont val="Calibri"/>
            <family val="2"/>
            <scheme val="minor"/>
          </rPr>
          <t>Seleccione el tipo de procedimiento</t>
        </r>
      </text>
    </comment>
    <comment ref="E573" authorId="2">
      <text>
        <r>
          <rPr>
            <sz val="11"/>
            <color theme="1"/>
            <rFont val="Calibri"/>
            <family val="2"/>
            <scheme val="minor"/>
          </rPr>
          <t>Seleccione un valor de la lista</t>
        </r>
      </text>
    </comment>
    <comment ref="F573" authorId="2">
      <text>
        <r>
          <rPr>
            <sz val="11"/>
            <color theme="1"/>
            <rFont val="Calibri"/>
            <family val="2"/>
            <scheme val="minor"/>
          </rPr>
          <t>Introduzca el código SNIP</t>
        </r>
      </text>
    </comment>
    <comment ref="C574" authorId="2">
      <text>
        <r>
          <rPr>
            <sz val="11"/>
            <color theme="1"/>
            <rFont val="Calibri"/>
            <family val="2"/>
            <scheme val="minor"/>
          </rPr>
          <t>Introduzca la fecha de inicio del proceso, en formato dd-mm-aaaa</t>
        </r>
      </text>
    </comment>
    <comment ref="F5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text/>
    </comment>
    <comment ref="C576" authorId="2">
      <text>
        <r>
          <rPr>
            <sz val="11"/>
            <color theme="1"/>
            <rFont val="Calibri"/>
            <family val="2"/>
            <scheme val="minor"/>
          </rPr>
          <t>Introduzca la fecha prevista de adjudicación, en formato dd-mm-aaaa</t>
        </r>
      </text>
    </comment>
    <comment ref="F576" authorId="2">
      <text/>
    </comment>
    <comment ref="F577" authorId="2">
      <text/>
    </comment>
    <comment ref="A579" authorId="2">
      <text>
        <r>
          <rPr>
            <sz val="11"/>
            <color theme="1"/>
            <rFont val="Calibri"/>
            <family val="2"/>
            <scheme val="minor"/>
          </rPr>
          <t>Introduzca un codigo UNSPSC</t>
        </r>
      </text>
    </comment>
    <comment ref="B579" authorId="2">
      <text>
        <r>
          <rPr>
            <sz val="11"/>
            <color theme="1"/>
            <rFont val="Calibri"/>
            <family val="2"/>
            <scheme val="minor"/>
          </rPr>
          <t>Descripción calculada automáticamente a partir de código del artículo</t>
        </r>
      </text>
    </comment>
    <comment ref="C579" authorId="2">
      <text>
        <r>
          <rPr>
            <sz val="11"/>
            <color theme="1"/>
            <rFont val="Calibri"/>
            <family val="2"/>
            <scheme val="minor"/>
          </rPr>
          <t>Seleccione un valor de la lista</t>
        </r>
      </text>
    </comment>
    <comment ref="D579" authorId="2">
      <text>
        <r>
          <rPr>
            <sz val="11"/>
            <color theme="1"/>
            <rFont val="Calibri"/>
            <family val="2"/>
            <scheme val="minor"/>
          </rPr>
          <t>Introduzca un número con dos decimales como máximo. Debe ser igual o mayor a la "Cantidad Real Consumida"</t>
        </r>
      </text>
    </comment>
    <comment ref="E579" authorId="2">
      <text>
        <r>
          <rPr>
            <sz val="11"/>
            <color theme="1"/>
            <rFont val="Calibri"/>
            <family val="2"/>
            <scheme val="minor"/>
          </rPr>
          <t>Introduzca un número con dos decimales como máximo</t>
        </r>
      </text>
    </comment>
    <comment ref="F579" authorId="2">
      <text>
        <r>
          <rPr>
            <sz val="11"/>
            <color theme="1"/>
            <rFont val="Calibri"/>
            <family val="2"/>
            <scheme val="minor"/>
          </rPr>
          <t>Monto calculado automáticamente por el sistema</t>
        </r>
      </text>
    </comment>
    <comment ref="A584" authorId="2">
      <text>
        <r>
          <rPr>
            <sz val="11"/>
            <color theme="1"/>
            <rFont val="Calibri"/>
            <family val="2"/>
            <scheme val="minor"/>
          </rPr>
          <t>Introducir un texto con el nombre o referencia de la contratación</t>
        </r>
      </text>
    </comment>
    <comment ref="B584" authorId="2">
      <text>
        <r>
          <rPr>
            <sz val="11"/>
            <color theme="1"/>
            <rFont val="Calibri"/>
            <family val="2"/>
            <scheme val="minor"/>
          </rPr>
          <t>Introducir un texto con el nombre o referencia de la contratación</t>
        </r>
      </text>
    </comment>
    <comment ref="C584" authorId="2">
      <text>
        <r>
          <rPr>
            <sz val="11"/>
            <color theme="1"/>
            <rFont val="Calibri"/>
            <family val="2"/>
            <scheme val="minor"/>
          </rPr>
          <t>Seleccionar un valor del listado</t>
        </r>
      </text>
    </comment>
    <comment ref="D584" authorId="2">
      <text>
        <r>
          <rPr>
            <sz val="11"/>
            <color theme="1"/>
            <rFont val="Calibri"/>
            <family val="2"/>
            <scheme val="minor"/>
          </rPr>
          <t>Seleccione el tipo de procedimiento</t>
        </r>
      </text>
    </comment>
    <comment ref="E584" authorId="2">
      <text>
        <r>
          <rPr>
            <sz val="11"/>
            <color theme="1"/>
            <rFont val="Calibri"/>
            <family val="2"/>
            <scheme val="minor"/>
          </rPr>
          <t>Seleccione un valor de la lista</t>
        </r>
      </text>
    </comment>
    <comment ref="F584" authorId="2">
      <text>
        <r>
          <rPr>
            <sz val="11"/>
            <color theme="1"/>
            <rFont val="Calibri"/>
            <family val="2"/>
            <scheme val="minor"/>
          </rPr>
          <t>Introduzca el código SNIP</t>
        </r>
      </text>
    </comment>
    <comment ref="C585" authorId="2">
      <text>
        <r>
          <rPr>
            <sz val="11"/>
            <color theme="1"/>
            <rFont val="Calibri"/>
            <family val="2"/>
            <scheme val="minor"/>
          </rPr>
          <t>Introduzca la fecha de inicio del proceso, en formato dd-mm-aaaa</t>
        </r>
      </text>
    </comment>
    <comment ref="F58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2">
      <text/>
    </comment>
    <comment ref="C587" authorId="2">
      <text>
        <r>
          <rPr>
            <sz val="11"/>
            <color theme="1"/>
            <rFont val="Calibri"/>
            <family val="2"/>
            <scheme val="minor"/>
          </rPr>
          <t>Introduzca la fecha prevista de adjudicación, en formato dd-mm-aaaa</t>
        </r>
      </text>
    </comment>
    <comment ref="F587" authorId="2">
      <text/>
    </comment>
    <comment ref="F588" authorId="2">
      <text/>
    </comment>
    <comment ref="A590" authorId="2">
      <text>
        <r>
          <rPr>
            <sz val="11"/>
            <color theme="1"/>
            <rFont val="Calibri"/>
            <family val="2"/>
            <scheme val="minor"/>
          </rPr>
          <t>Introduzca un codigo UNSPSC</t>
        </r>
      </text>
    </comment>
    <comment ref="B590" authorId="2">
      <text>
        <r>
          <rPr>
            <sz val="11"/>
            <color theme="1"/>
            <rFont val="Calibri"/>
            <family val="2"/>
            <scheme val="minor"/>
          </rPr>
          <t>Descripción calculada automáticamente a partir de código del artículo</t>
        </r>
      </text>
    </comment>
    <comment ref="C590" authorId="2">
      <text>
        <r>
          <rPr>
            <sz val="11"/>
            <color theme="1"/>
            <rFont val="Calibri"/>
            <family val="2"/>
            <scheme val="minor"/>
          </rPr>
          <t>Seleccione un valor de la lista</t>
        </r>
      </text>
    </comment>
    <comment ref="D590" authorId="2">
      <text>
        <r>
          <rPr>
            <sz val="11"/>
            <color theme="1"/>
            <rFont val="Calibri"/>
            <family val="2"/>
            <scheme val="minor"/>
          </rPr>
          <t>Introduzca un número con dos decimales como máximo. Debe ser igual o mayor a la "Cantidad Real Consumida"</t>
        </r>
      </text>
    </comment>
    <comment ref="E590" authorId="2">
      <text>
        <r>
          <rPr>
            <sz val="11"/>
            <color theme="1"/>
            <rFont val="Calibri"/>
            <family val="2"/>
            <scheme val="minor"/>
          </rPr>
          <t>Introduzca un número con dos decimales como máximo</t>
        </r>
      </text>
    </comment>
    <comment ref="F590" authorId="2">
      <text>
        <r>
          <rPr>
            <sz val="11"/>
            <color theme="1"/>
            <rFont val="Calibri"/>
            <family val="2"/>
            <scheme val="minor"/>
          </rPr>
          <t>Monto calculado automáticamente por el sistema</t>
        </r>
      </text>
    </comment>
    <comment ref="A597" authorId="2">
      <text>
        <r>
          <rPr>
            <sz val="11"/>
            <color theme="1"/>
            <rFont val="Calibri"/>
            <family val="2"/>
            <scheme val="minor"/>
          </rPr>
          <t>Introducir un texto con el nombre o referencia de la contratación</t>
        </r>
      </text>
    </comment>
    <comment ref="B597" authorId="2">
      <text>
        <r>
          <rPr>
            <sz val="11"/>
            <color theme="1"/>
            <rFont val="Calibri"/>
            <family val="2"/>
            <scheme val="minor"/>
          </rPr>
          <t>Introducir un texto con el nombre o referencia de la contratación</t>
        </r>
      </text>
    </comment>
    <comment ref="C597" authorId="2">
      <text>
        <r>
          <rPr>
            <sz val="11"/>
            <color theme="1"/>
            <rFont val="Calibri"/>
            <family val="2"/>
            <scheme val="minor"/>
          </rPr>
          <t>Seleccionar un valor del listado</t>
        </r>
      </text>
    </comment>
    <comment ref="D597" authorId="2">
      <text>
        <r>
          <rPr>
            <sz val="11"/>
            <color theme="1"/>
            <rFont val="Calibri"/>
            <family val="2"/>
            <scheme val="minor"/>
          </rPr>
          <t>Seleccione el tipo de procedimiento</t>
        </r>
      </text>
    </comment>
    <comment ref="E597" authorId="2">
      <text>
        <r>
          <rPr>
            <sz val="11"/>
            <color theme="1"/>
            <rFont val="Calibri"/>
            <family val="2"/>
            <scheme val="minor"/>
          </rPr>
          <t>Seleccione un valor de la lista</t>
        </r>
      </text>
    </comment>
    <comment ref="F597" authorId="2">
      <text>
        <r>
          <rPr>
            <sz val="11"/>
            <color theme="1"/>
            <rFont val="Calibri"/>
            <family val="2"/>
            <scheme val="minor"/>
          </rPr>
          <t>Introduzca el código SNIP</t>
        </r>
      </text>
    </comment>
    <comment ref="C598" authorId="2">
      <text>
        <r>
          <rPr>
            <sz val="11"/>
            <color theme="1"/>
            <rFont val="Calibri"/>
            <family val="2"/>
            <scheme val="minor"/>
          </rPr>
          <t>Introduzca la fecha de inicio del proceso, en formato dd-mm-aaaa</t>
        </r>
      </text>
    </comment>
    <comment ref="F5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2">
      <text/>
    </comment>
    <comment ref="C600" authorId="2">
      <text>
        <r>
          <rPr>
            <sz val="11"/>
            <color theme="1"/>
            <rFont val="Calibri"/>
            <family val="2"/>
            <scheme val="minor"/>
          </rPr>
          <t>Introduzca la fecha prevista de adjudicación, en formato dd-mm-aaaa</t>
        </r>
      </text>
    </comment>
    <comment ref="F600" authorId="2">
      <text/>
    </comment>
    <comment ref="F601" authorId="2">
      <text/>
    </comment>
    <comment ref="A603" authorId="2">
      <text>
        <r>
          <rPr>
            <sz val="11"/>
            <color theme="1"/>
            <rFont val="Calibri"/>
            <family val="2"/>
            <scheme val="minor"/>
          </rPr>
          <t>Introduzca un codigo UNSPSC</t>
        </r>
      </text>
    </comment>
    <comment ref="B603" authorId="2">
      <text>
        <r>
          <rPr>
            <sz val="11"/>
            <color theme="1"/>
            <rFont val="Calibri"/>
            <family val="2"/>
            <scheme val="minor"/>
          </rPr>
          <t>Descripción calculada automáticamente a partir de código del artículo</t>
        </r>
      </text>
    </comment>
    <comment ref="C603" authorId="2">
      <text>
        <r>
          <rPr>
            <sz val="11"/>
            <color theme="1"/>
            <rFont val="Calibri"/>
            <family val="2"/>
            <scheme val="minor"/>
          </rPr>
          <t>Seleccione un valor de la lista</t>
        </r>
      </text>
    </comment>
    <comment ref="D603" authorId="2">
      <text>
        <r>
          <rPr>
            <sz val="11"/>
            <color theme="1"/>
            <rFont val="Calibri"/>
            <family val="2"/>
            <scheme val="minor"/>
          </rPr>
          <t>Introduzca un número con dos decimales como máximo. Debe ser igual o mayor a la "Cantidad Real Consumida"</t>
        </r>
      </text>
    </comment>
    <comment ref="E603" authorId="2">
      <text>
        <r>
          <rPr>
            <sz val="11"/>
            <color theme="1"/>
            <rFont val="Calibri"/>
            <family val="2"/>
            <scheme val="minor"/>
          </rPr>
          <t>Introduzca un número con dos decimales como máximo</t>
        </r>
      </text>
    </comment>
    <comment ref="F603" authorId="2">
      <text>
        <r>
          <rPr>
            <sz val="11"/>
            <color theme="1"/>
            <rFont val="Calibri"/>
            <family val="2"/>
            <scheme val="minor"/>
          </rPr>
          <t>Monto calculado automáticamente por el sistema</t>
        </r>
      </text>
    </comment>
    <comment ref="A609" authorId="2">
      <text>
        <r>
          <rPr>
            <sz val="11"/>
            <color theme="1"/>
            <rFont val="Calibri"/>
            <family val="2"/>
            <scheme val="minor"/>
          </rPr>
          <t>Introducir un texto con el nombre o referencia de la contratación</t>
        </r>
      </text>
    </comment>
    <comment ref="B609" authorId="2">
      <text>
        <r>
          <rPr>
            <sz val="11"/>
            <color theme="1"/>
            <rFont val="Calibri"/>
            <family val="2"/>
            <scheme val="minor"/>
          </rPr>
          <t>Introducir un texto con el nombre o referencia de la contratación</t>
        </r>
      </text>
    </comment>
    <comment ref="C609" authorId="2">
      <text>
        <r>
          <rPr>
            <sz val="11"/>
            <color theme="1"/>
            <rFont val="Calibri"/>
            <family val="2"/>
            <scheme val="minor"/>
          </rPr>
          <t>Seleccionar un valor del listado</t>
        </r>
      </text>
    </comment>
    <comment ref="D609" authorId="2">
      <text>
        <r>
          <rPr>
            <sz val="11"/>
            <color theme="1"/>
            <rFont val="Calibri"/>
            <family val="2"/>
            <scheme val="minor"/>
          </rPr>
          <t>Seleccione el tipo de procedimiento</t>
        </r>
      </text>
    </comment>
    <comment ref="E609" authorId="2">
      <text>
        <r>
          <rPr>
            <sz val="11"/>
            <color theme="1"/>
            <rFont val="Calibri"/>
            <family val="2"/>
            <scheme val="minor"/>
          </rPr>
          <t>Seleccione un valor de la lista</t>
        </r>
      </text>
    </comment>
    <comment ref="F609" authorId="2">
      <text>
        <r>
          <rPr>
            <sz val="11"/>
            <color theme="1"/>
            <rFont val="Calibri"/>
            <family val="2"/>
            <scheme val="minor"/>
          </rPr>
          <t>Introduzca el código SNIP</t>
        </r>
      </text>
    </comment>
    <comment ref="C610" authorId="2">
      <text>
        <r>
          <rPr>
            <sz val="11"/>
            <color theme="1"/>
            <rFont val="Calibri"/>
            <family val="2"/>
            <scheme val="minor"/>
          </rPr>
          <t>Introduzca la fecha de inicio del proceso, en formato dd-mm-aaaa</t>
        </r>
      </text>
    </comment>
    <comment ref="F61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2">
      <text/>
    </comment>
    <comment ref="C612" authorId="2">
      <text>
        <r>
          <rPr>
            <sz val="11"/>
            <color theme="1"/>
            <rFont val="Calibri"/>
            <family val="2"/>
            <scheme val="minor"/>
          </rPr>
          <t>Introduzca la fecha prevista de adjudicación, en formato dd-mm-aaaa</t>
        </r>
      </text>
    </comment>
    <comment ref="F612" authorId="2">
      <text/>
    </comment>
    <comment ref="F613" authorId="2">
      <text/>
    </comment>
    <comment ref="A615" authorId="2">
      <text>
        <r>
          <rPr>
            <sz val="11"/>
            <color theme="1"/>
            <rFont val="Calibri"/>
            <family val="2"/>
            <scheme val="minor"/>
          </rPr>
          <t>Introduzca un codigo UNSPSC</t>
        </r>
      </text>
    </comment>
    <comment ref="B615" authorId="2">
      <text>
        <r>
          <rPr>
            <sz val="11"/>
            <color theme="1"/>
            <rFont val="Calibri"/>
            <family val="2"/>
            <scheme val="minor"/>
          </rPr>
          <t>Descripción calculada automáticamente a partir de código del artículo</t>
        </r>
      </text>
    </comment>
    <comment ref="C615" authorId="2">
      <text>
        <r>
          <rPr>
            <sz val="11"/>
            <color theme="1"/>
            <rFont val="Calibri"/>
            <family val="2"/>
            <scheme val="minor"/>
          </rPr>
          <t>Seleccione un valor de la lista</t>
        </r>
      </text>
    </comment>
    <comment ref="D615" authorId="2">
      <text>
        <r>
          <rPr>
            <sz val="11"/>
            <color theme="1"/>
            <rFont val="Calibri"/>
            <family val="2"/>
            <scheme val="minor"/>
          </rPr>
          <t>Introduzca un número con dos decimales como máximo. Debe ser igual o mayor a la "Cantidad Real Consumida"</t>
        </r>
      </text>
    </comment>
    <comment ref="E615" authorId="2">
      <text>
        <r>
          <rPr>
            <sz val="11"/>
            <color theme="1"/>
            <rFont val="Calibri"/>
            <family val="2"/>
            <scheme val="minor"/>
          </rPr>
          <t>Introduzca un número con dos decimales como máximo</t>
        </r>
      </text>
    </comment>
    <comment ref="F615" authorId="2">
      <text>
        <r>
          <rPr>
            <sz val="11"/>
            <color theme="1"/>
            <rFont val="Calibri"/>
            <family val="2"/>
            <scheme val="minor"/>
          </rPr>
          <t>Monto calculado automáticamente por el sistema</t>
        </r>
      </text>
    </comment>
    <comment ref="A639" authorId="1">
      <text>
        <r>
          <rPr>
            <sz val="11"/>
            <color theme="1"/>
            <rFont val="Calibri"/>
            <family val="2"/>
            <scheme val="minor"/>
          </rPr>
          <t>Introducir un texto con el nombre o referencia de la contratación</t>
        </r>
      </text>
    </comment>
    <comment ref="B639" authorId="1">
      <text>
        <r>
          <rPr>
            <sz val="11"/>
            <color theme="1"/>
            <rFont val="Calibri"/>
            <family val="2"/>
            <scheme val="minor"/>
          </rPr>
          <t>Introducir un texto con el nombre o referencia de la contratación</t>
        </r>
      </text>
    </comment>
    <comment ref="C639" authorId="2">
      <text>
        <r>
          <rPr>
            <sz val="11"/>
            <color theme="1"/>
            <rFont val="Calibri"/>
            <family val="2"/>
            <scheme val="minor"/>
          </rPr>
          <t>Seleccionar un valor del listado</t>
        </r>
      </text>
    </comment>
    <comment ref="D639" authorId="2">
      <text>
        <r>
          <rPr>
            <sz val="11"/>
            <color theme="1"/>
            <rFont val="Calibri"/>
            <family val="2"/>
            <scheme val="minor"/>
          </rPr>
          <t>Seleccione el tipo de procedimiento</t>
        </r>
      </text>
    </comment>
    <comment ref="E639" authorId="2">
      <text>
        <r>
          <rPr>
            <sz val="11"/>
            <color theme="1"/>
            <rFont val="Calibri"/>
            <family val="2"/>
            <scheme val="minor"/>
          </rPr>
          <t>Seleccione un valor de la lista</t>
        </r>
      </text>
    </comment>
    <comment ref="F639" authorId="2">
      <text>
        <r>
          <rPr>
            <sz val="11"/>
            <color theme="1"/>
            <rFont val="Calibri"/>
            <family val="2"/>
            <scheme val="minor"/>
          </rPr>
          <t>Introduzca el código SNIP</t>
        </r>
      </text>
    </comment>
    <comment ref="C640" authorId="2">
      <text>
        <r>
          <rPr>
            <sz val="11"/>
            <color theme="1"/>
            <rFont val="Calibri"/>
            <family val="2"/>
            <scheme val="minor"/>
          </rPr>
          <t>Introduzca la fecha de inicio del proceso, en formato dd-mm-aaaa</t>
        </r>
      </text>
    </comment>
    <comment ref="F6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2">
      <text/>
    </comment>
    <comment ref="C642" authorId="2">
      <text>
        <r>
          <rPr>
            <sz val="11"/>
            <color theme="1"/>
            <rFont val="Calibri"/>
            <family val="2"/>
            <scheme val="minor"/>
          </rPr>
          <t>Introduzca la fecha prevista de adjudicación, en formato dd-mm-aaaa</t>
        </r>
      </text>
    </comment>
    <comment ref="F642" authorId="2">
      <text/>
    </comment>
    <comment ref="F643" authorId="2">
      <text/>
    </comment>
    <comment ref="A645" authorId="2">
      <text>
        <r>
          <rPr>
            <sz val="11"/>
            <color theme="1"/>
            <rFont val="Calibri"/>
            <family val="2"/>
            <scheme val="minor"/>
          </rPr>
          <t>Introduzca un codigo UNSPSC</t>
        </r>
      </text>
    </comment>
    <comment ref="B645" authorId="2">
      <text>
        <r>
          <rPr>
            <sz val="11"/>
            <color theme="1"/>
            <rFont val="Calibri"/>
            <family val="2"/>
            <scheme val="minor"/>
          </rPr>
          <t>Descripción calculada automáticamente a partir de código del artículo</t>
        </r>
      </text>
    </comment>
    <comment ref="C645" authorId="2">
      <text>
        <r>
          <rPr>
            <sz val="11"/>
            <color theme="1"/>
            <rFont val="Calibri"/>
            <family val="2"/>
            <scheme val="minor"/>
          </rPr>
          <t>Seleccione un valor de la lista</t>
        </r>
      </text>
    </comment>
    <comment ref="D645" authorId="2">
      <text>
        <r>
          <rPr>
            <sz val="11"/>
            <color theme="1"/>
            <rFont val="Calibri"/>
            <family val="2"/>
            <scheme val="minor"/>
          </rPr>
          <t>Introduzca un número con dos decimales como máximo. Debe ser igual o mayor a la "Cantidad Real Consumida"</t>
        </r>
      </text>
    </comment>
    <comment ref="E645" authorId="2">
      <text>
        <r>
          <rPr>
            <sz val="11"/>
            <color theme="1"/>
            <rFont val="Calibri"/>
            <family val="2"/>
            <scheme val="minor"/>
          </rPr>
          <t>Introduzca un número con dos decimales como máximo</t>
        </r>
      </text>
    </comment>
    <comment ref="F645" authorId="2">
      <text>
        <r>
          <rPr>
            <sz val="11"/>
            <color theme="1"/>
            <rFont val="Calibri"/>
            <family val="2"/>
            <scheme val="minor"/>
          </rPr>
          <t>Monto calculado automáticamente por el sistema</t>
        </r>
      </text>
    </comment>
    <comment ref="A673" authorId="2">
      <text>
        <r>
          <rPr>
            <sz val="11"/>
            <color theme="1"/>
            <rFont val="Calibri"/>
            <family val="2"/>
            <scheme val="minor"/>
          </rPr>
          <t>Introducir un texto con el nombre o referencia de la contratación</t>
        </r>
      </text>
    </comment>
    <comment ref="B673" authorId="2">
      <text>
        <r>
          <rPr>
            <sz val="11"/>
            <color theme="1"/>
            <rFont val="Calibri"/>
            <family val="2"/>
            <scheme val="minor"/>
          </rPr>
          <t>Introducir un texto con el nombre o referencia de la contratación</t>
        </r>
      </text>
    </comment>
    <comment ref="C673" authorId="2">
      <text>
        <r>
          <rPr>
            <sz val="11"/>
            <color theme="1"/>
            <rFont val="Calibri"/>
            <family val="2"/>
            <scheme val="minor"/>
          </rPr>
          <t>Seleccionar un valor del listado</t>
        </r>
      </text>
    </comment>
    <comment ref="D673" authorId="2">
      <text>
        <r>
          <rPr>
            <sz val="11"/>
            <color theme="1"/>
            <rFont val="Calibri"/>
            <family val="2"/>
            <scheme val="minor"/>
          </rPr>
          <t>Seleccione el tipo de procedimiento</t>
        </r>
      </text>
    </comment>
    <comment ref="E673" authorId="2">
      <text>
        <r>
          <rPr>
            <sz val="11"/>
            <color theme="1"/>
            <rFont val="Calibri"/>
            <family val="2"/>
            <scheme val="minor"/>
          </rPr>
          <t>Seleccione un valor de la lista</t>
        </r>
      </text>
    </comment>
    <comment ref="F673" authorId="2">
      <text>
        <r>
          <rPr>
            <sz val="11"/>
            <color theme="1"/>
            <rFont val="Calibri"/>
            <family val="2"/>
            <scheme val="minor"/>
          </rPr>
          <t>Introduzca el código SNIP</t>
        </r>
      </text>
    </comment>
    <comment ref="C674" authorId="2">
      <text>
        <r>
          <rPr>
            <sz val="11"/>
            <color theme="1"/>
            <rFont val="Calibri"/>
            <family val="2"/>
            <scheme val="minor"/>
          </rPr>
          <t>Introduzca la fecha de inicio del proceso, en formato dd-mm-aaaa</t>
        </r>
      </text>
    </comment>
    <comment ref="F6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2">
      <text/>
    </comment>
    <comment ref="C676" authorId="2">
      <text>
        <r>
          <rPr>
            <sz val="11"/>
            <color theme="1"/>
            <rFont val="Calibri"/>
            <family val="2"/>
            <scheme val="minor"/>
          </rPr>
          <t>Introduzca la fecha prevista de adjudicación, en formato dd-mm-aaaa</t>
        </r>
      </text>
    </comment>
    <comment ref="F676" authorId="2">
      <text/>
    </comment>
    <comment ref="F677" authorId="2">
      <text/>
    </comment>
    <comment ref="A679" authorId="2">
      <text>
        <r>
          <rPr>
            <sz val="11"/>
            <color theme="1"/>
            <rFont val="Calibri"/>
            <family val="2"/>
            <scheme val="minor"/>
          </rPr>
          <t>Introduzca un codigo UNSPSC</t>
        </r>
      </text>
    </comment>
    <comment ref="B679" authorId="2">
      <text>
        <r>
          <rPr>
            <sz val="11"/>
            <color theme="1"/>
            <rFont val="Calibri"/>
            <family val="2"/>
            <scheme val="minor"/>
          </rPr>
          <t>Descripción calculada automáticamente a partir de código del artículo</t>
        </r>
      </text>
    </comment>
    <comment ref="C679" authorId="2">
      <text>
        <r>
          <rPr>
            <sz val="11"/>
            <color theme="1"/>
            <rFont val="Calibri"/>
            <family val="2"/>
            <scheme val="minor"/>
          </rPr>
          <t>Seleccione un valor de la lista</t>
        </r>
      </text>
    </comment>
    <comment ref="D679" authorId="2">
      <text>
        <r>
          <rPr>
            <sz val="11"/>
            <color theme="1"/>
            <rFont val="Calibri"/>
            <family val="2"/>
            <scheme val="minor"/>
          </rPr>
          <t>Introduzca un número con dos decimales como máximo. Debe ser igual o mayor a la "Cantidad Real Consumida"</t>
        </r>
      </text>
    </comment>
    <comment ref="E679" authorId="2">
      <text>
        <r>
          <rPr>
            <sz val="11"/>
            <color theme="1"/>
            <rFont val="Calibri"/>
            <family val="2"/>
            <scheme val="minor"/>
          </rPr>
          <t>Introduzca un número con dos decimales como máximo</t>
        </r>
      </text>
    </comment>
    <comment ref="F679" authorId="2">
      <text>
        <r>
          <rPr>
            <sz val="11"/>
            <color theme="1"/>
            <rFont val="Calibri"/>
            <family val="2"/>
            <scheme val="minor"/>
          </rPr>
          <t>Monto calculado automáticamente por el sistema</t>
        </r>
      </text>
    </comment>
    <comment ref="A685" authorId="2">
      <text>
        <r>
          <rPr>
            <sz val="11"/>
            <color theme="1"/>
            <rFont val="Calibri"/>
            <family val="2"/>
            <scheme val="minor"/>
          </rPr>
          <t>Introducir un texto con el nombre o referencia de la contratación</t>
        </r>
      </text>
    </comment>
    <comment ref="B685" authorId="2">
      <text>
        <r>
          <rPr>
            <sz val="11"/>
            <color theme="1"/>
            <rFont val="Calibri"/>
            <family val="2"/>
            <scheme val="minor"/>
          </rPr>
          <t>Introducir un texto con el nombre o referencia de la contratación</t>
        </r>
      </text>
    </comment>
    <comment ref="C685" authorId="2">
      <text>
        <r>
          <rPr>
            <sz val="11"/>
            <color theme="1"/>
            <rFont val="Calibri"/>
            <family val="2"/>
            <scheme val="minor"/>
          </rPr>
          <t>Seleccionar un valor del listado</t>
        </r>
      </text>
    </comment>
    <comment ref="D685" authorId="2">
      <text>
        <r>
          <rPr>
            <sz val="11"/>
            <color theme="1"/>
            <rFont val="Calibri"/>
            <family val="2"/>
            <scheme val="minor"/>
          </rPr>
          <t>Seleccione el tipo de procedimiento</t>
        </r>
      </text>
    </comment>
    <comment ref="E685" authorId="2">
      <text>
        <r>
          <rPr>
            <sz val="11"/>
            <color theme="1"/>
            <rFont val="Calibri"/>
            <family val="2"/>
            <scheme val="minor"/>
          </rPr>
          <t>Seleccione un valor de la lista</t>
        </r>
      </text>
    </comment>
    <comment ref="F685" authorId="2">
      <text>
        <r>
          <rPr>
            <sz val="11"/>
            <color theme="1"/>
            <rFont val="Calibri"/>
            <family val="2"/>
            <scheme val="minor"/>
          </rPr>
          <t>Introduzca el código SNIP</t>
        </r>
      </text>
    </comment>
    <comment ref="C686" authorId="2">
      <text>
        <r>
          <rPr>
            <sz val="11"/>
            <color theme="1"/>
            <rFont val="Calibri"/>
            <family val="2"/>
            <scheme val="minor"/>
          </rPr>
          <t>Introduzca la fecha de inicio del proceso, en formato dd-mm-aaaa</t>
        </r>
      </text>
    </comment>
    <comment ref="F68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text/>
    </comment>
    <comment ref="C688" authorId="2">
      <text>
        <r>
          <rPr>
            <sz val="11"/>
            <color theme="1"/>
            <rFont val="Calibri"/>
            <family val="2"/>
            <scheme val="minor"/>
          </rPr>
          <t>Introduzca la fecha prevista de adjudicación, en formato dd-mm-aaaa</t>
        </r>
      </text>
    </comment>
    <comment ref="F688" authorId="2">
      <text/>
    </comment>
    <comment ref="F689" authorId="2">
      <text/>
    </comment>
    <comment ref="A691" authorId="2">
      <text>
        <r>
          <rPr>
            <sz val="11"/>
            <color theme="1"/>
            <rFont val="Calibri"/>
            <family val="2"/>
            <scheme val="minor"/>
          </rPr>
          <t>Introduzca un codigo UNSPSC</t>
        </r>
      </text>
    </comment>
    <comment ref="B691" authorId="2">
      <text>
        <r>
          <rPr>
            <sz val="11"/>
            <color theme="1"/>
            <rFont val="Calibri"/>
            <family val="2"/>
            <scheme val="minor"/>
          </rPr>
          <t>Descripción calculada automáticamente a partir de código del artículo</t>
        </r>
      </text>
    </comment>
    <comment ref="C691" authorId="2">
      <text>
        <r>
          <rPr>
            <sz val="11"/>
            <color theme="1"/>
            <rFont val="Calibri"/>
            <family val="2"/>
            <scheme val="minor"/>
          </rPr>
          <t>Seleccione un valor de la lista</t>
        </r>
      </text>
    </comment>
    <comment ref="D691" authorId="2">
      <text>
        <r>
          <rPr>
            <sz val="11"/>
            <color theme="1"/>
            <rFont val="Calibri"/>
            <family val="2"/>
            <scheme val="minor"/>
          </rPr>
          <t>Introduzca un número con dos decimales como máximo. Debe ser igual o mayor a la "Cantidad Real Consumida"</t>
        </r>
      </text>
    </comment>
    <comment ref="E691" authorId="2">
      <text>
        <r>
          <rPr>
            <sz val="11"/>
            <color theme="1"/>
            <rFont val="Calibri"/>
            <family val="2"/>
            <scheme val="minor"/>
          </rPr>
          <t>Introduzca un número con dos decimales como máximo</t>
        </r>
      </text>
    </comment>
    <comment ref="F691" authorId="2">
      <text>
        <r>
          <rPr>
            <sz val="11"/>
            <color theme="1"/>
            <rFont val="Calibri"/>
            <family val="2"/>
            <scheme val="minor"/>
          </rPr>
          <t>Monto calculado automáticamente por el sistema</t>
        </r>
      </text>
    </comment>
    <comment ref="A697" authorId="2">
      <text>
        <r>
          <rPr>
            <sz val="11"/>
            <color theme="1"/>
            <rFont val="Calibri"/>
            <family val="2"/>
            <scheme val="minor"/>
          </rPr>
          <t>Introducir un texto con el nombre o referencia de la contratación</t>
        </r>
      </text>
    </comment>
    <comment ref="B697" authorId="2">
      <text>
        <r>
          <rPr>
            <sz val="11"/>
            <color theme="1"/>
            <rFont val="Calibri"/>
            <family val="2"/>
            <scheme val="minor"/>
          </rPr>
          <t>Introducir un texto con el nombre o referencia de la contratación</t>
        </r>
      </text>
    </comment>
    <comment ref="C697" authorId="2">
      <text>
        <r>
          <rPr>
            <sz val="11"/>
            <color theme="1"/>
            <rFont val="Calibri"/>
            <family val="2"/>
            <scheme val="minor"/>
          </rPr>
          <t>Seleccionar un valor del listado</t>
        </r>
      </text>
    </comment>
    <comment ref="D697" authorId="2">
      <text>
        <r>
          <rPr>
            <sz val="11"/>
            <color theme="1"/>
            <rFont val="Calibri"/>
            <family val="2"/>
            <scheme val="minor"/>
          </rPr>
          <t>Seleccione el tipo de procedimiento</t>
        </r>
      </text>
    </comment>
    <comment ref="E697" authorId="2">
      <text>
        <r>
          <rPr>
            <sz val="11"/>
            <color theme="1"/>
            <rFont val="Calibri"/>
            <family val="2"/>
            <scheme val="minor"/>
          </rPr>
          <t>Seleccione un valor de la lista</t>
        </r>
      </text>
    </comment>
    <comment ref="F697" authorId="2">
      <text>
        <r>
          <rPr>
            <sz val="11"/>
            <color theme="1"/>
            <rFont val="Calibri"/>
            <family val="2"/>
            <scheme val="minor"/>
          </rPr>
          <t>Introduzca el código SNIP</t>
        </r>
      </text>
    </comment>
    <comment ref="C698" authorId="2">
      <text>
        <r>
          <rPr>
            <sz val="11"/>
            <color theme="1"/>
            <rFont val="Calibri"/>
            <family val="2"/>
            <scheme val="minor"/>
          </rPr>
          <t>Introduzca la fecha de inicio del proceso, en formato dd-mm-aaaa</t>
        </r>
      </text>
    </comment>
    <comment ref="F6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2">
      <text/>
    </comment>
    <comment ref="C700" authorId="2">
      <text>
        <r>
          <rPr>
            <sz val="11"/>
            <color theme="1"/>
            <rFont val="Calibri"/>
            <family val="2"/>
            <scheme val="minor"/>
          </rPr>
          <t>Introduzca la fecha prevista de adjudicación, en formato dd-mm-aaaa</t>
        </r>
      </text>
    </comment>
    <comment ref="F700" authorId="2">
      <text/>
    </comment>
    <comment ref="F701" authorId="2">
      <text/>
    </comment>
    <comment ref="A703" authorId="2">
      <text>
        <r>
          <rPr>
            <sz val="11"/>
            <color theme="1"/>
            <rFont val="Calibri"/>
            <family val="2"/>
            <scheme val="minor"/>
          </rPr>
          <t>Introduzca un codigo UNSPSC</t>
        </r>
      </text>
    </comment>
    <comment ref="B703" authorId="2">
      <text>
        <r>
          <rPr>
            <sz val="11"/>
            <color theme="1"/>
            <rFont val="Calibri"/>
            <family val="2"/>
            <scheme val="minor"/>
          </rPr>
          <t>Descripción calculada automáticamente a partir de código del artículo</t>
        </r>
      </text>
    </comment>
    <comment ref="C703" authorId="2">
      <text>
        <r>
          <rPr>
            <sz val="11"/>
            <color theme="1"/>
            <rFont val="Calibri"/>
            <family val="2"/>
            <scheme val="minor"/>
          </rPr>
          <t>Seleccione un valor de la lista</t>
        </r>
      </text>
    </comment>
    <comment ref="D703" authorId="2">
      <text>
        <r>
          <rPr>
            <sz val="11"/>
            <color theme="1"/>
            <rFont val="Calibri"/>
            <family val="2"/>
            <scheme val="minor"/>
          </rPr>
          <t>Introduzca un número con dos decimales como máximo. Debe ser igual o mayor a la "Cantidad Real Consumida"</t>
        </r>
      </text>
    </comment>
    <comment ref="E703" authorId="2">
      <text>
        <r>
          <rPr>
            <sz val="11"/>
            <color theme="1"/>
            <rFont val="Calibri"/>
            <family val="2"/>
            <scheme val="minor"/>
          </rPr>
          <t>Introduzca un número con dos decimales como máximo</t>
        </r>
      </text>
    </comment>
    <comment ref="F703" authorId="2">
      <text>
        <r>
          <rPr>
            <sz val="11"/>
            <color theme="1"/>
            <rFont val="Calibri"/>
            <family val="2"/>
            <scheme val="minor"/>
          </rPr>
          <t>Monto calculado automáticamente por el sistema</t>
        </r>
      </text>
    </comment>
    <comment ref="A710" authorId="2">
      <text>
        <r>
          <rPr>
            <sz val="11"/>
            <color theme="1"/>
            <rFont val="Calibri"/>
            <family val="2"/>
            <scheme val="minor"/>
          </rPr>
          <t>Introducir un texto con el nombre o referencia de la contratación</t>
        </r>
      </text>
    </comment>
    <comment ref="B710" authorId="2">
      <text>
        <r>
          <rPr>
            <sz val="11"/>
            <color theme="1"/>
            <rFont val="Calibri"/>
            <family val="2"/>
            <scheme val="minor"/>
          </rPr>
          <t>Introducir un texto con el nombre o referencia de la contratación</t>
        </r>
      </text>
    </comment>
    <comment ref="C710" authorId="2">
      <text>
        <r>
          <rPr>
            <sz val="11"/>
            <color theme="1"/>
            <rFont val="Calibri"/>
            <family val="2"/>
            <scheme val="minor"/>
          </rPr>
          <t>Seleccionar un valor del listado</t>
        </r>
      </text>
    </comment>
    <comment ref="D710" authorId="2">
      <text>
        <r>
          <rPr>
            <sz val="11"/>
            <color theme="1"/>
            <rFont val="Calibri"/>
            <family val="2"/>
            <scheme val="minor"/>
          </rPr>
          <t>Seleccione el tipo de procedimiento</t>
        </r>
      </text>
    </comment>
    <comment ref="E710" authorId="2">
      <text>
        <r>
          <rPr>
            <sz val="11"/>
            <color theme="1"/>
            <rFont val="Calibri"/>
            <family val="2"/>
            <scheme val="minor"/>
          </rPr>
          <t>Seleccione un valor de la lista</t>
        </r>
      </text>
    </comment>
    <comment ref="F710" authorId="2">
      <text>
        <r>
          <rPr>
            <sz val="11"/>
            <color theme="1"/>
            <rFont val="Calibri"/>
            <family val="2"/>
            <scheme val="minor"/>
          </rPr>
          <t>Introduzca el código SNIP</t>
        </r>
      </text>
    </comment>
    <comment ref="C711" authorId="2">
      <text>
        <r>
          <rPr>
            <sz val="11"/>
            <color theme="1"/>
            <rFont val="Calibri"/>
            <family val="2"/>
            <scheme val="minor"/>
          </rPr>
          <t>Introduzca la fecha de inicio del proceso, en formato dd-mm-aaaa</t>
        </r>
      </text>
    </comment>
    <comment ref="F71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2">
      <text/>
    </comment>
    <comment ref="C713" authorId="2">
      <text>
        <r>
          <rPr>
            <sz val="11"/>
            <color theme="1"/>
            <rFont val="Calibri"/>
            <family val="2"/>
            <scheme val="minor"/>
          </rPr>
          <t>Introduzca la fecha prevista de adjudicación, en formato dd-mm-aaaa</t>
        </r>
      </text>
    </comment>
    <comment ref="F713" authorId="2">
      <text/>
    </comment>
    <comment ref="F714" authorId="2">
      <text/>
    </comment>
    <comment ref="A716" authorId="2">
      <text>
        <r>
          <rPr>
            <sz val="11"/>
            <color theme="1"/>
            <rFont val="Calibri"/>
            <family val="2"/>
            <scheme val="minor"/>
          </rPr>
          <t>Introduzca un codigo UNSPSC</t>
        </r>
      </text>
    </comment>
    <comment ref="B716" authorId="2">
      <text>
        <r>
          <rPr>
            <sz val="11"/>
            <color theme="1"/>
            <rFont val="Calibri"/>
            <family val="2"/>
            <scheme val="minor"/>
          </rPr>
          <t>Descripción calculada automáticamente a partir de código del artículo</t>
        </r>
      </text>
    </comment>
    <comment ref="C716" authorId="2">
      <text>
        <r>
          <rPr>
            <sz val="11"/>
            <color theme="1"/>
            <rFont val="Calibri"/>
            <family val="2"/>
            <scheme val="minor"/>
          </rPr>
          <t>Seleccione un valor de la lista</t>
        </r>
      </text>
    </comment>
    <comment ref="D716" authorId="2">
      <text>
        <r>
          <rPr>
            <sz val="11"/>
            <color theme="1"/>
            <rFont val="Calibri"/>
            <family val="2"/>
            <scheme val="minor"/>
          </rPr>
          <t>Introduzca un número con dos decimales como máximo. Debe ser igual o mayor a la "Cantidad Real Consumida"</t>
        </r>
      </text>
    </comment>
    <comment ref="E716" authorId="2">
      <text>
        <r>
          <rPr>
            <sz val="11"/>
            <color theme="1"/>
            <rFont val="Calibri"/>
            <family val="2"/>
            <scheme val="minor"/>
          </rPr>
          <t>Introduzca un número con dos decimales como máximo</t>
        </r>
      </text>
    </comment>
    <comment ref="F716" authorId="2">
      <text>
        <r>
          <rPr>
            <sz val="11"/>
            <color theme="1"/>
            <rFont val="Calibri"/>
            <family val="2"/>
            <scheme val="minor"/>
          </rPr>
          <t>Monto calculado automáticamente por el sistema</t>
        </r>
      </text>
    </comment>
    <comment ref="A766" authorId="2">
      <text>
        <r>
          <rPr>
            <sz val="11"/>
            <color theme="1"/>
            <rFont val="Calibri"/>
            <family val="2"/>
            <scheme val="minor"/>
          </rPr>
          <t>Introducir un texto con el nombre o referencia de la contratación</t>
        </r>
      </text>
    </comment>
    <comment ref="B766" authorId="2">
      <text>
        <r>
          <rPr>
            <sz val="11"/>
            <color theme="1"/>
            <rFont val="Calibri"/>
            <family val="2"/>
            <scheme val="minor"/>
          </rPr>
          <t>Introducir un texto con el nombre o referencia de la contratación</t>
        </r>
      </text>
    </comment>
    <comment ref="C766" authorId="2">
      <text>
        <r>
          <rPr>
            <sz val="11"/>
            <color theme="1"/>
            <rFont val="Calibri"/>
            <family val="2"/>
            <scheme val="minor"/>
          </rPr>
          <t>Seleccionar un valor del listado</t>
        </r>
      </text>
    </comment>
    <comment ref="D766" authorId="2">
      <text>
        <r>
          <rPr>
            <sz val="11"/>
            <color theme="1"/>
            <rFont val="Calibri"/>
            <family val="2"/>
            <scheme val="minor"/>
          </rPr>
          <t>Seleccione el tipo de procedimiento</t>
        </r>
      </text>
    </comment>
    <comment ref="E766" authorId="2">
      <text>
        <r>
          <rPr>
            <sz val="11"/>
            <color theme="1"/>
            <rFont val="Calibri"/>
            <family val="2"/>
            <scheme val="minor"/>
          </rPr>
          <t>Seleccione un valor de la lista</t>
        </r>
      </text>
    </comment>
    <comment ref="F766" authorId="2">
      <text>
        <r>
          <rPr>
            <sz val="11"/>
            <color theme="1"/>
            <rFont val="Calibri"/>
            <family val="2"/>
            <scheme val="minor"/>
          </rPr>
          <t>Introduzca el código SNIP</t>
        </r>
      </text>
    </comment>
    <comment ref="C767" authorId="2">
      <text>
        <r>
          <rPr>
            <sz val="11"/>
            <color theme="1"/>
            <rFont val="Calibri"/>
            <family val="2"/>
            <scheme val="minor"/>
          </rPr>
          <t>Introduzca la fecha de inicio del proceso, en formato dd-mm-aaaa</t>
        </r>
      </text>
    </comment>
    <comment ref="F76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text/>
    </comment>
    <comment ref="C769" authorId="2">
      <text>
        <r>
          <rPr>
            <sz val="11"/>
            <color theme="1"/>
            <rFont val="Calibri"/>
            <family val="2"/>
            <scheme val="minor"/>
          </rPr>
          <t>Introduzca la fecha prevista de adjudicación, en formato dd-mm-aaaa</t>
        </r>
      </text>
    </comment>
    <comment ref="F769" authorId="2">
      <text/>
    </comment>
    <comment ref="F770" authorId="2">
      <text/>
    </comment>
    <comment ref="A772" authorId="2">
      <text>
        <r>
          <rPr>
            <sz val="11"/>
            <color theme="1"/>
            <rFont val="Calibri"/>
            <family val="2"/>
            <scheme val="minor"/>
          </rPr>
          <t>Introduzca un codigo UNSPSC</t>
        </r>
      </text>
    </comment>
    <comment ref="B772" authorId="2">
      <text>
        <r>
          <rPr>
            <sz val="11"/>
            <color theme="1"/>
            <rFont val="Calibri"/>
            <family val="2"/>
            <scheme val="minor"/>
          </rPr>
          <t>Descripción calculada automáticamente a partir de código del artículo</t>
        </r>
      </text>
    </comment>
    <comment ref="C772" authorId="2">
      <text>
        <r>
          <rPr>
            <sz val="11"/>
            <color theme="1"/>
            <rFont val="Calibri"/>
            <family val="2"/>
            <scheme val="minor"/>
          </rPr>
          <t>Seleccione un valor de la lista</t>
        </r>
      </text>
    </comment>
    <comment ref="D772" authorId="2">
      <text>
        <r>
          <rPr>
            <sz val="11"/>
            <color theme="1"/>
            <rFont val="Calibri"/>
            <family val="2"/>
            <scheme val="minor"/>
          </rPr>
          <t>Introduzca un número con dos decimales como máximo. Debe ser igual o mayor a la "Cantidad Real Consumida"</t>
        </r>
      </text>
    </comment>
    <comment ref="E772" authorId="2">
      <text>
        <r>
          <rPr>
            <sz val="11"/>
            <color theme="1"/>
            <rFont val="Calibri"/>
            <family val="2"/>
            <scheme val="minor"/>
          </rPr>
          <t>Introduzca un número con dos decimales como máximo</t>
        </r>
      </text>
    </comment>
    <comment ref="F772" authorId="2">
      <text>
        <r>
          <rPr>
            <sz val="11"/>
            <color theme="1"/>
            <rFont val="Calibri"/>
            <family val="2"/>
            <scheme val="minor"/>
          </rPr>
          <t>Monto calculado automáticamente por el sistema</t>
        </r>
      </text>
    </comment>
    <comment ref="A807" authorId="2">
      <text>
        <r>
          <rPr>
            <sz val="11"/>
            <color theme="1"/>
            <rFont val="Calibri"/>
            <family val="2"/>
            <scheme val="minor"/>
          </rPr>
          <t>Introducir un texto con el nombre o referencia de la contratación</t>
        </r>
      </text>
    </comment>
    <comment ref="B807" authorId="2">
      <text>
        <r>
          <rPr>
            <sz val="11"/>
            <color theme="1"/>
            <rFont val="Calibri"/>
            <family val="2"/>
            <scheme val="minor"/>
          </rPr>
          <t>Introducir un texto con el nombre o referencia de la contratación</t>
        </r>
      </text>
    </comment>
    <comment ref="C807" authorId="2">
      <text>
        <r>
          <rPr>
            <sz val="11"/>
            <color theme="1"/>
            <rFont val="Calibri"/>
            <family val="2"/>
            <scheme val="minor"/>
          </rPr>
          <t>Seleccionar un valor del listado</t>
        </r>
      </text>
    </comment>
    <comment ref="D807" authorId="2">
      <text>
        <r>
          <rPr>
            <sz val="11"/>
            <color theme="1"/>
            <rFont val="Calibri"/>
            <family val="2"/>
            <scheme val="minor"/>
          </rPr>
          <t>Seleccione el tipo de procedimiento</t>
        </r>
      </text>
    </comment>
    <comment ref="E807" authorId="2">
      <text>
        <r>
          <rPr>
            <sz val="11"/>
            <color theme="1"/>
            <rFont val="Calibri"/>
            <family val="2"/>
            <scheme val="minor"/>
          </rPr>
          <t>Seleccione un valor de la lista</t>
        </r>
      </text>
    </comment>
    <comment ref="F807" authorId="2">
      <text>
        <r>
          <rPr>
            <sz val="11"/>
            <color theme="1"/>
            <rFont val="Calibri"/>
            <family val="2"/>
            <scheme val="minor"/>
          </rPr>
          <t>Introduzca el código SNIP</t>
        </r>
      </text>
    </comment>
    <comment ref="C808" authorId="2">
      <text>
        <r>
          <rPr>
            <sz val="11"/>
            <color theme="1"/>
            <rFont val="Calibri"/>
            <family val="2"/>
            <scheme val="minor"/>
          </rPr>
          <t>Introduzca la fecha de inicio del proceso, en formato dd-mm-aaaa</t>
        </r>
      </text>
    </comment>
    <comment ref="F80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2">
      <text/>
    </comment>
    <comment ref="C810" authorId="2">
      <text>
        <r>
          <rPr>
            <sz val="11"/>
            <color theme="1"/>
            <rFont val="Calibri"/>
            <family val="2"/>
            <scheme val="minor"/>
          </rPr>
          <t>Introduzca la fecha prevista de adjudicación, en formato dd-mm-aaaa</t>
        </r>
      </text>
    </comment>
    <comment ref="F810" authorId="2">
      <text/>
    </comment>
    <comment ref="F811" authorId="2">
      <text/>
    </comment>
    <comment ref="A813" authorId="2">
      <text>
        <r>
          <rPr>
            <sz val="11"/>
            <color theme="1"/>
            <rFont val="Calibri"/>
            <family val="2"/>
            <scheme val="minor"/>
          </rPr>
          <t>Introduzca un codigo UNSPSC</t>
        </r>
      </text>
    </comment>
    <comment ref="B813" authorId="2">
      <text>
        <r>
          <rPr>
            <sz val="11"/>
            <color theme="1"/>
            <rFont val="Calibri"/>
            <family val="2"/>
            <scheme val="minor"/>
          </rPr>
          <t>Descripción calculada automáticamente a partir de código del artículo</t>
        </r>
      </text>
    </comment>
    <comment ref="C813" authorId="2">
      <text>
        <r>
          <rPr>
            <sz val="11"/>
            <color theme="1"/>
            <rFont val="Calibri"/>
            <family val="2"/>
            <scheme val="minor"/>
          </rPr>
          <t>Seleccione un valor de la lista</t>
        </r>
      </text>
    </comment>
    <comment ref="D813" authorId="2">
      <text>
        <r>
          <rPr>
            <sz val="11"/>
            <color theme="1"/>
            <rFont val="Calibri"/>
            <family val="2"/>
            <scheme val="minor"/>
          </rPr>
          <t>Introduzca un número con dos decimales como máximo. Debe ser igual o mayor a la "Cantidad Real Consumida"</t>
        </r>
      </text>
    </comment>
    <comment ref="E813" authorId="2">
      <text>
        <r>
          <rPr>
            <sz val="11"/>
            <color theme="1"/>
            <rFont val="Calibri"/>
            <family val="2"/>
            <scheme val="minor"/>
          </rPr>
          <t>Introduzca un número con dos decimales como máximo</t>
        </r>
      </text>
    </comment>
    <comment ref="F813" authorId="2">
      <text>
        <r>
          <rPr>
            <sz val="11"/>
            <color theme="1"/>
            <rFont val="Calibri"/>
            <family val="2"/>
            <scheme val="minor"/>
          </rPr>
          <t>Monto calculado automáticamente por el sistema</t>
        </r>
      </text>
    </comment>
    <comment ref="A818" authorId="2">
      <text>
        <r>
          <rPr>
            <sz val="11"/>
            <color theme="1"/>
            <rFont val="Calibri"/>
            <family val="2"/>
            <scheme val="minor"/>
          </rPr>
          <t>Introducir un texto con el nombre o referencia de la contratación</t>
        </r>
      </text>
    </comment>
    <comment ref="B818" authorId="2">
      <text>
        <r>
          <rPr>
            <sz val="11"/>
            <color theme="1"/>
            <rFont val="Calibri"/>
            <family val="2"/>
            <scheme val="minor"/>
          </rPr>
          <t>Introducir un texto con el nombre o referencia de la contratación</t>
        </r>
      </text>
    </comment>
    <comment ref="C818" authorId="2">
      <text>
        <r>
          <rPr>
            <sz val="11"/>
            <color theme="1"/>
            <rFont val="Calibri"/>
            <family val="2"/>
            <scheme val="minor"/>
          </rPr>
          <t>Seleccionar un valor del listado</t>
        </r>
      </text>
    </comment>
    <comment ref="D818" authorId="2">
      <text>
        <r>
          <rPr>
            <sz val="11"/>
            <color theme="1"/>
            <rFont val="Calibri"/>
            <family val="2"/>
            <scheme val="minor"/>
          </rPr>
          <t>Seleccione el tipo de procedimiento</t>
        </r>
      </text>
    </comment>
    <comment ref="E818" authorId="2">
      <text>
        <r>
          <rPr>
            <sz val="11"/>
            <color theme="1"/>
            <rFont val="Calibri"/>
            <family val="2"/>
            <scheme val="minor"/>
          </rPr>
          <t>Seleccione un valor de la lista</t>
        </r>
      </text>
    </comment>
    <comment ref="F818" authorId="2">
      <text>
        <r>
          <rPr>
            <sz val="11"/>
            <color theme="1"/>
            <rFont val="Calibri"/>
            <family val="2"/>
            <scheme val="minor"/>
          </rPr>
          <t>Introduzca el código SNIP</t>
        </r>
      </text>
    </comment>
    <comment ref="C819" authorId="2">
      <text>
        <r>
          <rPr>
            <sz val="11"/>
            <color theme="1"/>
            <rFont val="Calibri"/>
            <family val="2"/>
            <scheme val="minor"/>
          </rPr>
          <t>Introduzca la fecha de inicio del proceso, en formato dd-mm-aaaa</t>
        </r>
      </text>
    </comment>
    <comment ref="F81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2">
      <text/>
    </comment>
    <comment ref="C821" authorId="2">
      <text>
        <r>
          <rPr>
            <sz val="11"/>
            <color theme="1"/>
            <rFont val="Calibri"/>
            <family val="2"/>
            <scheme val="minor"/>
          </rPr>
          <t>Introduzca la fecha prevista de adjudicación, en formato dd-mm-aaaa</t>
        </r>
      </text>
    </comment>
    <comment ref="F821" authorId="2">
      <text/>
    </comment>
    <comment ref="F822" authorId="2">
      <text/>
    </comment>
    <comment ref="A824" authorId="2">
      <text>
        <r>
          <rPr>
            <sz val="11"/>
            <color theme="1"/>
            <rFont val="Calibri"/>
            <family val="2"/>
            <scheme val="minor"/>
          </rPr>
          <t>Introduzca un codigo UNSPSC</t>
        </r>
      </text>
    </comment>
    <comment ref="B824" authorId="2">
      <text>
        <r>
          <rPr>
            <sz val="11"/>
            <color theme="1"/>
            <rFont val="Calibri"/>
            <family val="2"/>
            <scheme val="minor"/>
          </rPr>
          <t>Descripción calculada automáticamente a partir de código del artículo</t>
        </r>
      </text>
    </comment>
    <comment ref="C824" authorId="2">
      <text>
        <r>
          <rPr>
            <sz val="11"/>
            <color theme="1"/>
            <rFont val="Calibri"/>
            <family val="2"/>
            <scheme val="minor"/>
          </rPr>
          <t>Seleccione un valor de la lista</t>
        </r>
      </text>
    </comment>
    <comment ref="D824" authorId="2">
      <text>
        <r>
          <rPr>
            <sz val="11"/>
            <color theme="1"/>
            <rFont val="Calibri"/>
            <family val="2"/>
            <scheme val="minor"/>
          </rPr>
          <t>Introduzca un número con dos decimales como máximo. Debe ser igual o mayor a la "Cantidad Real Consumida"</t>
        </r>
      </text>
    </comment>
    <comment ref="E824" authorId="2">
      <text>
        <r>
          <rPr>
            <sz val="11"/>
            <color theme="1"/>
            <rFont val="Calibri"/>
            <family val="2"/>
            <scheme val="minor"/>
          </rPr>
          <t>Introduzca un número con dos decimales como máximo</t>
        </r>
      </text>
    </comment>
    <comment ref="F824" authorId="2">
      <text>
        <r>
          <rPr>
            <sz val="11"/>
            <color theme="1"/>
            <rFont val="Calibri"/>
            <family val="2"/>
            <scheme val="minor"/>
          </rPr>
          <t>Monto calculado automáticamente por el sistema</t>
        </r>
      </text>
    </comment>
    <comment ref="A832" authorId="2">
      <text>
        <r>
          <rPr>
            <sz val="11"/>
            <color theme="1"/>
            <rFont val="Calibri"/>
            <family val="2"/>
            <scheme val="minor"/>
          </rPr>
          <t>Introducir un texto con el nombre o referencia de la contratación</t>
        </r>
      </text>
    </comment>
    <comment ref="B832" authorId="2">
      <text>
        <r>
          <rPr>
            <sz val="11"/>
            <color theme="1"/>
            <rFont val="Calibri"/>
            <family val="2"/>
            <scheme val="minor"/>
          </rPr>
          <t>Introducir un texto con el nombre o referencia de la contratación</t>
        </r>
      </text>
    </comment>
    <comment ref="C832" authorId="2">
      <text>
        <r>
          <rPr>
            <sz val="11"/>
            <color theme="1"/>
            <rFont val="Calibri"/>
            <family val="2"/>
            <scheme val="minor"/>
          </rPr>
          <t>Seleccionar un valor del listado</t>
        </r>
      </text>
    </comment>
    <comment ref="D832" authorId="2">
      <text>
        <r>
          <rPr>
            <sz val="11"/>
            <color theme="1"/>
            <rFont val="Calibri"/>
            <family val="2"/>
            <scheme val="minor"/>
          </rPr>
          <t>Seleccione el tipo de procedimiento</t>
        </r>
      </text>
    </comment>
    <comment ref="E832" authorId="2">
      <text>
        <r>
          <rPr>
            <sz val="11"/>
            <color theme="1"/>
            <rFont val="Calibri"/>
            <family val="2"/>
            <scheme val="minor"/>
          </rPr>
          <t>Seleccione un valor de la lista</t>
        </r>
      </text>
    </comment>
    <comment ref="F832" authorId="2">
      <text>
        <r>
          <rPr>
            <sz val="11"/>
            <color theme="1"/>
            <rFont val="Calibri"/>
            <family val="2"/>
            <scheme val="minor"/>
          </rPr>
          <t>Introduzca el código SNIP</t>
        </r>
      </text>
    </comment>
    <comment ref="C833" authorId="2">
      <text>
        <r>
          <rPr>
            <sz val="11"/>
            <color theme="1"/>
            <rFont val="Calibri"/>
            <family val="2"/>
            <scheme val="minor"/>
          </rPr>
          <t>Introduzca la fecha de inicio del proceso, en formato dd-mm-aaaa</t>
        </r>
      </text>
    </comment>
    <comment ref="F83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2">
      <text/>
    </comment>
    <comment ref="C835" authorId="2">
      <text>
        <r>
          <rPr>
            <sz val="11"/>
            <color theme="1"/>
            <rFont val="Calibri"/>
            <family val="2"/>
            <scheme val="minor"/>
          </rPr>
          <t>Introduzca la fecha prevista de adjudicación, en formato dd-mm-aaaa</t>
        </r>
      </text>
    </comment>
    <comment ref="F835" authorId="2">
      <text/>
    </comment>
    <comment ref="F836" authorId="2">
      <text/>
    </comment>
    <comment ref="A838" authorId="2">
      <text>
        <r>
          <rPr>
            <sz val="11"/>
            <color theme="1"/>
            <rFont val="Calibri"/>
            <family val="2"/>
            <scheme val="minor"/>
          </rPr>
          <t>Introduzca un codigo UNSPSC</t>
        </r>
      </text>
    </comment>
    <comment ref="B838" authorId="2">
      <text>
        <r>
          <rPr>
            <sz val="11"/>
            <color theme="1"/>
            <rFont val="Calibri"/>
            <family val="2"/>
            <scheme val="minor"/>
          </rPr>
          <t>Descripción calculada automáticamente a partir de código del artículo</t>
        </r>
      </text>
    </comment>
    <comment ref="C838" authorId="2">
      <text>
        <r>
          <rPr>
            <sz val="11"/>
            <color theme="1"/>
            <rFont val="Calibri"/>
            <family val="2"/>
            <scheme val="minor"/>
          </rPr>
          <t>Seleccione un valor de la lista</t>
        </r>
      </text>
    </comment>
    <comment ref="D838" authorId="2">
      <text>
        <r>
          <rPr>
            <sz val="11"/>
            <color theme="1"/>
            <rFont val="Calibri"/>
            <family val="2"/>
            <scheme val="minor"/>
          </rPr>
          <t>Introduzca un número con dos decimales como máximo. Debe ser igual o mayor a la "Cantidad Real Consumida"</t>
        </r>
      </text>
    </comment>
    <comment ref="E838" authorId="2">
      <text>
        <r>
          <rPr>
            <sz val="11"/>
            <color theme="1"/>
            <rFont val="Calibri"/>
            <family val="2"/>
            <scheme val="minor"/>
          </rPr>
          <t>Introduzca un número con dos decimales como máximo</t>
        </r>
      </text>
    </comment>
    <comment ref="F838" authorId="2">
      <text>
        <r>
          <rPr>
            <sz val="11"/>
            <color theme="1"/>
            <rFont val="Calibri"/>
            <family val="2"/>
            <scheme val="minor"/>
          </rPr>
          <t>Monto calculado automáticamente por el sistema</t>
        </r>
      </text>
    </comment>
    <comment ref="A848" authorId="2">
      <text>
        <r>
          <rPr>
            <sz val="11"/>
            <color theme="1"/>
            <rFont val="Calibri"/>
            <family val="2"/>
            <scheme val="minor"/>
          </rPr>
          <t>Introducir un texto con el nombre o referencia de la contratación</t>
        </r>
      </text>
    </comment>
    <comment ref="B848" authorId="2">
      <text>
        <r>
          <rPr>
            <sz val="11"/>
            <color theme="1"/>
            <rFont val="Calibri"/>
            <family val="2"/>
            <scheme val="minor"/>
          </rPr>
          <t>Introducir un texto con el nombre o referencia de la contratación</t>
        </r>
      </text>
    </comment>
    <comment ref="C848" authorId="2">
      <text>
        <r>
          <rPr>
            <sz val="11"/>
            <color theme="1"/>
            <rFont val="Calibri"/>
            <family val="2"/>
            <scheme val="minor"/>
          </rPr>
          <t>Seleccionar un valor del listado</t>
        </r>
      </text>
    </comment>
    <comment ref="D848" authorId="2">
      <text>
        <r>
          <rPr>
            <sz val="11"/>
            <color theme="1"/>
            <rFont val="Calibri"/>
            <family val="2"/>
            <scheme val="minor"/>
          </rPr>
          <t>Seleccione el tipo de procedimiento</t>
        </r>
      </text>
    </comment>
    <comment ref="E848" authorId="2">
      <text>
        <r>
          <rPr>
            <sz val="11"/>
            <color theme="1"/>
            <rFont val="Calibri"/>
            <family val="2"/>
            <scheme val="minor"/>
          </rPr>
          <t>Seleccione un valor de la lista</t>
        </r>
      </text>
    </comment>
    <comment ref="F848" authorId="2">
      <text>
        <r>
          <rPr>
            <sz val="11"/>
            <color theme="1"/>
            <rFont val="Calibri"/>
            <family val="2"/>
            <scheme val="minor"/>
          </rPr>
          <t>Introduzca el código SNIP</t>
        </r>
      </text>
    </comment>
    <comment ref="C849" authorId="2">
      <text>
        <r>
          <rPr>
            <sz val="11"/>
            <color theme="1"/>
            <rFont val="Calibri"/>
            <family val="2"/>
            <scheme val="minor"/>
          </rPr>
          <t>Introduzca la fecha de inicio del proceso, en formato dd-mm-aaaa</t>
        </r>
      </text>
    </comment>
    <comment ref="F8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2">
      <text/>
    </comment>
    <comment ref="C851" authorId="2">
      <text>
        <r>
          <rPr>
            <sz val="11"/>
            <color theme="1"/>
            <rFont val="Calibri"/>
            <family val="2"/>
            <scheme val="minor"/>
          </rPr>
          <t>Introduzca la fecha prevista de adjudicación, en formato dd-mm-aaaa</t>
        </r>
      </text>
    </comment>
    <comment ref="F851" authorId="2">
      <text/>
    </comment>
    <comment ref="F852" authorId="2">
      <text/>
    </comment>
    <comment ref="A854" authorId="2">
      <text>
        <r>
          <rPr>
            <sz val="11"/>
            <color theme="1"/>
            <rFont val="Calibri"/>
            <family val="2"/>
            <scheme val="minor"/>
          </rPr>
          <t>Introduzca un codigo UNSPSC</t>
        </r>
      </text>
    </comment>
    <comment ref="B854" authorId="2">
      <text>
        <r>
          <rPr>
            <sz val="11"/>
            <color theme="1"/>
            <rFont val="Calibri"/>
            <family val="2"/>
            <scheme val="minor"/>
          </rPr>
          <t>Descripción calculada automáticamente a partir de código del artículo</t>
        </r>
      </text>
    </comment>
    <comment ref="C854" authorId="2">
      <text>
        <r>
          <rPr>
            <sz val="11"/>
            <color theme="1"/>
            <rFont val="Calibri"/>
            <family val="2"/>
            <scheme val="minor"/>
          </rPr>
          <t>Seleccione un valor de la lista</t>
        </r>
      </text>
    </comment>
    <comment ref="D854" authorId="2">
      <text>
        <r>
          <rPr>
            <sz val="11"/>
            <color theme="1"/>
            <rFont val="Calibri"/>
            <family val="2"/>
            <scheme val="minor"/>
          </rPr>
          <t>Introduzca un número con dos decimales como máximo. Debe ser igual o mayor a la "Cantidad Real Consumida"</t>
        </r>
      </text>
    </comment>
    <comment ref="E854" authorId="2">
      <text>
        <r>
          <rPr>
            <sz val="11"/>
            <color theme="1"/>
            <rFont val="Calibri"/>
            <family val="2"/>
            <scheme val="minor"/>
          </rPr>
          <t>Introduzca un número con dos decimales como máximo</t>
        </r>
      </text>
    </comment>
    <comment ref="F854" authorId="2">
      <text>
        <r>
          <rPr>
            <sz val="11"/>
            <color theme="1"/>
            <rFont val="Calibri"/>
            <family val="2"/>
            <scheme val="minor"/>
          </rPr>
          <t>Monto calculado automáticamente por el sistema</t>
        </r>
      </text>
    </comment>
    <comment ref="A861" authorId="2">
      <text>
        <r>
          <rPr>
            <sz val="11"/>
            <color theme="1"/>
            <rFont val="Calibri"/>
            <family val="2"/>
            <scheme val="minor"/>
          </rPr>
          <t>Introducir un texto con el nombre o referencia de la contratación</t>
        </r>
      </text>
    </comment>
    <comment ref="B861" authorId="2">
      <text>
        <r>
          <rPr>
            <sz val="11"/>
            <color theme="1"/>
            <rFont val="Calibri"/>
            <family val="2"/>
            <scheme val="minor"/>
          </rPr>
          <t>Introducir un texto con el nombre o referencia de la contratación</t>
        </r>
      </text>
    </comment>
    <comment ref="C861" authorId="2">
      <text>
        <r>
          <rPr>
            <sz val="11"/>
            <color theme="1"/>
            <rFont val="Calibri"/>
            <family val="2"/>
            <scheme val="minor"/>
          </rPr>
          <t>Seleccionar un valor del listado</t>
        </r>
      </text>
    </comment>
    <comment ref="D861" authorId="2">
      <text>
        <r>
          <rPr>
            <sz val="11"/>
            <color theme="1"/>
            <rFont val="Calibri"/>
            <family val="2"/>
            <scheme val="minor"/>
          </rPr>
          <t>Seleccione el tipo de procedimiento</t>
        </r>
      </text>
    </comment>
    <comment ref="E861" authorId="2">
      <text>
        <r>
          <rPr>
            <sz val="11"/>
            <color theme="1"/>
            <rFont val="Calibri"/>
            <family val="2"/>
            <scheme val="minor"/>
          </rPr>
          <t>Seleccione un valor de la lista</t>
        </r>
      </text>
    </comment>
    <comment ref="F861" authorId="2">
      <text>
        <r>
          <rPr>
            <sz val="11"/>
            <color theme="1"/>
            <rFont val="Calibri"/>
            <family val="2"/>
            <scheme val="minor"/>
          </rPr>
          <t>Introduzca el código SNIP</t>
        </r>
      </text>
    </comment>
    <comment ref="C862" authorId="2">
      <text>
        <r>
          <rPr>
            <sz val="11"/>
            <color theme="1"/>
            <rFont val="Calibri"/>
            <family val="2"/>
            <scheme val="minor"/>
          </rPr>
          <t>Introduzca la fecha de inicio del proceso, en formato dd-mm-aaaa</t>
        </r>
      </text>
    </comment>
    <comment ref="F8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text/>
    </comment>
    <comment ref="C864" authorId="2">
      <text>
        <r>
          <rPr>
            <sz val="11"/>
            <color theme="1"/>
            <rFont val="Calibri"/>
            <family val="2"/>
            <scheme val="minor"/>
          </rPr>
          <t>Introduzca la fecha prevista de adjudicación, en formato dd-mm-aaaa</t>
        </r>
      </text>
    </comment>
    <comment ref="F864" authorId="2">
      <text/>
    </comment>
    <comment ref="F865" authorId="2">
      <text/>
    </comment>
    <comment ref="A867" authorId="2">
      <text>
        <r>
          <rPr>
            <sz val="11"/>
            <color theme="1"/>
            <rFont val="Calibri"/>
            <family val="2"/>
            <scheme val="minor"/>
          </rPr>
          <t>Introduzca un codigo UNSPSC</t>
        </r>
      </text>
    </comment>
    <comment ref="B867" authorId="2">
      <text>
        <r>
          <rPr>
            <sz val="11"/>
            <color theme="1"/>
            <rFont val="Calibri"/>
            <family val="2"/>
            <scheme val="minor"/>
          </rPr>
          <t>Descripción calculada automáticamente a partir de código del artículo</t>
        </r>
      </text>
    </comment>
    <comment ref="C867" authorId="2">
      <text>
        <r>
          <rPr>
            <sz val="11"/>
            <color theme="1"/>
            <rFont val="Calibri"/>
            <family val="2"/>
            <scheme val="minor"/>
          </rPr>
          <t>Seleccione un valor de la lista</t>
        </r>
      </text>
    </comment>
    <comment ref="D867" authorId="2">
      <text>
        <r>
          <rPr>
            <sz val="11"/>
            <color theme="1"/>
            <rFont val="Calibri"/>
            <family val="2"/>
            <scheme val="minor"/>
          </rPr>
          <t>Introduzca un número con dos decimales como máximo. Debe ser igual o mayor a la "Cantidad Real Consumida"</t>
        </r>
      </text>
    </comment>
    <comment ref="E867" authorId="2">
      <text>
        <r>
          <rPr>
            <sz val="11"/>
            <color theme="1"/>
            <rFont val="Calibri"/>
            <family val="2"/>
            <scheme val="minor"/>
          </rPr>
          <t>Introduzca un número con dos decimales como máximo</t>
        </r>
      </text>
    </comment>
    <comment ref="F867" authorId="2">
      <text>
        <r>
          <rPr>
            <sz val="11"/>
            <color theme="1"/>
            <rFont val="Calibri"/>
            <family val="2"/>
            <scheme val="minor"/>
          </rPr>
          <t>Monto calculado automáticamente por el sistema</t>
        </r>
      </text>
    </comment>
    <comment ref="A875" authorId="2">
      <text>
        <r>
          <rPr>
            <sz val="11"/>
            <color theme="1"/>
            <rFont val="Calibri"/>
            <family val="2"/>
            <scheme val="minor"/>
          </rPr>
          <t>Introducir un texto con el nombre o referencia de la contratación</t>
        </r>
      </text>
    </comment>
    <comment ref="B875" authorId="2">
      <text>
        <r>
          <rPr>
            <sz val="11"/>
            <color theme="1"/>
            <rFont val="Calibri"/>
            <family val="2"/>
            <scheme val="minor"/>
          </rPr>
          <t>Introducir un texto con el nombre o referencia de la contratación</t>
        </r>
      </text>
    </comment>
    <comment ref="C875" authorId="2">
      <text>
        <r>
          <rPr>
            <sz val="11"/>
            <color theme="1"/>
            <rFont val="Calibri"/>
            <family val="2"/>
            <scheme val="minor"/>
          </rPr>
          <t>Seleccionar un valor del listado</t>
        </r>
      </text>
    </comment>
    <comment ref="D875" authorId="2">
      <text>
        <r>
          <rPr>
            <sz val="11"/>
            <color theme="1"/>
            <rFont val="Calibri"/>
            <family val="2"/>
            <scheme val="minor"/>
          </rPr>
          <t>Seleccione el tipo de procedimiento</t>
        </r>
      </text>
    </comment>
    <comment ref="E875" authorId="2">
      <text>
        <r>
          <rPr>
            <sz val="11"/>
            <color theme="1"/>
            <rFont val="Calibri"/>
            <family val="2"/>
            <scheme val="minor"/>
          </rPr>
          <t>Seleccione un valor de la lista</t>
        </r>
      </text>
    </comment>
    <comment ref="F875" authorId="2">
      <text>
        <r>
          <rPr>
            <sz val="11"/>
            <color theme="1"/>
            <rFont val="Calibri"/>
            <family val="2"/>
            <scheme val="minor"/>
          </rPr>
          <t>Introduzca el código SNIP</t>
        </r>
      </text>
    </comment>
    <comment ref="C876" authorId="2">
      <text>
        <r>
          <rPr>
            <sz val="11"/>
            <color theme="1"/>
            <rFont val="Calibri"/>
            <family val="2"/>
            <scheme val="minor"/>
          </rPr>
          <t>Introduzca la fecha de inicio del proceso, en formato dd-mm-aaaa</t>
        </r>
      </text>
    </comment>
    <comment ref="F8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text/>
    </comment>
    <comment ref="C878" authorId="2">
      <text>
        <r>
          <rPr>
            <sz val="11"/>
            <color theme="1"/>
            <rFont val="Calibri"/>
            <family val="2"/>
            <scheme val="minor"/>
          </rPr>
          <t>Introduzca la fecha prevista de adjudicación, en formato dd-mm-aaaa</t>
        </r>
      </text>
    </comment>
    <comment ref="F878" authorId="2">
      <text/>
    </comment>
    <comment ref="F879" authorId="2">
      <text/>
    </comment>
    <comment ref="A881" authorId="2">
      <text>
        <r>
          <rPr>
            <sz val="11"/>
            <color theme="1"/>
            <rFont val="Calibri"/>
            <family val="2"/>
            <scheme val="minor"/>
          </rPr>
          <t>Introduzca un codigo UNSPSC</t>
        </r>
      </text>
    </comment>
    <comment ref="B881" authorId="2">
      <text>
        <r>
          <rPr>
            <sz val="11"/>
            <color theme="1"/>
            <rFont val="Calibri"/>
            <family val="2"/>
            <scheme val="minor"/>
          </rPr>
          <t>Descripción calculada automáticamente a partir de código del artículo</t>
        </r>
      </text>
    </comment>
    <comment ref="C881" authorId="2">
      <text>
        <r>
          <rPr>
            <sz val="11"/>
            <color theme="1"/>
            <rFont val="Calibri"/>
            <family val="2"/>
            <scheme val="minor"/>
          </rPr>
          <t>Seleccione un valor de la lista</t>
        </r>
      </text>
    </comment>
    <comment ref="D881" authorId="2">
      <text>
        <r>
          <rPr>
            <sz val="11"/>
            <color theme="1"/>
            <rFont val="Calibri"/>
            <family val="2"/>
            <scheme val="minor"/>
          </rPr>
          <t>Introduzca un número con dos decimales como máximo. Debe ser igual o mayor a la "Cantidad Real Consumida"</t>
        </r>
      </text>
    </comment>
    <comment ref="E881" authorId="2">
      <text>
        <r>
          <rPr>
            <sz val="11"/>
            <color theme="1"/>
            <rFont val="Calibri"/>
            <family val="2"/>
            <scheme val="minor"/>
          </rPr>
          <t>Introduzca un número con dos decimales como máximo</t>
        </r>
      </text>
    </comment>
    <comment ref="F881" authorId="2">
      <text>
        <r>
          <rPr>
            <sz val="11"/>
            <color theme="1"/>
            <rFont val="Calibri"/>
            <family val="2"/>
            <scheme val="minor"/>
          </rPr>
          <t>Monto calculado automáticamente por el sistema</t>
        </r>
      </text>
    </comment>
    <comment ref="A889" authorId="2">
      <text>
        <r>
          <rPr>
            <sz val="11"/>
            <color theme="1"/>
            <rFont val="Calibri"/>
            <family val="2"/>
            <scheme val="minor"/>
          </rPr>
          <t>Introducir un texto con el nombre o referencia de la contratación</t>
        </r>
      </text>
    </comment>
    <comment ref="B889" authorId="2">
      <text>
        <r>
          <rPr>
            <sz val="11"/>
            <color theme="1"/>
            <rFont val="Calibri"/>
            <family val="2"/>
            <scheme val="minor"/>
          </rPr>
          <t>Introducir un texto con el nombre o referencia de la contratación</t>
        </r>
      </text>
    </comment>
    <comment ref="C889" authorId="2">
      <text>
        <r>
          <rPr>
            <sz val="11"/>
            <color theme="1"/>
            <rFont val="Calibri"/>
            <family val="2"/>
            <scheme val="minor"/>
          </rPr>
          <t>Seleccionar un valor del listado</t>
        </r>
      </text>
    </comment>
    <comment ref="D889" authorId="2">
      <text>
        <r>
          <rPr>
            <sz val="11"/>
            <color theme="1"/>
            <rFont val="Calibri"/>
            <family val="2"/>
            <scheme val="minor"/>
          </rPr>
          <t>Seleccione el tipo de procedimiento</t>
        </r>
      </text>
    </comment>
    <comment ref="E889" authorId="2">
      <text>
        <r>
          <rPr>
            <sz val="11"/>
            <color theme="1"/>
            <rFont val="Calibri"/>
            <family val="2"/>
            <scheme val="minor"/>
          </rPr>
          <t>Seleccione un valor de la lista</t>
        </r>
      </text>
    </comment>
    <comment ref="F889" authorId="2">
      <text>
        <r>
          <rPr>
            <sz val="11"/>
            <color theme="1"/>
            <rFont val="Calibri"/>
            <family val="2"/>
            <scheme val="minor"/>
          </rPr>
          <t>Introduzca el código SNIP</t>
        </r>
      </text>
    </comment>
    <comment ref="C890" authorId="2">
      <text>
        <r>
          <rPr>
            <sz val="11"/>
            <color theme="1"/>
            <rFont val="Calibri"/>
            <family val="2"/>
            <scheme val="minor"/>
          </rPr>
          <t>Introduzca la fecha de inicio del proceso, en formato dd-mm-aaaa</t>
        </r>
      </text>
    </comment>
    <comment ref="F8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2">
      <text/>
    </comment>
    <comment ref="C892" authorId="2">
      <text>
        <r>
          <rPr>
            <sz val="11"/>
            <color theme="1"/>
            <rFont val="Calibri"/>
            <family val="2"/>
            <scheme val="minor"/>
          </rPr>
          <t>Introduzca la fecha prevista de adjudicación, en formato dd-mm-aaaa</t>
        </r>
      </text>
    </comment>
    <comment ref="F892" authorId="2">
      <text/>
    </comment>
    <comment ref="F893" authorId="2">
      <text/>
    </comment>
    <comment ref="A895" authorId="2">
      <text>
        <r>
          <rPr>
            <sz val="11"/>
            <color theme="1"/>
            <rFont val="Calibri"/>
            <family val="2"/>
            <scheme val="minor"/>
          </rPr>
          <t>Introduzca un codigo UNSPSC</t>
        </r>
      </text>
    </comment>
    <comment ref="B895" authorId="2">
      <text>
        <r>
          <rPr>
            <sz val="11"/>
            <color theme="1"/>
            <rFont val="Calibri"/>
            <family val="2"/>
            <scheme val="minor"/>
          </rPr>
          <t>Descripción calculada automáticamente a partir de código del artículo</t>
        </r>
      </text>
    </comment>
    <comment ref="C895" authorId="2">
      <text>
        <r>
          <rPr>
            <sz val="11"/>
            <color theme="1"/>
            <rFont val="Calibri"/>
            <family val="2"/>
            <scheme val="minor"/>
          </rPr>
          <t>Seleccione un valor de la lista</t>
        </r>
      </text>
    </comment>
    <comment ref="D895" authorId="2">
      <text>
        <r>
          <rPr>
            <sz val="11"/>
            <color theme="1"/>
            <rFont val="Calibri"/>
            <family val="2"/>
            <scheme val="minor"/>
          </rPr>
          <t>Introduzca un número con dos decimales como máximo. Debe ser igual o mayor a la "Cantidad Real Consumida"</t>
        </r>
      </text>
    </comment>
    <comment ref="E895" authorId="2">
      <text>
        <r>
          <rPr>
            <sz val="11"/>
            <color theme="1"/>
            <rFont val="Calibri"/>
            <family val="2"/>
            <scheme val="minor"/>
          </rPr>
          <t>Introduzca un número con dos decimales como máximo</t>
        </r>
      </text>
    </comment>
    <comment ref="F895" authorId="2">
      <text>
        <r>
          <rPr>
            <sz val="11"/>
            <color theme="1"/>
            <rFont val="Calibri"/>
            <family val="2"/>
            <scheme val="minor"/>
          </rPr>
          <t>Monto calculado automáticamente por el sistema</t>
        </r>
      </text>
    </comment>
    <comment ref="A900" authorId="2">
      <text>
        <r>
          <rPr>
            <sz val="11"/>
            <color theme="1"/>
            <rFont val="Calibri"/>
            <family val="2"/>
            <scheme val="minor"/>
          </rPr>
          <t>Introducir un texto con el nombre o referencia de la contratación</t>
        </r>
      </text>
    </comment>
    <comment ref="B900" authorId="2">
      <text>
        <r>
          <rPr>
            <sz val="11"/>
            <color theme="1"/>
            <rFont val="Calibri"/>
            <family val="2"/>
            <scheme val="minor"/>
          </rPr>
          <t>Introducir un texto con el nombre o referencia de la contratación</t>
        </r>
      </text>
    </comment>
    <comment ref="C900" authorId="2">
      <text>
        <r>
          <rPr>
            <sz val="11"/>
            <color theme="1"/>
            <rFont val="Calibri"/>
            <family val="2"/>
            <scheme val="minor"/>
          </rPr>
          <t>Seleccionar un valor del listado</t>
        </r>
      </text>
    </comment>
    <comment ref="D900" authorId="2">
      <text>
        <r>
          <rPr>
            <sz val="11"/>
            <color theme="1"/>
            <rFont val="Calibri"/>
            <family val="2"/>
            <scheme val="minor"/>
          </rPr>
          <t>Seleccione el tipo de procedimiento</t>
        </r>
      </text>
    </comment>
    <comment ref="E900" authorId="2">
      <text>
        <r>
          <rPr>
            <sz val="11"/>
            <color theme="1"/>
            <rFont val="Calibri"/>
            <family val="2"/>
            <scheme val="minor"/>
          </rPr>
          <t>Seleccione un valor de la lista</t>
        </r>
      </text>
    </comment>
    <comment ref="F900" authorId="2">
      <text>
        <r>
          <rPr>
            <sz val="11"/>
            <color theme="1"/>
            <rFont val="Calibri"/>
            <family val="2"/>
            <scheme val="minor"/>
          </rPr>
          <t>Introduzca el código SNIP</t>
        </r>
      </text>
    </comment>
    <comment ref="C901" authorId="2">
      <text>
        <r>
          <rPr>
            <sz val="11"/>
            <color theme="1"/>
            <rFont val="Calibri"/>
            <family val="2"/>
            <scheme val="minor"/>
          </rPr>
          <t>Introduzca la fecha de inicio del proceso, en formato dd-mm-aaaa</t>
        </r>
      </text>
    </comment>
    <comment ref="F9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2">
      <text/>
    </comment>
    <comment ref="C903" authorId="2">
      <text>
        <r>
          <rPr>
            <sz val="11"/>
            <color theme="1"/>
            <rFont val="Calibri"/>
            <family val="2"/>
            <scheme val="minor"/>
          </rPr>
          <t>Introduzca la fecha prevista de adjudicación, en formato dd-mm-aaaa</t>
        </r>
      </text>
    </comment>
    <comment ref="F903" authorId="2">
      <text/>
    </comment>
    <comment ref="F904" authorId="2">
      <text/>
    </comment>
    <comment ref="A906" authorId="2">
      <text>
        <r>
          <rPr>
            <sz val="11"/>
            <color theme="1"/>
            <rFont val="Calibri"/>
            <family val="2"/>
            <scheme val="minor"/>
          </rPr>
          <t>Introduzca un codigo UNSPSC</t>
        </r>
      </text>
    </comment>
    <comment ref="B906" authorId="2">
      <text>
        <r>
          <rPr>
            <sz val="11"/>
            <color theme="1"/>
            <rFont val="Calibri"/>
            <family val="2"/>
            <scheme val="minor"/>
          </rPr>
          <t>Descripción calculada automáticamente a partir de código del artículo</t>
        </r>
      </text>
    </comment>
    <comment ref="C906" authorId="2">
      <text>
        <r>
          <rPr>
            <sz val="11"/>
            <color theme="1"/>
            <rFont val="Calibri"/>
            <family val="2"/>
            <scheme val="minor"/>
          </rPr>
          <t>Seleccione un valor de la lista</t>
        </r>
      </text>
    </comment>
    <comment ref="D906" authorId="2">
      <text>
        <r>
          <rPr>
            <sz val="11"/>
            <color theme="1"/>
            <rFont val="Calibri"/>
            <family val="2"/>
            <scheme val="minor"/>
          </rPr>
          <t>Introduzca un número con dos decimales como máximo. Debe ser igual o mayor a la "Cantidad Real Consumida"</t>
        </r>
      </text>
    </comment>
    <comment ref="E906" authorId="2">
      <text>
        <r>
          <rPr>
            <sz val="11"/>
            <color theme="1"/>
            <rFont val="Calibri"/>
            <family val="2"/>
            <scheme val="minor"/>
          </rPr>
          <t>Introduzca un número con dos decimales como máximo</t>
        </r>
      </text>
    </comment>
    <comment ref="F906" authorId="2">
      <text>
        <r>
          <rPr>
            <sz val="11"/>
            <color theme="1"/>
            <rFont val="Calibri"/>
            <family val="2"/>
            <scheme val="minor"/>
          </rPr>
          <t>Monto calculado automáticamente por el sistema</t>
        </r>
      </text>
    </comment>
    <comment ref="A913" authorId="2">
      <text>
        <r>
          <rPr>
            <sz val="11"/>
            <color theme="1"/>
            <rFont val="Calibri"/>
            <family val="2"/>
            <scheme val="minor"/>
          </rPr>
          <t>Introducir un texto con el nombre o referencia de la contratación</t>
        </r>
      </text>
    </comment>
    <comment ref="B913" authorId="2">
      <text>
        <r>
          <rPr>
            <sz val="11"/>
            <color theme="1"/>
            <rFont val="Calibri"/>
            <family val="2"/>
            <scheme val="minor"/>
          </rPr>
          <t>Introducir un texto con el nombre o referencia de la contratación</t>
        </r>
      </text>
    </comment>
    <comment ref="C913" authorId="2">
      <text>
        <r>
          <rPr>
            <sz val="11"/>
            <color theme="1"/>
            <rFont val="Calibri"/>
            <family val="2"/>
            <scheme val="minor"/>
          </rPr>
          <t>Seleccionar un valor del listado</t>
        </r>
      </text>
    </comment>
    <comment ref="D913" authorId="2">
      <text>
        <r>
          <rPr>
            <sz val="11"/>
            <color theme="1"/>
            <rFont val="Calibri"/>
            <family val="2"/>
            <scheme val="minor"/>
          </rPr>
          <t>Seleccione el tipo de procedimiento</t>
        </r>
      </text>
    </comment>
    <comment ref="E913" authorId="2">
      <text>
        <r>
          <rPr>
            <sz val="11"/>
            <color theme="1"/>
            <rFont val="Calibri"/>
            <family val="2"/>
            <scheme val="minor"/>
          </rPr>
          <t>Seleccione un valor de la lista</t>
        </r>
      </text>
    </comment>
    <comment ref="F913" authorId="2">
      <text>
        <r>
          <rPr>
            <sz val="11"/>
            <color theme="1"/>
            <rFont val="Calibri"/>
            <family val="2"/>
            <scheme val="minor"/>
          </rPr>
          <t>Introduzca el código SNIP</t>
        </r>
      </text>
    </comment>
    <comment ref="C914" authorId="2">
      <text>
        <r>
          <rPr>
            <sz val="11"/>
            <color theme="1"/>
            <rFont val="Calibri"/>
            <family val="2"/>
            <scheme val="minor"/>
          </rPr>
          <t>Introduzca la fecha de inicio del proceso, en formato dd-mm-aaaa</t>
        </r>
      </text>
    </comment>
    <comment ref="F9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2">
      <text/>
    </comment>
    <comment ref="C916" authorId="2">
      <text>
        <r>
          <rPr>
            <sz val="11"/>
            <color theme="1"/>
            <rFont val="Calibri"/>
            <family val="2"/>
            <scheme val="minor"/>
          </rPr>
          <t>Introduzca la fecha prevista de adjudicación, en formato dd-mm-aaaa</t>
        </r>
      </text>
    </comment>
    <comment ref="F916" authorId="2">
      <text/>
    </comment>
    <comment ref="F917" authorId="2">
      <text/>
    </comment>
    <comment ref="A919" authorId="2">
      <text>
        <r>
          <rPr>
            <sz val="11"/>
            <color theme="1"/>
            <rFont val="Calibri"/>
            <family val="2"/>
            <scheme val="minor"/>
          </rPr>
          <t>Introduzca un codigo UNSPSC</t>
        </r>
      </text>
    </comment>
    <comment ref="B919" authorId="2">
      <text>
        <r>
          <rPr>
            <sz val="11"/>
            <color theme="1"/>
            <rFont val="Calibri"/>
            <family val="2"/>
            <scheme val="minor"/>
          </rPr>
          <t>Descripción calculada automáticamente a partir de código del artículo</t>
        </r>
      </text>
    </comment>
    <comment ref="C919" authorId="2">
      <text>
        <r>
          <rPr>
            <sz val="11"/>
            <color theme="1"/>
            <rFont val="Calibri"/>
            <family val="2"/>
            <scheme val="minor"/>
          </rPr>
          <t>Seleccione un valor de la lista</t>
        </r>
      </text>
    </comment>
    <comment ref="D919" authorId="2">
      <text>
        <r>
          <rPr>
            <sz val="11"/>
            <color theme="1"/>
            <rFont val="Calibri"/>
            <family val="2"/>
            <scheme val="minor"/>
          </rPr>
          <t>Introduzca un número con dos decimales como máximo. Debe ser igual o mayor a la "Cantidad Real Consumida"</t>
        </r>
      </text>
    </comment>
    <comment ref="E919" authorId="2">
      <text>
        <r>
          <rPr>
            <sz val="11"/>
            <color theme="1"/>
            <rFont val="Calibri"/>
            <family val="2"/>
            <scheme val="minor"/>
          </rPr>
          <t>Introduzca un número con dos decimales como máximo</t>
        </r>
      </text>
    </comment>
    <comment ref="F919" authorId="2">
      <text>
        <r>
          <rPr>
            <sz val="11"/>
            <color theme="1"/>
            <rFont val="Calibri"/>
            <family val="2"/>
            <scheme val="minor"/>
          </rPr>
          <t>Monto calculado automáticamente por el sistema</t>
        </r>
      </text>
    </comment>
    <comment ref="A924" authorId="2">
      <text>
        <r>
          <rPr>
            <sz val="11"/>
            <color theme="1"/>
            <rFont val="Calibri"/>
            <family val="2"/>
            <scheme val="minor"/>
          </rPr>
          <t>Introducir un texto con el nombre o referencia de la contratación</t>
        </r>
      </text>
    </comment>
    <comment ref="B924" authorId="2">
      <text>
        <r>
          <rPr>
            <sz val="11"/>
            <color theme="1"/>
            <rFont val="Calibri"/>
            <family val="2"/>
            <scheme val="minor"/>
          </rPr>
          <t>Introducir un texto con el nombre o referencia de la contratación</t>
        </r>
      </text>
    </comment>
    <comment ref="C924" authorId="2">
      <text>
        <r>
          <rPr>
            <sz val="11"/>
            <color theme="1"/>
            <rFont val="Calibri"/>
            <family val="2"/>
            <scheme val="minor"/>
          </rPr>
          <t>Seleccionar un valor del listado</t>
        </r>
      </text>
    </comment>
    <comment ref="D924" authorId="2">
      <text>
        <r>
          <rPr>
            <sz val="11"/>
            <color theme="1"/>
            <rFont val="Calibri"/>
            <family val="2"/>
            <scheme val="minor"/>
          </rPr>
          <t>Seleccione el tipo de procedimiento</t>
        </r>
      </text>
    </comment>
    <comment ref="E924" authorId="2">
      <text>
        <r>
          <rPr>
            <sz val="11"/>
            <color theme="1"/>
            <rFont val="Calibri"/>
            <family val="2"/>
            <scheme val="minor"/>
          </rPr>
          <t>Seleccione un valor de la lista</t>
        </r>
      </text>
    </comment>
    <comment ref="F924" authorId="2">
      <text>
        <r>
          <rPr>
            <sz val="11"/>
            <color theme="1"/>
            <rFont val="Calibri"/>
            <family val="2"/>
            <scheme val="minor"/>
          </rPr>
          <t>Introduzca el código SNIP</t>
        </r>
      </text>
    </comment>
    <comment ref="C925" authorId="2">
      <text>
        <r>
          <rPr>
            <sz val="11"/>
            <color theme="1"/>
            <rFont val="Calibri"/>
            <family val="2"/>
            <scheme val="minor"/>
          </rPr>
          <t>Introduzca la fecha de inicio del proceso, en formato dd-mm-aaaa</t>
        </r>
      </text>
    </comment>
    <comment ref="F9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2">
      <text/>
    </comment>
    <comment ref="C927" authorId="2">
      <text>
        <r>
          <rPr>
            <sz val="11"/>
            <color theme="1"/>
            <rFont val="Calibri"/>
            <family val="2"/>
            <scheme val="minor"/>
          </rPr>
          <t>Introduzca la fecha prevista de adjudicación, en formato dd-mm-aaaa</t>
        </r>
      </text>
    </comment>
    <comment ref="F927" authorId="2">
      <text/>
    </comment>
    <comment ref="F928" authorId="2">
      <text/>
    </comment>
    <comment ref="A930" authorId="2">
      <text>
        <r>
          <rPr>
            <sz val="11"/>
            <color theme="1"/>
            <rFont val="Calibri"/>
            <family val="2"/>
            <scheme val="minor"/>
          </rPr>
          <t>Introduzca un codigo UNSPSC</t>
        </r>
      </text>
    </comment>
    <comment ref="B930" authorId="2">
      <text>
        <r>
          <rPr>
            <sz val="11"/>
            <color theme="1"/>
            <rFont val="Calibri"/>
            <family val="2"/>
            <scheme val="minor"/>
          </rPr>
          <t>Descripción calculada automáticamente a partir de código del artículo</t>
        </r>
      </text>
    </comment>
    <comment ref="C930" authorId="2">
      <text>
        <r>
          <rPr>
            <sz val="11"/>
            <color theme="1"/>
            <rFont val="Calibri"/>
            <family val="2"/>
            <scheme val="minor"/>
          </rPr>
          <t>Seleccione un valor de la lista</t>
        </r>
      </text>
    </comment>
    <comment ref="D930" authorId="2">
      <text>
        <r>
          <rPr>
            <sz val="11"/>
            <color theme="1"/>
            <rFont val="Calibri"/>
            <family val="2"/>
            <scheme val="minor"/>
          </rPr>
          <t>Introduzca un número con dos decimales como máximo. Debe ser igual o mayor a la "Cantidad Real Consumida"</t>
        </r>
      </text>
    </comment>
    <comment ref="E930" authorId="2">
      <text>
        <r>
          <rPr>
            <sz val="11"/>
            <color theme="1"/>
            <rFont val="Calibri"/>
            <family val="2"/>
            <scheme val="minor"/>
          </rPr>
          <t>Introduzca un número con dos decimales como máximo</t>
        </r>
      </text>
    </comment>
    <comment ref="F930" authorId="2">
      <text>
        <r>
          <rPr>
            <sz val="11"/>
            <color theme="1"/>
            <rFont val="Calibri"/>
            <family val="2"/>
            <scheme val="minor"/>
          </rPr>
          <t>Monto calculado automáticamente por el sistema</t>
        </r>
      </text>
    </comment>
    <comment ref="A935" authorId="2">
      <text>
        <r>
          <rPr>
            <sz val="11"/>
            <color theme="1"/>
            <rFont val="Calibri"/>
            <family val="2"/>
            <scheme val="minor"/>
          </rPr>
          <t>Introducir un texto con el nombre o referencia de la contratación</t>
        </r>
      </text>
    </comment>
    <comment ref="B935" authorId="2">
      <text>
        <r>
          <rPr>
            <sz val="11"/>
            <color theme="1"/>
            <rFont val="Calibri"/>
            <family val="2"/>
            <scheme val="minor"/>
          </rPr>
          <t>Introducir un texto con el nombre o referencia de la contratación</t>
        </r>
      </text>
    </comment>
    <comment ref="C935" authorId="2">
      <text>
        <r>
          <rPr>
            <sz val="11"/>
            <color theme="1"/>
            <rFont val="Calibri"/>
            <family val="2"/>
            <scheme val="minor"/>
          </rPr>
          <t>Seleccionar un valor del listado</t>
        </r>
      </text>
    </comment>
    <comment ref="D935" authorId="2">
      <text>
        <r>
          <rPr>
            <sz val="11"/>
            <color theme="1"/>
            <rFont val="Calibri"/>
            <family val="2"/>
            <scheme val="minor"/>
          </rPr>
          <t>Seleccione el tipo de procedimiento</t>
        </r>
      </text>
    </comment>
    <comment ref="E935" authorId="2">
      <text>
        <r>
          <rPr>
            <sz val="11"/>
            <color theme="1"/>
            <rFont val="Calibri"/>
            <family val="2"/>
            <scheme val="minor"/>
          </rPr>
          <t>Seleccione un valor de la lista</t>
        </r>
      </text>
    </comment>
    <comment ref="F935" authorId="2">
      <text>
        <r>
          <rPr>
            <sz val="11"/>
            <color theme="1"/>
            <rFont val="Calibri"/>
            <family val="2"/>
            <scheme val="minor"/>
          </rPr>
          <t>Introduzca el código SNIP</t>
        </r>
      </text>
    </comment>
    <comment ref="C936" authorId="2">
      <text>
        <r>
          <rPr>
            <sz val="11"/>
            <color theme="1"/>
            <rFont val="Calibri"/>
            <family val="2"/>
            <scheme val="minor"/>
          </rPr>
          <t>Introduzca la fecha de inicio del proceso, en formato dd-mm-aaaa</t>
        </r>
      </text>
    </comment>
    <comment ref="F9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2">
      <text/>
    </comment>
    <comment ref="C938" authorId="2">
      <text>
        <r>
          <rPr>
            <sz val="11"/>
            <color theme="1"/>
            <rFont val="Calibri"/>
            <family val="2"/>
            <scheme val="minor"/>
          </rPr>
          <t>Introduzca la fecha prevista de adjudicación, en formato dd-mm-aaaa</t>
        </r>
      </text>
    </comment>
    <comment ref="F938" authorId="2">
      <text/>
    </comment>
    <comment ref="F939" authorId="2">
      <text/>
    </comment>
    <comment ref="A941" authorId="2">
      <text>
        <r>
          <rPr>
            <sz val="11"/>
            <color theme="1"/>
            <rFont val="Calibri"/>
            <family val="2"/>
            <scheme val="minor"/>
          </rPr>
          <t>Introduzca un codigo UNSPSC</t>
        </r>
      </text>
    </comment>
    <comment ref="B941" authorId="2">
      <text>
        <r>
          <rPr>
            <sz val="11"/>
            <color theme="1"/>
            <rFont val="Calibri"/>
            <family val="2"/>
            <scheme val="minor"/>
          </rPr>
          <t>Descripción calculada automáticamente a partir de código del artículo</t>
        </r>
      </text>
    </comment>
    <comment ref="C941" authorId="2">
      <text>
        <r>
          <rPr>
            <sz val="11"/>
            <color theme="1"/>
            <rFont val="Calibri"/>
            <family val="2"/>
            <scheme val="minor"/>
          </rPr>
          <t>Seleccione un valor de la lista</t>
        </r>
      </text>
    </comment>
    <comment ref="D941" authorId="2">
      <text>
        <r>
          <rPr>
            <sz val="11"/>
            <color theme="1"/>
            <rFont val="Calibri"/>
            <family val="2"/>
            <scheme val="minor"/>
          </rPr>
          <t>Introduzca un número con dos decimales como máximo. Debe ser igual o mayor a la "Cantidad Real Consumida"</t>
        </r>
      </text>
    </comment>
    <comment ref="E941" authorId="2">
      <text>
        <r>
          <rPr>
            <sz val="11"/>
            <color theme="1"/>
            <rFont val="Calibri"/>
            <family val="2"/>
            <scheme val="minor"/>
          </rPr>
          <t>Introduzca un número con dos decimales como máximo</t>
        </r>
      </text>
    </comment>
    <comment ref="F941" authorId="2">
      <text>
        <r>
          <rPr>
            <sz val="11"/>
            <color theme="1"/>
            <rFont val="Calibri"/>
            <family val="2"/>
            <scheme val="minor"/>
          </rPr>
          <t>Monto calculado automáticamente por el sistema</t>
        </r>
      </text>
    </comment>
    <comment ref="A948" authorId="2">
      <text>
        <r>
          <rPr>
            <sz val="11"/>
            <color theme="1"/>
            <rFont val="Calibri"/>
            <family val="2"/>
            <scheme val="minor"/>
          </rPr>
          <t>Introducir un texto con el nombre o referencia de la contratación</t>
        </r>
      </text>
    </comment>
    <comment ref="B948" authorId="2">
      <text>
        <r>
          <rPr>
            <sz val="11"/>
            <color theme="1"/>
            <rFont val="Calibri"/>
            <family val="2"/>
            <scheme val="minor"/>
          </rPr>
          <t>Introducir un texto con el nombre o referencia de la contratación</t>
        </r>
      </text>
    </comment>
    <comment ref="C948" authorId="2">
      <text>
        <r>
          <rPr>
            <sz val="11"/>
            <color theme="1"/>
            <rFont val="Calibri"/>
            <family val="2"/>
            <scheme val="minor"/>
          </rPr>
          <t>Seleccionar un valor del listado</t>
        </r>
      </text>
    </comment>
    <comment ref="D948" authorId="2">
      <text>
        <r>
          <rPr>
            <sz val="11"/>
            <color theme="1"/>
            <rFont val="Calibri"/>
            <family val="2"/>
            <scheme val="minor"/>
          </rPr>
          <t>Seleccione el tipo de procedimiento</t>
        </r>
      </text>
    </comment>
    <comment ref="E948" authorId="2">
      <text>
        <r>
          <rPr>
            <sz val="11"/>
            <color theme="1"/>
            <rFont val="Calibri"/>
            <family val="2"/>
            <scheme val="minor"/>
          </rPr>
          <t>Seleccione un valor de la lista</t>
        </r>
      </text>
    </comment>
    <comment ref="F948" authorId="2">
      <text>
        <r>
          <rPr>
            <sz val="11"/>
            <color theme="1"/>
            <rFont val="Calibri"/>
            <family val="2"/>
            <scheme val="minor"/>
          </rPr>
          <t>Introduzca el código SNIP</t>
        </r>
      </text>
    </comment>
    <comment ref="C949" authorId="2">
      <text>
        <r>
          <rPr>
            <sz val="11"/>
            <color theme="1"/>
            <rFont val="Calibri"/>
            <family val="2"/>
            <scheme val="minor"/>
          </rPr>
          <t>Introduzca la fecha de inicio del proceso, en formato dd-mm-aaaa</t>
        </r>
      </text>
    </comment>
    <comment ref="F9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2">
      <text/>
    </comment>
    <comment ref="C951" authorId="2">
      <text>
        <r>
          <rPr>
            <sz val="11"/>
            <color theme="1"/>
            <rFont val="Calibri"/>
            <family val="2"/>
            <scheme val="minor"/>
          </rPr>
          <t>Introduzca la fecha prevista de adjudicación, en formato dd-mm-aaaa</t>
        </r>
      </text>
    </comment>
    <comment ref="F951" authorId="2">
      <text/>
    </comment>
    <comment ref="F952" authorId="2">
      <text/>
    </comment>
    <comment ref="A954" authorId="2">
      <text>
        <r>
          <rPr>
            <sz val="11"/>
            <color theme="1"/>
            <rFont val="Calibri"/>
            <family val="2"/>
            <scheme val="minor"/>
          </rPr>
          <t>Introduzca un codigo UNSPSC</t>
        </r>
      </text>
    </comment>
    <comment ref="B954" authorId="2">
      <text>
        <r>
          <rPr>
            <sz val="11"/>
            <color theme="1"/>
            <rFont val="Calibri"/>
            <family val="2"/>
            <scheme val="minor"/>
          </rPr>
          <t>Descripción calculada automáticamente a partir de código del artículo</t>
        </r>
      </text>
    </comment>
    <comment ref="C954" authorId="2">
      <text>
        <r>
          <rPr>
            <sz val="11"/>
            <color theme="1"/>
            <rFont val="Calibri"/>
            <family val="2"/>
            <scheme val="minor"/>
          </rPr>
          <t>Seleccione un valor de la lista</t>
        </r>
      </text>
    </comment>
    <comment ref="D954" authorId="2">
      <text>
        <r>
          <rPr>
            <sz val="11"/>
            <color theme="1"/>
            <rFont val="Calibri"/>
            <family val="2"/>
            <scheme val="minor"/>
          </rPr>
          <t>Introduzca un número con dos decimales como máximo. Debe ser igual o mayor a la "Cantidad Real Consumida"</t>
        </r>
      </text>
    </comment>
    <comment ref="E954" authorId="2">
      <text>
        <r>
          <rPr>
            <sz val="11"/>
            <color theme="1"/>
            <rFont val="Calibri"/>
            <family val="2"/>
            <scheme val="minor"/>
          </rPr>
          <t>Introduzca un número con dos decimales como máximo</t>
        </r>
      </text>
    </comment>
    <comment ref="F954" authorId="2">
      <text>
        <r>
          <rPr>
            <sz val="11"/>
            <color theme="1"/>
            <rFont val="Calibri"/>
            <family val="2"/>
            <scheme val="minor"/>
          </rPr>
          <t>Monto calculado automáticamente por el sistema</t>
        </r>
      </text>
    </comment>
    <comment ref="A959" authorId="2">
      <text>
        <r>
          <rPr>
            <sz val="11"/>
            <color theme="1"/>
            <rFont val="Calibri"/>
            <family val="2"/>
            <scheme val="minor"/>
          </rPr>
          <t>Introducir un texto con el nombre o referencia de la contratación</t>
        </r>
      </text>
    </comment>
    <comment ref="B959" authorId="2">
      <text>
        <r>
          <rPr>
            <sz val="11"/>
            <color theme="1"/>
            <rFont val="Calibri"/>
            <family val="2"/>
            <scheme val="minor"/>
          </rPr>
          <t>Introducir un texto con el nombre o referencia de la contratación</t>
        </r>
      </text>
    </comment>
    <comment ref="C959" authorId="2">
      <text>
        <r>
          <rPr>
            <sz val="11"/>
            <color theme="1"/>
            <rFont val="Calibri"/>
            <family val="2"/>
            <scheme val="minor"/>
          </rPr>
          <t>Seleccionar un valor del listado</t>
        </r>
      </text>
    </comment>
    <comment ref="D959" authorId="2">
      <text>
        <r>
          <rPr>
            <sz val="11"/>
            <color theme="1"/>
            <rFont val="Calibri"/>
            <family val="2"/>
            <scheme val="minor"/>
          </rPr>
          <t>Seleccione el tipo de procedimiento</t>
        </r>
      </text>
    </comment>
    <comment ref="E959" authorId="2">
      <text>
        <r>
          <rPr>
            <sz val="11"/>
            <color theme="1"/>
            <rFont val="Calibri"/>
            <family val="2"/>
            <scheme val="minor"/>
          </rPr>
          <t>Seleccione un valor de la lista</t>
        </r>
      </text>
    </comment>
    <comment ref="F959" authorId="2">
      <text>
        <r>
          <rPr>
            <sz val="11"/>
            <color theme="1"/>
            <rFont val="Calibri"/>
            <family val="2"/>
            <scheme val="minor"/>
          </rPr>
          <t>Introduzca el código SNIP</t>
        </r>
      </text>
    </comment>
    <comment ref="C960" authorId="2">
      <text>
        <r>
          <rPr>
            <sz val="11"/>
            <color theme="1"/>
            <rFont val="Calibri"/>
            <family val="2"/>
            <scheme val="minor"/>
          </rPr>
          <t>Introduzca la fecha de inicio del proceso, en formato dd-mm-aaaa</t>
        </r>
      </text>
    </comment>
    <comment ref="F9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2">
      <text/>
    </comment>
    <comment ref="C962" authorId="2">
      <text>
        <r>
          <rPr>
            <sz val="11"/>
            <color theme="1"/>
            <rFont val="Calibri"/>
            <family val="2"/>
            <scheme val="minor"/>
          </rPr>
          <t>Introduzca la fecha prevista de adjudicación, en formato dd-mm-aaaa</t>
        </r>
      </text>
    </comment>
    <comment ref="F962" authorId="2">
      <text/>
    </comment>
    <comment ref="F963" authorId="2">
      <text/>
    </comment>
    <comment ref="A965" authorId="2">
      <text>
        <r>
          <rPr>
            <sz val="11"/>
            <color theme="1"/>
            <rFont val="Calibri"/>
            <family val="2"/>
            <scheme val="minor"/>
          </rPr>
          <t>Introduzca un codigo UNSPSC</t>
        </r>
      </text>
    </comment>
    <comment ref="B965" authorId="2">
      <text>
        <r>
          <rPr>
            <sz val="11"/>
            <color theme="1"/>
            <rFont val="Calibri"/>
            <family val="2"/>
            <scheme val="minor"/>
          </rPr>
          <t>Descripción calculada automáticamente a partir de código del artículo</t>
        </r>
      </text>
    </comment>
    <comment ref="C965" authorId="2">
      <text>
        <r>
          <rPr>
            <sz val="11"/>
            <color theme="1"/>
            <rFont val="Calibri"/>
            <family val="2"/>
            <scheme val="minor"/>
          </rPr>
          <t>Seleccione un valor de la lista</t>
        </r>
      </text>
    </comment>
    <comment ref="D965" authorId="2">
      <text>
        <r>
          <rPr>
            <sz val="11"/>
            <color theme="1"/>
            <rFont val="Calibri"/>
            <family val="2"/>
            <scheme val="minor"/>
          </rPr>
          <t>Introduzca un número con dos decimales como máximo. Debe ser igual o mayor a la "Cantidad Real Consumida"</t>
        </r>
      </text>
    </comment>
    <comment ref="E965" authorId="2">
      <text>
        <r>
          <rPr>
            <sz val="11"/>
            <color theme="1"/>
            <rFont val="Calibri"/>
            <family val="2"/>
            <scheme val="minor"/>
          </rPr>
          <t>Introduzca un número con dos decimales como máximo</t>
        </r>
      </text>
    </comment>
    <comment ref="F965" authorId="2">
      <text>
        <r>
          <rPr>
            <sz val="11"/>
            <color theme="1"/>
            <rFont val="Calibri"/>
            <family val="2"/>
            <scheme val="minor"/>
          </rPr>
          <t>Monto calculado automáticamente por el sistema</t>
        </r>
      </text>
    </comment>
    <comment ref="A970" authorId="2">
      <text>
        <r>
          <rPr>
            <sz val="11"/>
            <color theme="1"/>
            <rFont val="Calibri"/>
            <family val="2"/>
            <scheme val="minor"/>
          </rPr>
          <t>Introducir un texto con el nombre o referencia de la contratación</t>
        </r>
      </text>
    </comment>
    <comment ref="B970" authorId="2">
      <text>
        <r>
          <rPr>
            <sz val="11"/>
            <color theme="1"/>
            <rFont val="Calibri"/>
            <family val="2"/>
            <scheme val="minor"/>
          </rPr>
          <t>Introducir un texto con el nombre o referencia de la contratación</t>
        </r>
      </text>
    </comment>
    <comment ref="C970" authorId="2">
      <text>
        <r>
          <rPr>
            <sz val="11"/>
            <color theme="1"/>
            <rFont val="Calibri"/>
            <family val="2"/>
            <scheme val="minor"/>
          </rPr>
          <t>Seleccionar un valor del listado</t>
        </r>
      </text>
    </comment>
    <comment ref="D970" authorId="2">
      <text>
        <r>
          <rPr>
            <sz val="11"/>
            <color theme="1"/>
            <rFont val="Calibri"/>
            <family val="2"/>
            <scheme val="minor"/>
          </rPr>
          <t>Seleccione el tipo de procedimiento</t>
        </r>
      </text>
    </comment>
    <comment ref="E970" authorId="2">
      <text>
        <r>
          <rPr>
            <sz val="11"/>
            <color theme="1"/>
            <rFont val="Calibri"/>
            <family val="2"/>
            <scheme val="minor"/>
          </rPr>
          <t>Seleccione un valor de la lista</t>
        </r>
      </text>
    </comment>
    <comment ref="F970" authorId="2">
      <text>
        <r>
          <rPr>
            <sz val="11"/>
            <color theme="1"/>
            <rFont val="Calibri"/>
            <family val="2"/>
            <scheme val="minor"/>
          </rPr>
          <t>Introduzca el código SNIP</t>
        </r>
      </text>
    </comment>
    <comment ref="C971" authorId="2">
      <text>
        <r>
          <rPr>
            <sz val="11"/>
            <color theme="1"/>
            <rFont val="Calibri"/>
            <family val="2"/>
            <scheme val="minor"/>
          </rPr>
          <t>Introduzca la fecha de inicio del proceso, en formato dd-mm-aaaa</t>
        </r>
      </text>
    </comment>
    <comment ref="F9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2">
      <text/>
    </comment>
    <comment ref="C973" authorId="2">
      <text>
        <r>
          <rPr>
            <sz val="11"/>
            <color theme="1"/>
            <rFont val="Calibri"/>
            <family val="2"/>
            <scheme val="minor"/>
          </rPr>
          <t>Introduzca la fecha prevista de adjudicación, en formato dd-mm-aaaa</t>
        </r>
      </text>
    </comment>
    <comment ref="F973" authorId="2">
      <text/>
    </comment>
    <comment ref="F974" authorId="2">
      <text/>
    </comment>
    <comment ref="A976" authorId="2">
      <text>
        <r>
          <rPr>
            <sz val="11"/>
            <color theme="1"/>
            <rFont val="Calibri"/>
            <family val="2"/>
            <scheme val="minor"/>
          </rPr>
          <t>Introduzca un codigo UNSPSC</t>
        </r>
      </text>
    </comment>
    <comment ref="B976" authorId="2">
      <text>
        <r>
          <rPr>
            <sz val="11"/>
            <color theme="1"/>
            <rFont val="Calibri"/>
            <family val="2"/>
            <scheme val="minor"/>
          </rPr>
          <t>Descripción calculada automáticamente a partir de código del artículo</t>
        </r>
      </text>
    </comment>
    <comment ref="C976" authorId="2">
      <text>
        <r>
          <rPr>
            <sz val="11"/>
            <color theme="1"/>
            <rFont val="Calibri"/>
            <family val="2"/>
            <scheme val="minor"/>
          </rPr>
          <t>Seleccione un valor de la lista</t>
        </r>
      </text>
    </comment>
    <comment ref="D976" authorId="2">
      <text>
        <r>
          <rPr>
            <sz val="11"/>
            <color theme="1"/>
            <rFont val="Calibri"/>
            <family val="2"/>
            <scheme val="minor"/>
          </rPr>
          <t>Introduzca un número con dos decimales como máximo. Debe ser igual o mayor a la "Cantidad Real Consumida"</t>
        </r>
      </text>
    </comment>
    <comment ref="E976" authorId="2">
      <text>
        <r>
          <rPr>
            <sz val="11"/>
            <color theme="1"/>
            <rFont val="Calibri"/>
            <family val="2"/>
            <scheme val="minor"/>
          </rPr>
          <t>Introduzca un número con dos decimales como máximo</t>
        </r>
      </text>
    </comment>
    <comment ref="F976" authorId="2">
      <text>
        <r>
          <rPr>
            <sz val="11"/>
            <color theme="1"/>
            <rFont val="Calibri"/>
            <family val="2"/>
            <scheme val="minor"/>
          </rPr>
          <t>Monto calculado automáticamente por el sistema</t>
        </r>
      </text>
    </comment>
    <comment ref="A981" authorId="2">
      <text>
        <r>
          <rPr>
            <sz val="11"/>
            <color theme="1"/>
            <rFont val="Calibri"/>
            <family val="2"/>
            <scheme val="minor"/>
          </rPr>
          <t>Introducir un texto con el nombre o referencia de la contratación</t>
        </r>
      </text>
    </comment>
    <comment ref="B981" authorId="2">
      <text>
        <r>
          <rPr>
            <sz val="11"/>
            <color theme="1"/>
            <rFont val="Calibri"/>
            <family val="2"/>
            <scheme val="minor"/>
          </rPr>
          <t>Introducir un texto con el nombre o referencia de la contratación</t>
        </r>
      </text>
    </comment>
    <comment ref="C981" authorId="2">
      <text>
        <r>
          <rPr>
            <sz val="11"/>
            <color theme="1"/>
            <rFont val="Calibri"/>
            <family val="2"/>
            <scheme val="minor"/>
          </rPr>
          <t>Seleccionar un valor del listado</t>
        </r>
      </text>
    </comment>
    <comment ref="D981" authorId="2">
      <text>
        <r>
          <rPr>
            <sz val="11"/>
            <color theme="1"/>
            <rFont val="Calibri"/>
            <family val="2"/>
            <scheme val="minor"/>
          </rPr>
          <t>Seleccione el tipo de procedimiento</t>
        </r>
      </text>
    </comment>
    <comment ref="E981" authorId="2">
      <text>
        <r>
          <rPr>
            <sz val="11"/>
            <color theme="1"/>
            <rFont val="Calibri"/>
            <family val="2"/>
            <scheme val="minor"/>
          </rPr>
          <t>Seleccione un valor de la lista</t>
        </r>
      </text>
    </comment>
    <comment ref="F981" authorId="2">
      <text>
        <r>
          <rPr>
            <sz val="11"/>
            <color theme="1"/>
            <rFont val="Calibri"/>
            <family val="2"/>
            <scheme val="minor"/>
          </rPr>
          <t>Introduzca el código SNIP</t>
        </r>
      </text>
    </comment>
    <comment ref="C982" authorId="2">
      <text>
        <r>
          <rPr>
            <sz val="11"/>
            <color theme="1"/>
            <rFont val="Calibri"/>
            <family val="2"/>
            <scheme val="minor"/>
          </rPr>
          <t>Introduzca la fecha de inicio del proceso, en formato dd-mm-aaaa</t>
        </r>
      </text>
    </comment>
    <comment ref="F9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2">
      <text/>
    </comment>
    <comment ref="C984" authorId="2">
      <text>
        <r>
          <rPr>
            <sz val="11"/>
            <color theme="1"/>
            <rFont val="Calibri"/>
            <family val="2"/>
            <scheme val="minor"/>
          </rPr>
          <t>Introduzca la fecha prevista de adjudicación, en formato dd-mm-aaaa</t>
        </r>
      </text>
    </comment>
    <comment ref="F984" authorId="2">
      <text/>
    </comment>
    <comment ref="F985" authorId="2">
      <text/>
    </comment>
    <comment ref="A987" authorId="2">
      <text>
        <r>
          <rPr>
            <sz val="11"/>
            <color theme="1"/>
            <rFont val="Calibri"/>
            <family val="2"/>
            <scheme val="minor"/>
          </rPr>
          <t>Introduzca un codigo UNSPSC</t>
        </r>
      </text>
    </comment>
    <comment ref="B987" authorId="2">
      <text>
        <r>
          <rPr>
            <sz val="11"/>
            <color theme="1"/>
            <rFont val="Calibri"/>
            <family val="2"/>
            <scheme val="minor"/>
          </rPr>
          <t>Descripción calculada automáticamente a partir de código del artículo</t>
        </r>
      </text>
    </comment>
    <comment ref="C987" authorId="2">
      <text>
        <r>
          <rPr>
            <sz val="11"/>
            <color theme="1"/>
            <rFont val="Calibri"/>
            <family val="2"/>
            <scheme val="minor"/>
          </rPr>
          <t>Seleccione un valor de la lista</t>
        </r>
      </text>
    </comment>
    <comment ref="D987" authorId="2">
      <text>
        <r>
          <rPr>
            <sz val="11"/>
            <color theme="1"/>
            <rFont val="Calibri"/>
            <family val="2"/>
            <scheme val="minor"/>
          </rPr>
          <t>Introduzca un número con dos decimales como máximo. Debe ser igual o mayor a la "Cantidad Real Consumida"</t>
        </r>
      </text>
    </comment>
    <comment ref="E987" authorId="2">
      <text>
        <r>
          <rPr>
            <sz val="11"/>
            <color theme="1"/>
            <rFont val="Calibri"/>
            <family val="2"/>
            <scheme val="minor"/>
          </rPr>
          <t>Introduzca un número con dos decimales como máximo</t>
        </r>
      </text>
    </comment>
    <comment ref="F987" authorId="2">
      <text>
        <r>
          <rPr>
            <sz val="11"/>
            <color theme="1"/>
            <rFont val="Calibri"/>
            <family val="2"/>
            <scheme val="minor"/>
          </rPr>
          <t>Monto calculado automáticamente por el sistema</t>
        </r>
      </text>
    </comment>
    <comment ref="A994" authorId="2">
      <text>
        <r>
          <rPr>
            <sz val="11"/>
            <color theme="1"/>
            <rFont val="Calibri"/>
            <family val="2"/>
            <scheme val="minor"/>
          </rPr>
          <t>Introducir un texto con el nombre o referencia de la contratación</t>
        </r>
      </text>
    </comment>
    <comment ref="B994" authorId="2">
      <text>
        <r>
          <rPr>
            <sz val="11"/>
            <color theme="1"/>
            <rFont val="Calibri"/>
            <family val="2"/>
            <scheme val="minor"/>
          </rPr>
          <t>Introducir un texto con el nombre o referencia de la contratación</t>
        </r>
      </text>
    </comment>
    <comment ref="C994" authorId="2">
      <text>
        <r>
          <rPr>
            <sz val="11"/>
            <color theme="1"/>
            <rFont val="Calibri"/>
            <family val="2"/>
            <scheme val="minor"/>
          </rPr>
          <t>Seleccionar un valor del listado</t>
        </r>
      </text>
    </comment>
    <comment ref="D994" authorId="2">
      <text>
        <r>
          <rPr>
            <sz val="11"/>
            <color theme="1"/>
            <rFont val="Calibri"/>
            <family val="2"/>
            <scheme val="minor"/>
          </rPr>
          <t>Seleccione el tipo de procedimiento</t>
        </r>
      </text>
    </comment>
    <comment ref="E994" authorId="2">
      <text>
        <r>
          <rPr>
            <sz val="11"/>
            <color theme="1"/>
            <rFont val="Calibri"/>
            <family val="2"/>
            <scheme val="minor"/>
          </rPr>
          <t>Seleccione un valor de la lista</t>
        </r>
      </text>
    </comment>
    <comment ref="F994" authorId="2">
      <text>
        <r>
          <rPr>
            <sz val="11"/>
            <color theme="1"/>
            <rFont val="Calibri"/>
            <family val="2"/>
            <scheme val="minor"/>
          </rPr>
          <t>Introduzca el código SNIP</t>
        </r>
      </text>
    </comment>
    <comment ref="C995" authorId="2">
      <text>
        <r>
          <rPr>
            <sz val="11"/>
            <color theme="1"/>
            <rFont val="Calibri"/>
            <family val="2"/>
            <scheme val="minor"/>
          </rPr>
          <t>Introduzca la fecha de inicio del proceso, en formato dd-mm-aaaa</t>
        </r>
      </text>
    </comment>
    <comment ref="F99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2">
      <text/>
    </comment>
    <comment ref="C997" authorId="2">
      <text>
        <r>
          <rPr>
            <sz val="11"/>
            <color theme="1"/>
            <rFont val="Calibri"/>
            <family val="2"/>
            <scheme val="minor"/>
          </rPr>
          <t>Introduzca la fecha prevista de adjudicación, en formato dd-mm-aaaa</t>
        </r>
      </text>
    </comment>
    <comment ref="F997" authorId="2">
      <text/>
    </comment>
    <comment ref="F998" authorId="2">
      <text/>
    </comment>
    <comment ref="A1000" authorId="2">
      <text>
        <r>
          <rPr>
            <sz val="11"/>
            <color theme="1"/>
            <rFont val="Calibri"/>
            <family val="2"/>
            <scheme val="minor"/>
          </rPr>
          <t>Introduzca un codigo UNSPSC</t>
        </r>
      </text>
    </comment>
    <comment ref="B1000" authorId="2">
      <text>
        <r>
          <rPr>
            <sz val="11"/>
            <color theme="1"/>
            <rFont val="Calibri"/>
            <family val="2"/>
            <scheme val="minor"/>
          </rPr>
          <t>Descripción calculada automáticamente a partir de código del artículo</t>
        </r>
      </text>
    </comment>
    <comment ref="C1000" authorId="2">
      <text>
        <r>
          <rPr>
            <sz val="11"/>
            <color theme="1"/>
            <rFont val="Calibri"/>
            <family val="2"/>
            <scheme val="minor"/>
          </rPr>
          <t>Seleccione un valor de la lista</t>
        </r>
      </text>
    </comment>
    <comment ref="D1000" authorId="2">
      <text>
        <r>
          <rPr>
            <sz val="11"/>
            <color theme="1"/>
            <rFont val="Calibri"/>
            <family val="2"/>
            <scheme val="minor"/>
          </rPr>
          <t>Introduzca un número con dos decimales como máximo. Debe ser igual o mayor a la "Cantidad Real Consumida"</t>
        </r>
      </text>
    </comment>
    <comment ref="E1000" authorId="2">
      <text>
        <r>
          <rPr>
            <sz val="11"/>
            <color theme="1"/>
            <rFont val="Calibri"/>
            <family val="2"/>
            <scheme val="minor"/>
          </rPr>
          <t>Introduzca un número con dos decimales como máximo</t>
        </r>
      </text>
    </comment>
    <comment ref="F1000" authorId="2">
      <text>
        <r>
          <rPr>
            <sz val="11"/>
            <color theme="1"/>
            <rFont val="Calibri"/>
            <family val="2"/>
            <scheme val="minor"/>
          </rPr>
          <t>Monto calculado automáticamente por el sistema</t>
        </r>
      </text>
    </comment>
    <comment ref="A1050" authorId="2">
      <text>
        <r>
          <rPr>
            <sz val="11"/>
            <color theme="1"/>
            <rFont val="Calibri"/>
            <family val="2"/>
            <scheme val="minor"/>
          </rPr>
          <t>Introducir un texto con el nombre o referencia de la contratación</t>
        </r>
      </text>
    </comment>
    <comment ref="B1050" authorId="2">
      <text>
        <r>
          <rPr>
            <sz val="11"/>
            <color theme="1"/>
            <rFont val="Calibri"/>
            <family val="2"/>
            <scheme val="minor"/>
          </rPr>
          <t>Introducir un texto con el nombre o referencia de la contratación</t>
        </r>
      </text>
    </comment>
    <comment ref="C1050" authorId="2">
      <text>
        <r>
          <rPr>
            <sz val="11"/>
            <color theme="1"/>
            <rFont val="Calibri"/>
            <family val="2"/>
            <scheme val="minor"/>
          </rPr>
          <t>Seleccionar un valor del listado</t>
        </r>
      </text>
    </comment>
    <comment ref="D1050" authorId="2">
      <text>
        <r>
          <rPr>
            <sz val="11"/>
            <color theme="1"/>
            <rFont val="Calibri"/>
            <family val="2"/>
            <scheme val="minor"/>
          </rPr>
          <t>Seleccione el tipo de procedimiento</t>
        </r>
      </text>
    </comment>
    <comment ref="E1050" authorId="2">
      <text>
        <r>
          <rPr>
            <sz val="11"/>
            <color theme="1"/>
            <rFont val="Calibri"/>
            <family val="2"/>
            <scheme val="minor"/>
          </rPr>
          <t>Seleccione un valor de la lista</t>
        </r>
      </text>
    </comment>
    <comment ref="F1050" authorId="2">
      <text>
        <r>
          <rPr>
            <sz val="11"/>
            <color theme="1"/>
            <rFont val="Calibri"/>
            <family val="2"/>
            <scheme val="minor"/>
          </rPr>
          <t>Introduzca el código SNIP</t>
        </r>
      </text>
    </comment>
    <comment ref="C1051" authorId="2">
      <text>
        <r>
          <rPr>
            <sz val="11"/>
            <color theme="1"/>
            <rFont val="Calibri"/>
            <family val="2"/>
            <scheme val="minor"/>
          </rPr>
          <t>Introduzca la fecha de inicio del proceso, en formato dd-mm-aaaa</t>
        </r>
      </text>
    </comment>
    <comment ref="F10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2">
      <text/>
    </comment>
    <comment ref="C1053" authorId="2">
      <text>
        <r>
          <rPr>
            <sz val="11"/>
            <color theme="1"/>
            <rFont val="Calibri"/>
            <family val="2"/>
            <scheme val="minor"/>
          </rPr>
          <t>Introduzca la fecha prevista de adjudicación, en formato dd-mm-aaaa</t>
        </r>
      </text>
    </comment>
    <comment ref="F1053" authorId="2">
      <text/>
    </comment>
    <comment ref="F1054" authorId="2">
      <text/>
    </comment>
    <comment ref="A1056" authorId="2">
      <text>
        <r>
          <rPr>
            <sz val="11"/>
            <color theme="1"/>
            <rFont val="Calibri"/>
            <family val="2"/>
            <scheme val="minor"/>
          </rPr>
          <t>Introduzca un codigo UNSPSC</t>
        </r>
      </text>
    </comment>
    <comment ref="B1056" authorId="2">
      <text>
        <r>
          <rPr>
            <sz val="11"/>
            <color theme="1"/>
            <rFont val="Calibri"/>
            <family val="2"/>
            <scheme val="minor"/>
          </rPr>
          <t>Descripción calculada automáticamente a partir de código del artículo</t>
        </r>
      </text>
    </comment>
    <comment ref="C1056" authorId="2">
      <text>
        <r>
          <rPr>
            <sz val="11"/>
            <color theme="1"/>
            <rFont val="Calibri"/>
            <family val="2"/>
            <scheme val="minor"/>
          </rPr>
          <t>Seleccione un valor de la lista</t>
        </r>
      </text>
    </comment>
    <comment ref="D1056" authorId="2">
      <text>
        <r>
          <rPr>
            <sz val="11"/>
            <color theme="1"/>
            <rFont val="Calibri"/>
            <family val="2"/>
            <scheme val="minor"/>
          </rPr>
          <t>Introduzca un número con dos decimales como máximo. Debe ser igual o mayor a la "Cantidad Real Consumida"</t>
        </r>
      </text>
    </comment>
    <comment ref="E1056" authorId="2">
      <text>
        <r>
          <rPr>
            <sz val="11"/>
            <color theme="1"/>
            <rFont val="Calibri"/>
            <family val="2"/>
            <scheme val="minor"/>
          </rPr>
          <t>Introduzca un número con dos decimales como máximo</t>
        </r>
      </text>
    </comment>
    <comment ref="F1056" authorId="2">
      <text>
        <r>
          <rPr>
            <sz val="11"/>
            <color theme="1"/>
            <rFont val="Calibri"/>
            <family val="2"/>
            <scheme val="minor"/>
          </rPr>
          <t>Monto calculado automáticamente por el sistema</t>
        </r>
      </text>
    </comment>
    <comment ref="A1091" authorId="2">
      <text>
        <r>
          <rPr>
            <sz val="11"/>
            <color theme="1"/>
            <rFont val="Calibri"/>
            <family val="2"/>
            <scheme val="minor"/>
          </rPr>
          <t>Introducir un texto con el nombre o referencia de la contratación</t>
        </r>
      </text>
    </comment>
    <comment ref="B1091" authorId="2">
      <text>
        <r>
          <rPr>
            <sz val="11"/>
            <color theme="1"/>
            <rFont val="Calibri"/>
            <family val="2"/>
            <scheme val="minor"/>
          </rPr>
          <t>Introducir un texto con el nombre o referencia de la contratación</t>
        </r>
      </text>
    </comment>
    <comment ref="C1091" authorId="2">
      <text>
        <r>
          <rPr>
            <sz val="11"/>
            <color theme="1"/>
            <rFont val="Calibri"/>
            <family val="2"/>
            <scheme val="minor"/>
          </rPr>
          <t>Seleccionar un valor del listado</t>
        </r>
      </text>
    </comment>
    <comment ref="D1091" authorId="2">
      <text>
        <r>
          <rPr>
            <sz val="11"/>
            <color theme="1"/>
            <rFont val="Calibri"/>
            <family val="2"/>
            <scheme val="minor"/>
          </rPr>
          <t>Seleccione el tipo de procedimiento</t>
        </r>
      </text>
    </comment>
    <comment ref="E1091" authorId="2">
      <text>
        <r>
          <rPr>
            <sz val="11"/>
            <color theme="1"/>
            <rFont val="Calibri"/>
            <family val="2"/>
            <scheme val="minor"/>
          </rPr>
          <t>Seleccione un valor de la lista</t>
        </r>
      </text>
    </comment>
    <comment ref="F1091" authorId="2">
      <text>
        <r>
          <rPr>
            <sz val="11"/>
            <color theme="1"/>
            <rFont val="Calibri"/>
            <family val="2"/>
            <scheme val="minor"/>
          </rPr>
          <t>Introduzca el código SNIP</t>
        </r>
      </text>
    </comment>
    <comment ref="C1092" authorId="2">
      <text>
        <r>
          <rPr>
            <sz val="11"/>
            <color theme="1"/>
            <rFont val="Calibri"/>
            <family val="2"/>
            <scheme val="minor"/>
          </rPr>
          <t>Introduzca la fecha de inicio del proceso, en formato dd-mm-aaaa</t>
        </r>
      </text>
    </comment>
    <comment ref="F109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3" authorId="2">
      <text/>
    </comment>
    <comment ref="C1094" authorId="2">
      <text>
        <r>
          <rPr>
            <sz val="11"/>
            <color theme="1"/>
            <rFont val="Calibri"/>
            <family val="2"/>
            <scheme val="minor"/>
          </rPr>
          <t>Introduzca la fecha prevista de adjudicación, en formato dd-mm-aaaa</t>
        </r>
      </text>
    </comment>
    <comment ref="F1094" authorId="2">
      <text/>
    </comment>
    <comment ref="F1095" authorId="2">
      <text/>
    </comment>
    <comment ref="A1097" authorId="2">
      <text>
        <r>
          <rPr>
            <sz val="11"/>
            <color theme="1"/>
            <rFont val="Calibri"/>
            <family val="2"/>
            <scheme val="minor"/>
          </rPr>
          <t>Introduzca un codigo UNSPSC</t>
        </r>
      </text>
    </comment>
    <comment ref="B1097" authorId="2">
      <text>
        <r>
          <rPr>
            <sz val="11"/>
            <color theme="1"/>
            <rFont val="Calibri"/>
            <family val="2"/>
            <scheme val="minor"/>
          </rPr>
          <t>Descripción calculada automáticamente a partir de código del artículo</t>
        </r>
      </text>
    </comment>
    <comment ref="C1097" authorId="2">
      <text>
        <r>
          <rPr>
            <sz val="11"/>
            <color theme="1"/>
            <rFont val="Calibri"/>
            <family val="2"/>
            <scheme val="minor"/>
          </rPr>
          <t>Seleccione un valor de la lista</t>
        </r>
      </text>
    </comment>
    <comment ref="D1097" authorId="2">
      <text>
        <r>
          <rPr>
            <sz val="11"/>
            <color theme="1"/>
            <rFont val="Calibri"/>
            <family val="2"/>
            <scheme val="minor"/>
          </rPr>
          <t>Introduzca un número con dos decimales como máximo. Debe ser igual o mayor a la "Cantidad Real Consumida"</t>
        </r>
      </text>
    </comment>
    <comment ref="E1097" authorId="2">
      <text>
        <r>
          <rPr>
            <sz val="11"/>
            <color theme="1"/>
            <rFont val="Calibri"/>
            <family val="2"/>
            <scheme val="minor"/>
          </rPr>
          <t>Introduzca un número con dos decimales como máximo</t>
        </r>
      </text>
    </comment>
    <comment ref="F1097" authorId="2">
      <text>
        <r>
          <rPr>
            <sz val="11"/>
            <color theme="1"/>
            <rFont val="Calibri"/>
            <family val="2"/>
            <scheme val="minor"/>
          </rPr>
          <t>Monto calculado automáticamente por el sistema</t>
        </r>
      </text>
    </comment>
    <comment ref="A1102" authorId="2">
      <text>
        <r>
          <rPr>
            <sz val="11"/>
            <color theme="1"/>
            <rFont val="Calibri"/>
            <family val="2"/>
            <scheme val="minor"/>
          </rPr>
          <t>Introducir un texto con el nombre o referencia de la contratación</t>
        </r>
      </text>
    </comment>
    <comment ref="B1102" authorId="2">
      <text>
        <r>
          <rPr>
            <sz val="11"/>
            <color theme="1"/>
            <rFont val="Calibri"/>
            <family val="2"/>
            <scheme val="minor"/>
          </rPr>
          <t>Introducir un texto con el nombre o referencia de la contratación</t>
        </r>
      </text>
    </comment>
    <comment ref="C1102" authorId="2">
      <text>
        <r>
          <rPr>
            <sz val="11"/>
            <color theme="1"/>
            <rFont val="Calibri"/>
            <family val="2"/>
            <scheme val="minor"/>
          </rPr>
          <t>Seleccionar un valor del listado</t>
        </r>
      </text>
    </comment>
    <comment ref="D1102" authorId="2">
      <text>
        <r>
          <rPr>
            <sz val="11"/>
            <color theme="1"/>
            <rFont val="Calibri"/>
            <family val="2"/>
            <scheme val="minor"/>
          </rPr>
          <t>Seleccione el tipo de procedimiento</t>
        </r>
      </text>
    </comment>
    <comment ref="E1102" authorId="2">
      <text>
        <r>
          <rPr>
            <sz val="11"/>
            <color theme="1"/>
            <rFont val="Calibri"/>
            <family val="2"/>
            <scheme val="minor"/>
          </rPr>
          <t>Seleccione un valor de la lista</t>
        </r>
      </text>
    </comment>
    <comment ref="F1102" authorId="2">
      <text>
        <r>
          <rPr>
            <sz val="11"/>
            <color theme="1"/>
            <rFont val="Calibri"/>
            <family val="2"/>
            <scheme val="minor"/>
          </rPr>
          <t>Introduzca el código SNIP</t>
        </r>
      </text>
    </comment>
    <comment ref="C1103" authorId="2">
      <text>
        <r>
          <rPr>
            <sz val="11"/>
            <color theme="1"/>
            <rFont val="Calibri"/>
            <family val="2"/>
            <scheme val="minor"/>
          </rPr>
          <t>Introduzca la fecha de inicio del proceso, en formato dd-mm-aaaa</t>
        </r>
      </text>
    </comment>
    <comment ref="F110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2">
      <text/>
    </comment>
    <comment ref="C1105" authorId="2">
      <text>
        <r>
          <rPr>
            <sz val="11"/>
            <color theme="1"/>
            <rFont val="Calibri"/>
            <family val="2"/>
            <scheme val="minor"/>
          </rPr>
          <t>Introduzca la fecha prevista de adjudicación, en formato dd-mm-aaaa</t>
        </r>
      </text>
    </comment>
    <comment ref="F1105" authorId="2">
      <text/>
    </comment>
    <comment ref="F1106" authorId="2">
      <text/>
    </comment>
    <comment ref="A1108" authorId="2">
      <text>
        <r>
          <rPr>
            <sz val="11"/>
            <color theme="1"/>
            <rFont val="Calibri"/>
            <family val="2"/>
            <scheme val="minor"/>
          </rPr>
          <t>Introduzca un codigo UNSPSC</t>
        </r>
      </text>
    </comment>
    <comment ref="B1108" authorId="2">
      <text>
        <r>
          <rPr>
            <sz val="11"/>
            <color theme="1"/>
            <rFont val="Calibri"/>
            <family val="2"/>
            <scheme val="minor"/>
          </rPr>
          <t>Descripción calculada automáticamente a partir de código del artículo</t>
        </r>
      </text>
    </comment>
    <comment ref="C1108" authorId="2">
      <text>
        <r>
          <rPr>
            <sz val="11"/>
            <color theme="1"/>
            <rFont val="Calibri"/>
            <family val="2"/>
            <scheme val="minor"/>
          </rPr>
          <t>Seleccione un valor de la lista</t>
        </r>
      </text>
    </comment>
    <comment ref="D1108" authorId="2">
      <text>
        <r>
          <rPr>
            <sz val="11"/>
            <color theme="1"/>
            <rFont val="Calibri"/>
            <family val="2"/>
            <scheme val="minor"/>
          </rPr>
          <t>Introduzca un número con dos decimales como máximo. Debe ser igual o mayor a la "Cantidad Real Consumida"</t>
        </r>
      </text>
    </comment>
    <comment ref="E1108" authorId="2">
      <text>
        <r>
          <rPr>
            <sz val="11"/>
            <color theme="1"/>
            <rFont val="Calibri"/>
            <family val="2"/>
            <scheme val="minor"/>
          </rPr>
          <t>Introduzca un número con dos decimales como máximo</t>
        </r>
      </text>
    </comment>
    <comment ref="F1108" authorId="2">
      <text>
        <r>
          <rPr>
            <sz val="11"/>
            <color theme="1"/>
            <rFont val="Calibri"/>
            <family val="2"/>
            <scheme val="minor"/>
          </rPr>
          <t>Monto calculado automáticamente por el sistema</t>
        </r>
      </text>
    </comment>
    <comment ref="A1116" authorId="2">
      <text>
        <r>
          <rPr>
            <sz val="11"/>
            <color theme="1"/>
            <rFont val="Calibri"/>
            <family val="2"/>
            <scheme val="minor"/>
          </rPr>
          <t>Introducir un texto con el nombre o referencia de la contratación</t>
        </r>
      </text>
    </comment>
    <comment ref="B1116" authorId="2">
      <text>
        <r>
          <rPr>
            <sz val="11"/>
            <color theme="1"/>
            <rFont val="Calibri"/>
            <family val="2"/>
            <scheme val="minor"/>
          </rPr>
          <t>Introducir un texto con el nombre o referencia de la contratación</t>
        </r>
      </text>
    </comment>
    <comment ref="C1116" authorId="2">
      <text>
        <r>
          <rPr>
            <sz val="11"/>
            <color theme="1"/>
            <rFont val="Calibri"/>
            <family val="2"/>
            <scheme val="minor"/>
          </rPr>
          <t>Seleccionar un valor del listado</t>
        </r>
      </text>
    </comment>
    <comment ref="D1116" authorId="2">
      <text>
        <r>
          <rPr>
            <sz val="11"/>
            <color theme="1"/>
            <rFont val="Calibri"/>
            <family val="2"/>
            <scheme val="minor"/>
          </rPr>
          <t>Seleccione el tipo de procedimiento</t>
        </r>
      </text>
    </comment>
    <comment ref="E1116" authorId="2">
      <text>
        <r>
          <rPr>
            <sz val="11"/>
            <color theme="1"/>
            <rFont val="Calibri"/>
            <family val="2"/>
            <scheme val="minor"/>
          </rPr>
          <t>Seleccione un valor de la lista</t>
        </r>
      </text>
    </comment>
    <comment ref="F1116" authorId="2">
      <text>
        <r>
          <rPr>
            <sz val="11"/>
            <color theme="1"/>
            <rFont val="Calibri"/>
            <family val="2"/>
            <scheme val="minor"/>
          </rPr>
          <t>Introduzca el código SNIP</t>
        </r>
      </text>
    </comment>
    <comment ref="C1117" authorId="2">
      <text>
        <r>
          <rPr>
            <sz val="11"/>
            <color theme="1"/>
            <rFont val="Calibri"/>
            <family val="2"/>
            <scheme val="minor"/>
          </rPr>
          <t>Introduzca la fecha de inicio del proceso, en formato dd-mm-aaaa</t>
        </r>
      </text>
    </comment>
    <comment ref="F11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text/>
    </comment>
    <comment ref="C1119" authorId="2">
      <text>
        <r>
          <rPr>
            <sz val="11"/>
            <color theme="1"/>
            <rFont val="Calibri"/>
            <family val="2"/>
            <scheme val="minor"/>
          </rPr>
          <t>Introduzca la fecha prevista de adjudicación, en formato dd-mm-aaaa</t>
        </r>
      </text>
    </comment>
    <comment ref="F1119" authorId="2">
      <text/>
    </comment>
    <comment ref="F1120" authorId="2">
      <text/>
    </comment>
    <comment ref="A1122" authorId="2">
      <text>
        <r>
          <rPr>
            <sz val="11"/>
            <color theme="1"/>
            <rFont val="Calibri"/>
            <family val="2"/>
            <scheme val="minor"/>
          </rPr>
          <t>Introduzca un codigo UNSPSC</t>
        </r>
      </text>
    </comment>
    <comment ref="B1122" authorId="2">
      <text>
        <r>
          <rPr>
            <sz val="11"/>
            <color theme="1"/>
            <rFont val="Calibri"/>
            <family val="2"/>
            <scheme val="minor"/>
          </rPr>
          <t>Descripción calculada automáticamente a partir de código del artículo</t>
        </r>
      </text>
    </comment>
    <comment ref="C1122" authorId="2">
      <text>
        <r>
          <rPr>
            <sz val="11"/>
            <color theme="1"/>
            <rFont val="Calibri"/>
            <family val="2"/>
            <scheme val="minor"/>
          </rPr>
          <t>Seleccione un valor de la lista</t>
        </r>
      </text>
    </comment>
    <comment ref="D1122" authorId="2">
      <text>
        <r>
          <rPr>
            <sz val="11"/>
            <color theme="1"/>
            <rFont val="Calibri"/>
            <family val="2"/>
            <scheme val="minor"/>
          </rPr>
          <t>Introduzca un número con dos decimales como máximo. Debe ser igual o mayor a la "Cantidad Real Consumida"</t>
        </r>
      </text>
    </comment>
    <comment ref="E1122" authorId="2">
      <text>
        <r>
          <rPr>
            <sz val="11"/>
            <color theme="1"/>
            <rFont val="Calibri"/>
            <family val="2"/>
            <scheme val="minor"/>
          </rPr>
          <t>Introduzca un número con dos decimales como máximo</t>
        </r>
      </text>
    </comment>
    <comment ref="F1122" authorId="2">
      <text>
        <r>
          <rPr>
            <sz val="11"/>
            <color theme="1"/>
            <rFont val="Calibri"/>
            <family val="2"/>
            <scheme val="minor"/>
          </rPr>
          <t>Monto calculado automáticamente por el sistema</t>
        </r>
      </text>
    </comment>
    <comment ref="A1132" authorId="2">
      <text>
        <r>
          <rPr>
            <sz val="11"/>
            <color theme="1"/>
            <rFont val="Calibri"/>
            <family val="2"/>
            <scheme val="minor"/>
          </rPr>
          <t>Introducir un texto con el nombre o referencia de la contratación</t>
        </r>
      </text>
    </comment>
    <comment ref="B1132" authorId="2">
      <text>
        <r>
          <rPr>
            <sz val="11"/>
            <color theme="1"/>
            <rFont val="Calibri"/>
            <family val="2"/>
            <scheme val="minor"/>
          </rPr>
          <t>Introducir un texto con el nombre o referencia de la contratación</t>
        </r>
      </text>
    </comment>
    <comment ref="C1132" authorId="2">
      <text>
        <r>
          <rPr>
            <sz val="11"/>
            <color theme="1"/>
            <rFont val="Calibri"/>
            <family val="2"/>
            <scheme val="minor"/>
          </rPr>
          <t>Seleccionar un valor del listado</t>
        </r>
      </text>
    </comment>
    <comment ref="D1132" authorId="2">
      <text>
        <r>
          <rPr>
            <sz val="11"/>
            <color theme="1"/>
            <rFont val="Calibri"/>
            <family val="2"/>
            <scheme val="minor"/>
          </rPr>
          <t>Seleccione el tipo de procedimiento</t>
        </r>
      </text>
    </comment>
    <comment ref="E1132" authorId="2">
      <text>
        <r>
          <rPr>
            <sz val="11"/>
            <color theme="1"/>
            <rFont val="Calibri"/>
            <family val="2"/>
            <scheme val="minor"/>
          </rPr>
          <t>Seleccione un valor de la lista</t>
        </r>
      </text>
    </comment>
    <comment ref="F1132" authorId="2">
      <text>
        <r>
          <rPr>
            <sz val="11"/>
            <color theme="1"/>
            <rFont val="Calibri"/>
            <family val="2"/>
            <scheme val="minor"/>
          </rPr>
          <t>Introduzca el código SNIP</t>
        </r>
      </text>
    </comment>
    <comment ref="C1133" authorId="2">
      <text>
        <r>
          <rPr>
            <sz val="11"/>
            <color theme="1"/>
            <rFont val="Calibri"/>
            <family val="2"/>
            <scheme val="minor"/>
          </rPr>
          <t>Introduzca la fecha de inicio del proceso, en formato dd-mm-aaaa</t>
        </r>
      </text>
    </comment>
    <comment ref="F113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2">
      <text/>
    </comment>
    <comment ref="C1135" authorId="2">
      <text>
        <r>
          <rPr>
            <sz val="11"/>
            <color theme="1"/>
            <rFont val="Calibri"/>
            <family val="2"/>
            <scheme val="minor"/>
          </rPr>
          <t>Introduzca la fecha prevista de adjudicación, en formato dd-mm-aaaa</t>
        </r>
      </text>
    </comment>
    <comment ref="F1135" authorId="2">
      <text/>
    </comment>
    <comment ref="F1136" authorId="2">
      <text/>
    </comment>
    <comment ref="A1138" authorId="2">
      <text>
        <r>
          <rPr>
            <sz val="11"/>
            <color theme="1"/>
            <rFont val="Calibri"/>
            <family val="2"/>
            <scheme val="minor"/>
          </rPr>
          <t>Introduzca un codigo UNSPSC</t>
        </r>
      </text>
    </comment>
    <comment ref="B1138" authorId="2">
      <text>
        <r>
          <rPr>
            <sz val="11"/>
            <color theme="1"/>
            <rFont val="Calibri"/>
            <family val="2"/>
            <scheme val="minor"/>
          </rPr>
          <t>Descripción calculada automáticamente a partir de código del artículo</t>
        </r>
      </text>
    </comment>
    <comment ref="C1138" authorId="2">
      <text>
        <r>
          <rPr>
            <sz val="11"/>
            <color theme="1"/>
            <rFont val="Calibri"/>
            <family val="2"/>
            <scheme val="minor"/>
          </rPr>
          <t>Seleccione un valor de la lista</t>
        </r>
      </text>
    </comment>
    <comment ref="D1138" authorId="2">
      <text>
        <r>
          <rPr>
            <sz val="11"/>
            <color theme="1"/>
            <rFont val="Calibri"/>
            <family val="2"/>
            <scheme val="minor"/>
          </rPr>
          <t>Introduzca un número con dos decimales como máximo. Debe ser igual o mayor a la "Cantidad Real Consumida"</t>
        </r>
      </text>
    </comment>
    <comment ref="E1138" authorId="2">
      <text>
        <r>
          <rPr>
            <sz val="11"/>
            <color theme="1"/>
            <rFont val="Calibri"/>
            <family val="2"/>
            <scheme val="minor"/>
          </rPr>
          <t>Introduzca un número con dos decimales como máximo</t>
        </r>
      </text>
    </comment>
    <comment ref="F1138" authorId="2">
      <text>
        <r>
          <rPr>
            <sz val="11"/>
            <color theme="1"/>
            <rFont val="Calibri"/>
            <family val="2"/>
            <scheme val="minor"/>
          </rPr>
          <t>Monto calculado automáticamente por el sistema</t>
        </r>
      </text>
    </comment>
    <comment ref="A1145" authorId="2">
      <text>
        <r>
          <rPr>
            <sz val="11"/>
            <color theme="1"/>
            <rFont val="Calibri"/>
            <family val="2"/>
            <scheme val="minor"/>
          </rPr>
          <t>Introducir un texto con el nombre o referencia de la contratación</t>
        </r>
      </text>
    </comment>
    <comment ref="B1145" authorId="2">
      <text>
        <r>
          <rPr>
            <sz val="11"/>
            <color theme="1"/>
            <rFont val="Calibri"/>
            <family val="2"/>
            <scheme val="minor"/>
          </rPr>
          <t>Introducir un texto con el nombre o referencia de la contratación</t>
        </r>
      </text>
    </comment>
    <comment ref="C1145" authorId="2">
      <text>
        <r>
          <rPr>
            <sz val="11"/>
            <color theme="1"/>
            <rFont val="Calibri"/>
            <family val="2"/>
            <scheme val="minor"/>
          </rPr>
          <t>Seleccionar un valor del listado</t>
        </r>
      </text>
    </comment>
    <comment ref="D1145" authorId="2">
      <text>
        <r>
          <rPr>
            <sz val="11"/>
            <color theme="1"/>
            <rFont val="Calibri"/>
            <family val="2"/>
            <scheme val="minor"/>
          </rPr>
          <t>Seleccione el tipo de procedimiento</t>
        </r>
      </text>
    </comment>
    <comment ref="E1145" authorId="2">
      <text>
        <r>
          <rPr>
            <sz val="11"/>
            <color theme="1"/>
            <rFont val="Calibri"/>
            <family val="2"/>
            <scheme val="minor"/>
          </rPr>
          <t>Seleccione un valor de la lista</t>
        </r>
      </text>
    </comment>
    <comment ref="F1145" authorId="2">
      <text>
        <r>
          <rPr>
            <sz val="11"/>
            <color theme="1"/>
            <rFont val="Calibri"/>
            <family val="2"/>
            <scheme val="minor"/>
          </rPr>
          <t>Introduzca el código SNIP</t>
        </r>
      </text>
    </comment>
    <comment ref="C1146" authorId="2">
      <text>
        <r>
          <rPr>
            <sz val="11"/>
            <color theme="1"/>
            <rFont val="Calibri"/>
            <family val="2"/>
            <scheme val="minor"/>
          </rPr>
          <t>Introduzca la fecha de inicio del proceso, en formato dd-mm-aaaa</t>
        </r>
      </text>
    </comment>
    <comment ref="F11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7" authorId="2">
      <text/>
    </comment>
    <comment ref="C1148" authorId="2">
      <text>
        <r>
          <rPr>
            <sz val="11"/>
            <color theme="1"/>
            <rFont val="Calibri"/>
            <family val="2"/>
            <scheme val="minor"/>
          </rPr>
          <t>Introduzca la fecha prevista de adjudicación, en formato dd-mm-aaaa</t>
        </r>
      </text>
    </comment>
    <comment ref="F1148" authorId="2">
      <text/>
    </comment>
    <comment ref="F1149" authorId="2">
      <text/>
    </comment>
    <comment ref="A1151" authorId="2">
      <text>
        <r>
          <rPr>
            <sz val="11"/>
            <color theme="1"/>
            <rFont val="Calibri"/>
            <family val="2"/>
            <scheme val="minor"/>
          </rPr>
          <t>Introduzca un codigo UNSPSC</t>
        </r>
      </text>
    </comment>
    <comment ref="B1151" authorId="2">
      <text>
        <r>
          <rPr>
            <sz val="11"/>
            <color theme="1"/>
            <rFont val="Calibri"/>
            <family val="2"/>
            <scheme val="minor"/>
          </rPr>
          <t>Descripción calculada automáticamente a partir de código del artículo</t>
        </r>
      </text>
    </comment>
    <comment ref="C1151" authorId="2">
      <text>
        <r>
          <rPr>
            <sz val="11"/>
            <color theme="1"/>
            <rFont val="Calibri"/>
            <family val="2"/>
            <scheme val="minor"/>
          </rPr>
          <t>Seleccione un valor de la lista</t>
        </r>
      </text>
    </comment>
    <comment ref="D1151" authorId="2">
      <text>
        <r>
          <rPr>
            <sz val="11"/>
            <color theme="1"/>
            <rFont val="Calibri"/>
            <family val="2"/>
            <scheme val="minor"/>
          </rPr>
          <t>Introduzca un número con dos decimales como máximo. Debe ser igual o mayor a la "Cantidad Real Consumida"</t>
        </r>
      </text>
    </comment>
    <comment ref="E1151" authorId="2">
      <text>
        <r>
          <rPr>
            <sz val="11"/>
            <color theme="1"/>
            <rFont val="Calibri"/>
            <family val="2"/>
            <scheme val="minor"/>
          </rPr>
          <t>Introduzca un número con dos decimales como máximo</t>
        </r>
      </text>
    </comment>
    <comment ref="F1151" authorId="2">
      <text>
        <r>
          <rPr>
            <sz val="11"/>
            <color theme="1"/>
            <rFont val="Calibri"/>
            <family val="2"/>
            <scheme val="minor"/>
          </rPr>
          <t>Monto calculado automáticamente por el sistema</t>
        </r>
      </text>
    </comment>
    <comment ref="A1159" authorId="2">
      <text>
        <r>
          <rPr>
            <sz val="11"/>
            <color theme="1"/>
            <rFont val="Calibri"/>
            <family val="2"/>
            <scheme val="minor"/>
          </rPr>
          <t>Introducir un texto con el nombre o referencia de la contratación</t>
        </r>
      </text>
    </comment>
    <comment ref="B1159" authorId="2">
      <text>
        <r>
          <rPr>
            <sz val="11"/>
            <color theme="1"/>
            <rFont val="Calibri"/>
            <family val="2"/>
            <scheme val="minor"/>
          </rPr>
          <t>Introducir un texto con el nombre o referencia de la contratación</t>
        </r>
      </text>
    </comment>
    <comment ref="C1159" authorId="2">
      <text>
        <r>
          <rPr>
            <sz val="11"/>
            <color theme="1"/>
            <rFont val="Calibri"/>
            <family val="2"/>
            <scheme val="minor"/>
          </rPr>
          <t>Seleccionar un valor del listado</t>
        </r>
      </text>
    </comment>
    <comment ref="D1159" authorId="2">
      <text>
        <r>
          <rPr>
            <sz val="11"/>
            <color theme="1"/>
            <rFont val="Calibri"/>
            <family val="2"/>
            <scheme val="minor"/>
          </rPr>
          <t>Seleccione el tipo de procedimiento</t>
        </r>
      </text>
    </comment>
    <comment ref="E1159" authorId="2">
      <text>
        <r>
          <rPr>
            <sz val="11"/>
            <color theme="1"/>
            <rFont val="Calibri"/>
            <family val="2"/>
            <scheme val="minor"/>
          </rPr>
          <t>Seleccione un valor de la lista</t>
        </r>
      </text>
    </comment>
    <comment ref="F1159" authorId="2">
      <text>
        <r>
          <rPr>
            <sz val="11"/>
            <color theme="1"/>
            <rFont val="Calibri"/>
            <family val="2"/>
            <scheme val="minor"/>
          </rPr>
          <t>Introduzca el código SNIP</t>
        </r>
      </text>
    </comment>
    <comment ref="C1160" authorId="2">
      <text>
        <r>
          <rPr>
            <sz val="11"/>
            <color theme="1"/>
            <rFont val="Calibri"/>
            <family val="2"/>
            <scheme val="minor"/>
          </rPr>
          <t>Introduzca la fecha de inicio del proceso, en formato dd-mm-aaaa</t>
        </r>
      </text>
    </comment>
    <comment ref="F11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1" authorId="2">
      <text/>
    </comment>
    <comment ref="C1162" authorId="2">
      <text>
        <r>
          <rPr>
            <sz val="11"/>
            <color theme="1"/>
            <rFont val="Calibri"/>
            <family val="2"/>
            <scheme val="minor"/>
          </rPr>
          <t>Introduzca la fecha prevista de adjudicación, en formato dd-mm-aaaa</t>
        </r>
      </text>
    </comment>
    <comment ref="F1162" authorId="2">
      <text/>
    </comment>
    <comment ref="F1163" authorId="2">
      <text/>
    </comment>
    <comment ref="A1165" authorId="2">
      <text>
        <r>
          <rPr>
            <sz val="11"/>
            <color theme="1"/>
            <rFont val="Calibri"/>
            <family val="2"/>
            <scheme val="minor"/>
          </rPr>
          <t>Introduzca un codigo UNSPSC</t>
        </r>
      </text>
    </comment>
    <comment ref="B1165" authorId="2">
      <text>
        <r>
          <rPr>
            <sz val="11"/>
            <color theme="1"/>
            <rFont val="Calibri"/>
            <family val="2"/>
            <scheme val="minor"/>
          </rPr>
          <t>Descripción calculada automáticamente a partir de código del artículo</t>
        </r>
      </text>
    </comment>
    <comment ref="C1165" authorId="2">
      <text>
        <r>
          <rPr>
            <sz val="11"/>
            <color theme="1"/>
            <rFont val="Calibri"/>
            <family val="2"/>
            <scheme val="minor"/>
          </rPr>
          <t>Seleccione un valor de la lista</t>
        </r>
      </text>
    </comment>
    <comment ref="D1165" authorId="2">
      <text>
        <r>
          <rPr>
            <sz val="11"/>
            <color theme="1"/>
            <rFont val="Calibri"/>
            <family val="2"/>
            <scheme val="minor"/>
          </rPr>
          <t>Introduzca un número con dos decimales como máximo. Debe ser igual o mayor a la "Cantidad Real Consumida"</t>
        </r>
      </text>
    </comment>
    <comment ref="E1165" authorId="2">
      <text>
        <r>
          <rPr>
            <sz val="11"/>
            <color theme="1"/>
            <rFont val="Calibri"/>
            <family val="2"/>
            <scheme val="minor"/>
          </rPr>
          <t>Introduzca un número con dos decimales como máximo</t>
        </r>
      </text>
    </comment>
    <comment ref="F1165" authorId="2">
      <text>
        <r>
          <rPr>
            <sz val="11"/>
            <color theme="1"/>
            <rFont val="Calibri"/>
            <family val="2"/>
            <scheme val="minor"/>
          </rPr>
          <t>Monto calculado automáticamente por el sistema</t>
        </r>
      </text>
    </comment>
    <comment ref="A1173" authorId="2">
      <text>
        <r>
          <rPr>
            <sz val="11"/>
            <color theme="1"/>
            <rFont val="Calibri"/>
            <family val="2"/>
            <scheme val="minor"/>
          </rPr>
          <t>Introducir un texto con el nombre o referencia de la contratación</t>
        </r>
      </text>
    </comment>
    <comment ref="B1173" authorId="2">
      <text>
        <r>
          <rPr>
            <sz val="11"/>
            <color theme="1"/>
            <rFont val="Calibri"/>
            <family val="2"/>
            <scheme val="minor"/>
          </rPr>
          <t>Introducir un texto con el nombre o referencia de la contratación</t>
        </r>
      </text>
    </comment>
    <comment ref="C1173" authorId="2">
      <text>
        <r>
          <rPr>
            <sz val="11"/>
            <color theme="1"/>
            <rFont val="Calibri"/>
            <family val="2"/>
            <scheme val="minor"/>
          </rPr>
          <t>Seleccionar un valor del listado</t>
        </r>
      </text>
    </comment>
    <comment ref="D1173" authorId="2">
      <text>
        <r>
          <rPr>
            <sz val="11"/>
            <color theme="1"/>
            <rFont val="Calibri"/>
            <family val="2"/>
            <scheme val="minor"/>
          </rPr>
          <t>Seleccione el tipo de procedimiento</t>
        </r>
      </text>
    </comment>
    <comment ref="E1173" authorId="2">
      <text>
        <r>
          <rPr>
            <sz val="11"/>
            <color theme="1"/>
            <rFont val="Calibri"/>
            <family val="2"/>
            <scheme val="minor"/>
          </rPr>
          <t>Seleccione un valor de la lista</t>
        </r>
      </text>
    </comment>
    <comment ref="F1173" authorId="2">
      <text>
        <r>
          <rPr>
            <sz val="11"/>
            <color theme="1"/>
            <rFont val="Calibri"/>
            <family val="2"/>
            <scheme val="minor"/>
          </rPr>
          <t>Introduzca el código SNIP</t>
        </r>
      </text>
    </comment>
    <comment ref="C1174" authorId="2">
      <text>
        <r>
          <rPr>
            <sz val="11"/>
            <color theme="1"/>
            <rFont val="Calibri"/>
            <family val="2"/>
            <scheme val="minor"/>
          </rPr>
          <t>Introduzca la fecha de inicio del proceso, en formato dd-mm-aaaa</t>
        </r>
      </text>
    </comment>
    <comment ref="F11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2">
      <text/>
    </comment>
    <comment ref="C1176" authorId="2">
      <text>
        <r>
          <rPr>
            <sz val="11"/>
            <color theme="1"/>
            <rFont val="Calibri"/>
            <family val="2"/>
            <scheme val="minor"/>
          </rPr>
          <t>Introduzca la fecha prevista de adjudicación, en formato dd-mm-aaaa</t>
        </r>
      </text>
    </comment>
    <comment ref="F1176" authorId="2">
      <text/>
    </comment>
    <comment ref="F1177" authorId="2">
      <text/>
    </comment>
    <comment ref="A1179" authorId="2">
      <text>
        <r>
          <rPr>
            <sz val="11"/>
            <color theme="1"/>
            <rFont val="Calibri"/>
            <family val="2"/>
            <scheme val="minor"/>
          </rPr>
          <t>Introduzca un codigo UNSPSC</t>
        </r>
      </text>
    </comment>
    <comment ref="B1179" authorId="2">
      <text>
        <r>
          <rPr>
            <sz val="11"/>
            <color theme="1"/>
            <rFont val="Calibri"/>
            <family val="2"/>
            <scheme val="minor"/>
          </rPr>
          <t>Descripción calculada automáticamente a partir de código del artículo</t>
        </r>
      </text>
    </comment>
    <comment ref="C1179" authorId="2">
      <text>
        <r>
          <rPr>
            <sz val="11"/>
            <color theme="1"/>
            <rFont val="Calibri"/>
            <family val="2"/>
            <scheme val="minor"/>
          </rPr>
          <t>Seleccione un valor de la lista</t>
        </r>
      </text>
    </comment>
    <comment ref="D1179" authorId="2">
      <text>
        <r>
          <rPr>
            <sz val="11"/>
            <color theme="1"/>
            <rFont val="Calibri"/>
            <family val="2"/>
            <scheme val="minor"/>
          </rPr>
          <t>Introduzca un número con dos decimales como máximo. Debe ser igual o mayor a la "Cantidad Real Consumida"</t>
        </r>
      </text>
    </comment>
    <comment ref="E1179" authorId="2">
      <text>
        <r>
          <rPr>
            <sz val="11"/>
            <color theme="1"/>
            <rFont val="Calibri"/>
            <family val="2"/>
            <scheme val="minor"/>
          </rPr>
          <t>Introduzca un número con dos decimales como máximo</t>
        </r>
      </text>
    </comment>
    <comment ref="F1179" authorId="2">
      <text>
        <r>
          <rPr>
            <sz val="11"/>
            <color theme="1"/>
            <rFont val="Calibri"/>
            <family val="2"/>
            <scheme val="minor"/>
          </rPr>
          <t>Monto calculado automáticamente por el sistema</t>
        </r>
      </text>
    </comment>
    <comment ref="A1184" authorId="2">
      <text>
        <r>
          <rPr>
            <sz val="11"/>
            <color theme="1"/>
            <rFont val="Calibri"/>
            <family val="2"/>
            <scheme val="minor"/>
          </rPr>
          <t>Introducir un texto con el nombre o referencia de la contratación</t>
        </r>
      </text>
    </comment>
    <comment ref="B1184" authorId="2">
      <text>
        <r>
          <rPr>
            <sz val="11"/>
            <color theme="1"/>
            <rFont val="Calibri"/>
            <family val="2"/>
            <scheme val="minor"/>
          </rPr>
          <t>Introducir un texto con el nombre o referencia de la contratación</t>
        </r>
      </text>
    </comment>
    <comment ref="C1184" authorId="2">
      <text>
        <r>
          <rPr>
            <sz val="11"/>
            <color theme="1"/>
            <rFont val="Calibri"/>
            <family val="2"/>
            <scheme val="minor"/>
          </rPr>
          <t>Seleccionar un valor del listado</t>
        </r>
      </text>
    </comment>
    <comment ref="D1184" authorId="2">
      <text>
        <r>
          <rPr>
            <sz val="11"/>
            <color theme="1"/>
            <rFont val="Calibri"/>
            <family val="2"/>
            <scheme val="minor"/>
          </rPr>
          <t>Seleccione el tipo de procedimiento</t>
        </r>
      </text>
    </comment>
    <comment ref="E1184" authorId="2">
      <text>
        <r>
          <rPr>
            <sz val="11"/>
            <color theme="1"/>
            <rFont val="Calibri"/>
            <family val="2"/>
            <scheme val="minor"/>
          </rPr>
          <t>Seleccione un valor de la lista</t>
        </r>
      </text>
    </comment>
    <comment ref="F1184" authorId="2">
      <text>
        <r>
          <rPr>
            <sz val="11"/>
            <color theme="1"/>
            <rFont val="Calibri"/>
            <family val="2"/>
            <scheme val="minor"/>
          </rPr>
          <t>Introduzca el código SNIP</t>
        </r>
      </text>
    </comment>
    <comment ref="C1185" authorId="2">
      <text>
        <r>
          <rPr>
            <sz val="11"/>
            <color theme="1"/>
            <rFont val="Calibri"/>
            <family val="2"/>
            <scheme val="minor"/>
          </rPr>
          <t>Introduzca la fecha de inicio del proceso, en formato dd-mm-aaaa</t>
        </r>
      </text>
    </comment>
    <comment ref="F118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text/>
    </comment>
    <comment ref="C1187" authorId="2">
      <text>
        <r>
          <rPr>
            <sz val="11"/>
            <color theme="1"/>
            <rFont val="Calibri"/>
            <family val="2"/>
            <scheme val="minor"/>
          </rPr>
          <t>Introduzca la fecha prevista de adjudicación, en formato dd-mm-aaaa</t>
        </r>
      </text>
    </comment>
    <comment ref="F1187" authorId="2">
      <text/>
    </comment>
    <comment ref="F1188" authorId="2">
      <text/>
    </comment>
    <comment ref="A1190" authorId="2">
      <text>
        <r>
          <rPr>
            <sz val="11"/>
            <color theme="1"/>
            <rFont val="Calibri"/>
            <family val="2"/>
            <scheme val="minor"/>
          </rPr>
          <t>Introduzca un codigo UNSPSC</t>
        </r>
      </text>
    </comment>
    <comment ref="B1190" authorId="2">
      <text>
        <r>
          <rPr>
            <sz val="11"/>
            <color theme="1"/>
            <rFont val="Calibri"/>
            <family val="2"/>
            <scheme val="minor"/>
          </rPr>
          <t>Descripción calculada automáticamente a partir de código del artículo</t>
        </r>
      </text>
    </comment>
    <comment ref="C1190" authorId="2">
      <text>
        <r>
          <rPr>
            <sz val="11"/>
            <color theme="1"/>
            <rFont val="Calibri"/>
            <family val="2"/>
            <scheme val="minor"/>
          </rPr>
          <t>Seleccione un valor de la lista</t>
        </r>
      </text>
    </comment>
    <comment ref="D1190" authorId="2">
      <text>
        <r>
          <rPr>
            <sz val="11"/>
            <color theme="1"/>
            <rFont val="Calibri"/>
            <family val="2"/>
            <scheme val="minor"/>
          </rPr>
          <t>Introduzca un número con dos decimales como máximo. Debe ser igual o mayor a la "Cantidad Real Consumida"</t>
        </r>
      </text>
    </comment>
    <comment ref="E1190" authorId="2">
      <text>
        <r>
          <rPr>
            <sz val="11"/>
            <color theme="1"/>
            <rFont val="Calibri"/>
            <family val="2"/>
            <scheme val="minor"/>
          </rPr>
          <t>Introduzca un número con dos decimales como máximo</t>
        </r>
      </text>
    </comment>
    <comment ref="F1190" authorId="2">
      <text>
        <r>
          <rPr>
            <sz val="11"/>
            <color theme="1"/>
            <rFont val="Calibri"/>
            <family val="2"/>
            <scheme val="minor"/>
          </rPr>
          <t>Monto calculado automáticamente por el sistema</t>
        </r>
      </text>
    </comment>
    <comment ref="A1197" authorId="2">
      <text>
        <r>
          <rPr>
            <sz val="11"/>
            <color theme="1"/>
            <rFont val="Calibri"/>
            <family val="2"/>
            <scheme val="minor"/>
          </rPr>
          <t>Introducir un texto con el nombre o referencia de la contratación</t>
        </r>
      </text>
    </comment>
    <comment ref="B1197" authorId="2">
      <text>
        <r>
          <rPr>
            <sz val="11"/>
            <color theme="1"/>
            <rFont val="Calibri"/>
            <family val="2"/>
            <scheme val="minor"/>
          </rPr>
          <t>Introducir un texto con el nombre o referencia de la contratación</t>
        </r>
      </text>
    </comment>
    <comment ref="C1197" authorId="2">
      <text>
        <r>
          <rPr>
            <sz val="11"/>
            <color theme="1"/>
            <rFont val="Calibri"/>
            <family val="2"/>
            <scheme val="minor"/>
          </rPr>
          <t>Seleccionar un valor del listado</t>
        </r>
      </text>
    </comment>
    <comment ref="D1197" authorId="2">
      <text>
        <r>
          <rPr>
            <sz val="11"/>
            <color theme="1"/>
            <rFont val="Calibri"/>
            <family val="2"/>
            <scheme val="minor"/>
          </rPr>
          <t>Seleccione el tipo de procedimiento</t>
        </r>
      </text>
    </comment>
    <comment ref="E1197" authorId="2">
      <text>
        <r>
          <rPr>
            <sz val="11"/>
            <color theme="1"/>
            <rFont val="Calibri"/>
            <family val="2"/>
            <scheme val="minor"/>
          </rPr>
          <t>Seleccione un valor de la lista</t>
        </r>
      </text>
    </comment>
    <comment ref="F1197" authorId="2">
      <text>
        <r>
          <rPr>
            <sz val="11"/>
            <color theme="1"/>
            <rFont val="Calibri"/>
            <family val="2"/>
            <scheme val="minor"/>
          </rPr>
          <t>Introduzca el código SNIP</t>
        </r>
      </text>
    </comment>
    <comment ref="C1198" authorId="2">
      <text>
        <r>
          <rPr>
            <sz val="11"/>
            <color theme="1"/>
            <rFont val="Calibri"/>
            <family val="2"/>
            <scheme val="minor"/>
          </rPr>
          <t>Introduzca la fecha de inicio del proceso, en formato dd-mm-aaaa</t>
        </r>
      </text>
    </comment>
    <comment ref="F11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9" authorId="2">
      <text/>
    </comment>
    <comment ref="C1200" authorId="2">
      <text>
        <r>
          <rPr>
            <sz val="11"/>
            <color theme="1"/>
            <rFont val="Calibri"/>
            <family val="2"/>
            <scheme val="minor"/>
          </rPr>
          <t>Introduzca la fecha prevista de adjudicación, en formato dd-mm-aaaa</t>
        </r>
      </text>
    </comment>
    <comment ref="F1200" authorId="2">
      <text/>
    </comment>
    <comment ref="F1201" authorId="2">
      <text/>
    </comment>
    <comment ref="A1203" authorId="2">
      <text>
        <r>
          <rPr>
            <sz val="11"/>
            <color theme="1"/>
            <rFont val="Calibri"/>
            <family val="2"/>
            <scheme val="minor"/>
          </rPr>
          <t>Introduzca un codigo UNSPSC</t>
        </r>
      </text>
    </comment>
    <comment ref="B1203" authorId="2">
      <text>
        <r>
          <rPr>
            <sz val="11"/>
            <color theme="1"/>
            <rFont val="Calibri"/>
            <family val="2"/>
            <scheme val="minor"/>
          </rPr>
          <t>Descripción calculada automáticamente a partir de código del artículo</t>
        </r>
      </text>
    </comment>
    <comment ref="C1203" authorId="2">
      <text>
        <r>
          <rPr>
            <sz val="11"/>
            <color theme="1"/>
            <rFont val="Calibri"/>
            <family val="2"/>
            <scheme val="minor"/>
          </rPr>
          <t>Seleccione un valor de la lista</t>
        </r>
      </text>
    </comment>
    <comment ref="D1203" authorId="2">
      <text>
        <r>
          <rPr>
            <sz val="11"/>
            <color theme="1"/>
            <rFont val="Calibri"/>
            <family val="2"/>
            <scheme val="minor"/>
          </rPr>
          <t>Introduzca un número con dos decimales como máximo. Debe ser igual o mayor a la "Cantidad Real Consumida"</t>
        </r>
      </text>
    </comment>
    <comment ref="E1203" authorId="2">
      <text>
        <r>
          <rPr>
            <sz val="11"/>
            <color theme="1"/>
            <rFont val="Calibri"/>
            <family val="2"/>
            <scheme val="minor"/>
          </rPr>
          <t>Introduzca un número con dos decimales como máximo</t>
        </r>
      </text>
    </comment>
    <comment ref="F1203" authorId="2">
      <text>
        <r>
          <rPr>
            <sz val="11"/>
            <color theme="1"/>
            <rFont val="Calibri"/>
            <family val="2"/>
            <scheme val="minor"/>
          </rPr>
          <t>Monto calculado automáticamente por el sistema</t>
        </r>
      </text>
    </comment>
    <comment ref="A1208" authorId="2">
      <text>
        <r>
          <rPr>
            <sz val="11"/>
            <color theme="1"/>
            <rFont val="Calibri"/>
            <family val="2"/>
            <scheme val="minor"/>
          </rPr>
          <t>Introducir un texto con el nombre o referencia de la contratación</t>
        </r>
      </text>
    </comment>
    <comment ref="B1208" authorId="2">
      <text>
        <r>
          <rPr>
            <sz val="11"/>
            <color theme="1"/>
            <rFont val="Calibri"/>
            <family val="2"/>
            <scheme val="minor"/>
          </rPr>
          <t>Introducir un texto con el nombre o referencia de la contratación</t>
        </r>
      </text>
    </comment>
    <comment ref="C1208" authorId="2">
      <text>
        <r>
          <rPr>
            <sz val="11"/>
            <color theme="1"/>
            <rFont val="Calibri"/>
            <family val="2"/>
            <scheme val="minor"/>
          </rPr>
          <t>Seleccionar un valor del listado</t>
        </r>
      </text>
    </comment>
    <comment ref="D1208" authorId="2">
      <text>
        <r>
          <rPr>
            <sz val="11"/>
            <color theme="1"/>
            <rFont val="Calibri"/>
            <family val="2"/>
            <scheme val="minor"/>
          </rPr>
          <t>Seleccione el tipo de procedimiento</t>
        </r>
      </text>
    </comment>
    <comment ref="E1208" authorId="2">
      <text>
        <r>
          <rPr>
            <sz val="11"/>
            <color theme="1"/>
            <rFont val="Calibri"/>
            <family val="2"/>
            <scheme val="minor"/>
          </rPr>
          <t>Seleccione un valor de la lista</t>
        </r>
      </text>
    </comment>
    <comment ref="F1208" authorId="2">
      <text>
        <r>
          <rPr>
            <sz val="11"/>
            <color theme="1"/>
            <rFont val="Calibri"/>
            <family val="2"/>
            <scheme val="minor"/>
          </rPr>
          <t>Introduzca el código SNIP</t>
        </r>
      </text>
    </comment>
    <comment ref="C1209" authorId="2">
      <text>
        <r>
          <rPr>
            <sz val="11"/>
            <color theme="1"/>
            <rFont val="Calibri"/>
            <family val="2"/>
            <scheme val="minor"/>
          </rPr>
          <t>Introduzca la fecha de inicio del proceso, en formato dd-mm-aaaa</t>
        </r>
      </text>
    </comment>
    <comment ref="F120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2">
      <text/>
    </comment>
    <comment ref="C1211" authorId="2">
      <text>
        <r>
          <rPr>
            <sz val="11"/>
            <color theme="1"/>
            <rFont val="Calibri"/>
            <family val="2"/>
            <scheme val="minor"/>
          </rPr>
          <t>Introduzca la fecha prevista de adjudicación, en formato dd-mm-aaaa</t>
        </r>
      </text>
    </comment>
    <comment ref="F1211" authorId="2">
      <text/>
    </comment>
    <comment ref="F1212" authorId="2">
      <text/>
    </comment>
    <comment ref="A1214" authorId="2">
      <text>
        <r>
          <rPr>
            <sz val="11"/>
            <color theme="1"/>
            <rFont val="Calibri"/>
            <family val="2"/>
            <scheme val="minor"/>
          </rPr>
          <t>Introduzca un codigo UNSPSC</t>
        </r>
      </text>
    </comment>
    <comment ref="B1214" authorId="2">
      <text>
        <r>
          <rPr>
            <sz val="11"/>
            <color theme="1"/>
            <rFont val="Calibri"/>
            <family val="2"/>
            <scheme val="minor"/>
          </rPr>
          <t>Descripción calculada automáticamente a partir de código del artículo</t>
        </r>
      </text>
    </comment>
    <comment ref="C1214" authorId="2">
      <text>
        <r>
          <rPr>
            <sz val="11"/>
            <color theme="1"/>
            <rFont val="Calibri"/>
            <family val="2"/>
            <scheme val="minor"/>
          </rPr>
          <t>Seleccione un valor de la lista</t>
        </r>
      </text>
    </comment>
    <comment ref="D1214" authorId="2">
      <text>
        <r>
          <rPr>
            <sz val="11"/>
            <color theme="1"/>
            <rFont val="Calibri"/>
            <family val="2"/>
            <scheme val="minor"/>
          </rPr>
          <t>Introduzca un número con dos decimales como máximo. Debe ser igual o mayor a la "Cantidad Real Consumida"</t>
        </r>
      </text>
    </comment>
    <comment ref="E1214" authorId="2">
      <text>
        <r>
          <rPr>
            <sz val="11"/>
            <color theme="1"/>
            <rFont val="Calibri"/>
            <family val="2"/>
            <scheme val="minor"/>
          </rPr>
          <t>Introduzca un número con dos decimales como máximo</t>
        </r>
      </text>
    </comment>
    <comment ref="F1214" authorId="2">
      <text>
        <r>
          <rPr>
            <sz val="11"/>
            <color theme="1"/>
            <rFont val="Calibri"/>
            <family val="2"/>
            <scheme val="minor"/>
          </rPr>
          <t>Monto calculado automáticamente por el sistema</t>
        </r>
      </text>
    </comment>
    <comment ref="A1219" authorId="2">
      <text>
        <r>
          <rPr>
            <sz val="11"/>
            <color theme="1"/>
            <rFont val="Calibri"/>
            <family val="2"/>
            <scheme val="minor"/>
          </rPr>
          <t>Introducir un texto con el nombre o referencia de la contratación</t>
        </r>
      </text>
    </comment>
    <comment ref="B1219" authorId="2">
      <text>
        <r>
          <rPr>
            <sz val="11"/>
            <color theme="1"/>
            <rFont val="Calibri"/>
            <family val="2"/>
            <scheme val="minor"/>
          </rPr>
          <t>Introducir un texto con el nombre o referencia de la contratación</t>
        </r>
      </text>
    </comment>
    <comment ref="C1219" authorId="2">
      <text>
        <r>
          <rPr>
            <sz val="11"/>
            <color theme="1"/>
            <rFont val="Calibri"/>
            <family val="2"/>
            <scheme val="minor"/>
          </rPr>
          <t>Seleccionar un valor del listado</t>
        </r>
      </text>
    </comment>
    <comment ref="D1219" authorId="2">
      <text>
        <r>
          <rPr>
            <sz val="11"/>
            <color theme="1"/>
            <rFont val="Calibri"/>
            <family val="2"/>
            <scheme val="minor"/>
          </rPr>
          <t>Seleccione el tipo de procedimiento</t>
        </r>
      </text>
    </comment>
    <comment ref="E1219" authorId="2">
      <text>
        <r>
          <rPr>
            <sz val="11"/>
            <color theme="1"/>
            <rFont val="Calibri"/>
            <family val="2"/>
            <scheme val="minor"/>
          </rPr>
          <t>Seleccione un valor de la lista</t>
        </r>
      </text>
    </comment>
    <comment ref="F1219" authorId="2">
      <text>
        <r>
          <rPr>
            <sz val="11"/>
            <color theme="1"/>
            <rFont val="Calibri"/>
            <family val="2"/>
            <scheme val="minor"/>
          </rPr>
          <t>Introduzca el código SNIP</t>
        </r>
      </text>
    </comment>
    <comment ref="C1220" authorId="2">
      <text>
        <r>
          <rPr>
            <sz val="11"/>
            <color theme="1"/>
            <rFont val="Calibri"/>
            <family val="2"/>
            <scheme val="minor"/>
          </rPr>
          <t>Introduzca la fecha de inicio del proceso, en formato dd-mm-aaaa</t>
        </r>
      </text>
    </comment>
    <comment ref="F122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2">
      <text/>
    </comment>
    <comment ref="C1222" authorId="2">
      <text>
        <r>
          <rPr>
            <sz val="11"/>
            <color theme="1"/>
            <rFont val="Calibri"/>
            <family val="2"/>
            <scheme val="minor"/>
          </rPr>
          <t>Introduzca la fecha prevista de adjudicación, en formato dd-mm-aaaa</t>
        </r>
      </text>
    </comment>
    <comment ref="F1222" authorId="2">
      <text/>
    </comment>
    <comment ref="F1223" authorId="2">
      <text/>
    </comment>
    <comment ref="A1225" authorId="2">
      <text>
        <r>
          <rPr>
            <sz val="11"/>
            <color theme="1"/>
            <rFont val="Calibri"/>
            <family val="2"/>
            <scheme val="minor"/>
          </rPr>
          <t>Introduzca un codigo UNSPSC</t>
        </r>
      </text>
    </comment>
    <comment ref="B1225" authorId="2">
      <text>
        <r>
          <rPr>
            <sz val="11"/>
            <color theme="1"/>
            <rFont val="Calibri"/>
            <family val="2"/>
            <scheme val="minor"/>
          </rPr>
          <t>Descripción calculada automáticamente a partir de código del artículo</t>
        </r>
      </text>
    </comment>
    <comment ref="C1225" authorId="2">
      <text>
        <r>
          <rPr>
            <sz val="11"/>
            <color theme="1"/>
            <rFont val="Calibri"/>
            <family val="2"/>
            <scheme val="minor"/>
          </rPr>
          <t>Seleccione un valor de la lista</t>
        </r>
      </text>
    </comment>
    <comment ref="D1225" authorId="2">
      <text>
        <r>
          <rPr>
            <sz val="11"/>
            <color theme="1"/>
            <rFont val="Calibri"/>
            <family val="2"/>
            <scheme val="minor"/>
          </rPr>
          <t>Introduzca un número con dos decimales como máximo. Debe ser igual o mayor a la "Cantidad Real Consumida"</t>
        </r>
      </text>
    </comment>
    <comment ref="E1225" authorId="2">
      <text>
        <r>
          <rPr>
            <sz val="11"/>
            <color theme="1"/>
            <rFont val="Calibri"/>
            <family val="2"/>
            <scheme val="minor"/>
          </rPr>
          <t>Introduzca un número con dos decimales como máximo</t>
        </r>
      </text>
    </comment>
    <comment ref="F1225" authorId="2">
      <text>
        <r>
          <rPr>
            <sz val="11"/>
            <color theme="1"/>
            <rFont val="Calibri"/>
            <family val="2"/>
            <scheme val="minor"/>
          </rPr>
          <t>Monto calculado automáticamente por el sistema</t>
        </r>
      </text>
    </comment>
    <comment ref="A1232" authorId="2">
      <text>
        <r>
          <rPr>
            <sz val="11"/>
            <color theme="1"/>
            <rFont val="Calibri"/>
            <family val="2"/>
            <scheme val="minor"/>
          </rPr>
          <t>Introducir un texto con el nombre o referencia de la contratación</t>
        </r>
      </text>
    </comment>
    <comment ref="B1232" authorId="2">
      <text>
        <r>
          <rPr>
            <sz val="11"/>
            <color theme="1"/>
            <rFont val="Calibri"/>
            <family val="2"/>
            <scheme val="minor"/>
          </rPr>
          <t>Introducir un texto con el nombre o referencia de la contratación</t>
        </r>
      </text>
    </comment>
    <comment ref="C1232" authorId="2">
      <text>
        <r>
          <rPr>
            <sz val="11"/>
            <color theme="1"/>
            <rFont val="Calibri"/>
            <family val="2"/>
            <scheme val="minor"/>
          </rPr>
          <t>Seleccionar un valor del listado</t>
        </r>
      </text>
    </comment>
    <comment ref="D1232" authorId="2">
      <text>
        <r>
          <rPr>
            <sz val="11"/>
            <color theme="1"/>
            <rFont val="Calibri"/>
            <family val="2"/>
            <scheme val="minor"/>
          </rPr>
          <t>Seleccione el tipo de procedimiento</t>
        </r>
      </text>
    </comment>
    <comment ref="E1232" authorId="2">
      <text>
        <r>
          <rPr>
            <sz val="11"/>
            <color theme="1"/>
            <rFont val="Calibri"/>
            <family val="2"/>
            <scheme val="minor"/>
          </rPr>
          <t>Seleccione un valor de la lista</t>
        </r>
      </text>
    </comment>
    <comment ref="F1232" authorId="2">
      <text>
        <r>
          <rPr>
            <sz val="11"/>
            <color theme="1"/>
            <rFont val="Calibri"/>
            <family val="2"/>
            <scheme val="minor"/>
          </rPr>
          <t>Introduzca el código SNIP</t>
        </r>
      </text>
    </comment>
    <comment ref="C1233" authorId="2">
      <text>
        <r>
          <rPr>
            <sz val="11"/>
            <color theme="1"/>
            <rFont val="Calibri"/>
            <family val="2"/>
            <scheme val="minor"/>
          </rPr>
          <t>Introduzca la fecha de inicio del proceso, en formato dd-mm-aaaa</t>
        </r>
      </text>
    </comment>
    <comment ref="F123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2">
      <text/>
    </comment>
    <comment ref="C1235" authorId="2">
      <text>
        <r>
          <rPr>
            <sz val="11"/>
            <color theme="1"/>
            <rFont val="Calibri"/>
            <family val="2"/>
            <scheme val="minor"/>
          </rPr>
          <t>Introduzca la fecha prevista de adjudicación, en formato dd-mm-aaaa</t>
        </r>
      </text>
    </comment>
    <comment ref="F1235" authorId="2">
      <text/>
    </comment>
    <comment ref="F1236" authorId="2">
      <text/>
    </comment>
    <comment ref="A1238" authorId="2">
      <text>
        <r>
          <rPr>
            <sz val="11"/>
            <color theme="1"/>
            <rFont val="Calibri"/>
            <family val="2"/>
            <scheme val="minor"/>
          </rPr>
          <t>Introduzca un codigo UNSPSC</t>
        </r>
      </text>
    </comment>
    <comment ref="B1238" authorId="2">
      <text>
        <r>
          <rPr>
            <sz val="11"/>
            <color theme="1"/>
            <rFont val="Calibri"/>
            <family val="2"/>
            <scheme val="minor"/>
          </rPr>
          <t>Descripción calculada automáticamente a partir de código del artículo</t>
        </r>
      </text>
    </comment>
    <comment ref="C1238" authorId="2">
      <text>
        <r>
          <rPr>
            <sz val="11"/>
            <color theme="1"/>
            <rFont val="Calibri"/>
            <family val="2"/>
            <scheme val="minor"/>
          </rPr>
          <t>Seleccione un valor de la lista</t>
        </r>
      </text>
    </comment>
    <comment ref="D1238" authorId="2">
      <text>
        <r>
          <rPr>
            <sz val="11"/>
            <color theme="1"/>
            <rFont val="Calibri"/>
            <family val="2"/>
            <scheme val="minor"/>
          </rPr>
          <t>Introduzca un número con dos decimales como máximo. Debe ser igual o mayor a la "Cantidad Real Consumida"</t>
        </r>
      </text>
    </comment>
    <comment ref="E1238" authorId="2">
      <text>
        <r>
          <rPr>
            <sz val="11"/>
            <color theme="1"/>
            <rFont val="Calibri"/>
            <family val="2"/>
            <scheme val="minor"/>
          </rPr>
          <t>Introduzca un número con dos decimales como máximo</t>
        </r>
      </text>
    </comment>
    <comment ref="F1238" authorId="2">
      <text>
        <r>
          <rPr>
            <sz val="11"/>
            <color theme="1"/>
            <rFont val="Calibri"/>
            <family val="2"/>
            <scheme val="minor"/>
          </rPr>
          <t>Monto calculado automáticamente por el sistema</t>
        </r>
      </text>
    </comment>
    <comment ref="A1243" authorId="2">
      <text>
        <r>
          <rPr>
            <sz val="11"/>
            <color theme="1"/>
            <rFont val="Calibri"/>
            <family val="2"/>
            <scheme val="minor"/>
          </rPr>
          <t>Introducir un texto con el nombre o referencia de la contratación</t>
        </r>
      </text>
    </comment>
    <comment ref="B1243" authorId="2">
      <text>
        <r>
          <rPr>
            <sz val="11"/>
            <color theme="1"/>
            <rFont val="Calibri"/>
            <family val="2"/>
            <scheme val="minor"/>
          </rPr>
          <t>Introducir un texto con el nombre o referencia de la contratación</t>
        </r>
      </text>
    </comment>
    <comment ref="C1243" authorId="2">
      <text>
        <r>
          <rPr>
            <sz val="11"/>
            <color theme="1"/>
            <rFont val="Calibri"/>
            <family val="2"/>
            <scheme val="minor"/>
          </rPr>
          <t>Seleccionar un valor del listado</t>
        </r>
      </text>
    </comment>
    <comment ref="D1243" authorId="2">
      <text>
        <r>
          <rPr>
            <sz val="11"/>
            <color theme="1"/>
            <rFont val="Calibri"/>
            <family val="2"/>
            <scheme val="minor"/>
          </rPr>
          <t>Seleccione el tipo de procedimiento</t>
        </r>
      </text>
    </comment>
    <comment ref="E1243" authorId="2">
      <text>
        <r>
          <rPr>
            <sz val="11"/>
            <color theme="1"/>
            <rFont val="Calibri"/>
            <family val="2"/>
            <scheme val="minor"/>
          </rPr>
          <t>Seleccione un valor de la lista</t>
        </r>
      </text>
    </comment>
    <comment ref="F1243" authorId="2">
      <text>
        <r>
          <rPr>
            <sz val="11"/>
            <color theme="1"/>
            <rFont val="Calibri"/>
            <family val="2"/>
            <scheme val="minor"/>
          </rPr>
          <t>Introduzca el código SNIP</t>
        </r>
      </text>
    </comment>
    <comment ref="C1244" authorId="2">
      <text>
        <r>
          <rPr>
            <sz val="11"/>
            <color theme="1"/>
            <rFont val="Calibri"/>
            <family val="2"/>
            <scheme val="minor"/>
          </rPr>
          <t>Introduzca la fecha de inicio del proceso, en formato dd-mm-aaaa</t>
        </r>
      </text>
    </comment>
    <comment ref="F124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2">
      <text/>
    </comment>
    <comment ref="C1246" authorId="2">
      <text>
        <r>
          <rPr>
            <sz val="11"/>
            <color theme="1"/>
            <rFont val="Calibri"/>
            <family val="2"/>
            <scheme val="minor"/>
          </rPr>
          <t>Introduzca la fecha prevista de adjudicación, en formato dd-mm-aaaa</t>
        </r>
      </text>
    </comment>
    <comment ref="F1246" authorId="2">
      <text/>
    </comment>
    <comment ref="F1247" authorId="2">
      <text/>
    </comment>
    <comment ref="A1249" authorId="2">
      <text>
        <r>
          <rPr>
            <sz val="11"/>
            <color theme="1"/>
            <rFont val="Calibri"/>
            <family val="2"/>
            <scheme val="minor"/>
          </rPr>
          <t>Introduzca un codigo UNSPSC</t>
        </r>
      </text>
    </comment>
    <comment ref="B1249" authorId="2">
      <text>
        <r>
          <rPr>
            <sz val="11"/>
            <color theme="1"/>
            <rFont val="Calibri"/>
            <family val="2"/>
            <scheme val="minor"/>
          </rPr>
          <t>Descripción calculada automáticamente a partir de código del artículo</t>
        </r>
      </text>
    </comment>
    <comment ref="C1249" authorId="2">
      <text>
        <r>
          <rPr>
            <sz val="11"/>
            <color theme="1"/>
            <rFont val="Calibri"/>
            <family val="2"/>
            <scheme val="minor"/>
          </rPr>
          <t>Seleccione un valor de la lista</t>
        </r>
      </text>
    </comment>
    <comment ref="D1249" authorId="2">
      <text>
        <r>
          <rPr>
            <sz val="11"/>
            <color theme="1"/>
            <rFont val="Calibri"/>
            <family val="2"/>
            <scheme val="minor"/>
          </rPr>
          <t>Introduzca un número con dos decimales como máximo. Debe ser igual o mayor a la "Cantidad Real Consumida"</t>
        </r>
      </text>
    </comment>
    <comment ref="E1249" authorId="2">
      <text>
        <r>
          <rPr>
            <sz val="11"/>
            <color theme="1"/>
            <rFont val="Calibri"/>
            <family val="2"/>
            <scheme val="minor"/>
          </rPr>
          <t>Introduzca un número con dos decimales como máximo</t>
        </r>
      </text>
    </comment>
    <comment ref="F1249" authorId="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<sst xmlns="http://schemas.openxmlformats.org/spreadsheetml/2006/main" count="23345" uniqueCount="18853">
  <si>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</si>
  <si>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</si>
  <si>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</si>
  <si>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</si>
  <si>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</si>
  <si>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</si>
  <si>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</si>
  <si>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</si>
  <si>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</si>
  <si>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</si>
  <si>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</si>
  <si>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</si>
  <si>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</si>
  <si>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</si>
  <si>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</si>
  <si>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</si>
  <si>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</si>
  <si>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</si>
  <si>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</si>
  <si>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</si>
  <si>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</si>
  <si>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</si>
  <si>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</si>
  <si>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</si>
  <si>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</si>
  <si>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</si>
  <si>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</si>
  <si>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</si>
  <si>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</si>
  <si>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</si>
  <si>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</si>
  <si>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</si>
  <si>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</si>
  <si>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</si>
  <si>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</si>
  <si>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</si>
  <si>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</si>
  <si>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</si>
  <si>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</si>
  <si>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</si>
  <si>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</si>
  <si>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</si>
  <si>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</si>
  <si>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</si>
  <si>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</si>
  <si>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</si>
  <si>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</si>
  <si>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</si>
  <si>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</si>
  <si>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</si>
  <si>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</si>
  <si>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</si>
  <si>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</si>
  <si>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</si>
  <si>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</si>
  <si>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</si>
  <si>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</si>
  <si>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</si>
  <si>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</si>
  <si>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</si>
  <si>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</si>
  <si>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</si>
  <si>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</si>
  <si>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</si>
  <si>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</si>
  <si>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</si>
  <si>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</si>
  <si>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</si>
  <si>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</si>
  <si>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</si>
  <si>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</si>
  <si>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</si>
  <si>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</si>
  <si>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</si>
  <si>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</si>
  <si>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</si>
  <si>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</si>
  <si>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</si>
  <si>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</si>
  <si>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</si>
  <si>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</si>
  <si>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</si>
  <si>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</si>
  <si>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</si>
  <si>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</si>
  <si>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</si>
  <si>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</si>
  <si>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</si>
  <si>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</si>
  <si>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</si>
  <si>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</si>
  <si>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</si>
  <si>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</si>
  <si>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</si>
  <si>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</si>
  <si>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</si>
  <si>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</si>
  <si>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</si>
  <si>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</si>
  <si>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</si>
  <si>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</si>
  <si>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</si>
  <si>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</si>
  <si>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</si>
  <si>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</si>
  <si>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</si>
  <si>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</si>
  <si>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</si>
  <si>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</si>
  <si>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</si>
  <si>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</si>
  <si>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</si>
  <si>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</si>
  <si>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</si>
  <si>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</si>
  <si>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</si>
  <si>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</si>
  <si>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</si>
  <si>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</si>
  <si>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</si>
  <si>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</si>
  <si>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</si>
  <si>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</si>
  <si>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</si>
  <si>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</si>
  <si>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</si>
  <si>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</si>
  <si>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</si>
  <si>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</si>
  <si>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</si>
  <si>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</si>
  <si>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</si>
  <si>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</si>
  <si>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</si>
  <si>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</si>
  <si>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</si>
  <si>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</si>
  <si>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</si>
  <si>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</si>
  <si>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</si>
  <si>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</si>
  <si>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</si>
  <si>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</si>
  <si>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</si>
  <si>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</si>
  <si>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</si>
  <si>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</si>
  <si>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</si>
  <si>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</si>
  <si>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</si>
  <si>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</si>
  <si>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</si>
  <si>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</si>
  <si>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</si>
  <si>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</si>
  <si>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</si>
  <si>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</si>
  <si>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</si>
  <si>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</si>
  <si>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</si>
  <si>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</si>
  <si>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</si>
  <si>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</si>
  <si>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</si>
  <si>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</si>
  <si>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</si>
  <si>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</si>
  <si>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</si>
  <si>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</si>
  <si>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</si>
  <si>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</si>
  <si>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</si>
  <si>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</si>
  <si>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</si>
  <si>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</si>
  <si>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</si>
  <si>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</si>
  <si>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</si>
  <si>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</si>
  <si>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</si>
  <si>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</si>
  <si>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</si>
  <si>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</si>
  <si>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</si>
  <si>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</si>
  <si>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</si>
  <si>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</si>
  <si>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</si>
  <si>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</si>
  <si>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</si>
  <si>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</si>
  <si>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</si>
  <si>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</si>
  <si>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</si>
  <si>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</si>
  <si>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</si>
  <si>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</si>
  <si>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</si>
  <si>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</si>
  <si>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</si>
  <si>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</si>
  <si>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</si>
  <si>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</si>
  <si>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</si>
  <si>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</si>
  <si>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</si>
  <si>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</si>
  <si>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</si>
  <si>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</si>
  <si>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</si>
  <si>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</si>
  <si>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</si>
  <si>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</si>
  <si>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</si>
  <si>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</si>
  <si>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</si>
  <si>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</si>
  <si>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</si>
  <si>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</si>
  <si>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</si>
  <si>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</si>
  <si>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</si>
  <si>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</si>
  <si>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</si>
  <si>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</si>
  <si>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</si>
  <si>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</si>
  <si>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</si>
  <si>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</si>
  <si>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</si>
  <si>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</si>
  <si>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</si>
  <si>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</si>
  <si>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</si>
  <si>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</si>
  <si>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</si>
  <si>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</si>
  <si>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</si>
  <si>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</si>
  <si>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</si>
  <si>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</si>
  <si>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</si>
  <si>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</si>
  <si>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</si>
  <si>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</si>
  <si>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</si>
  <si>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</si>
  <si>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</si>
  <si>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</si>
  <si>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</si>
  <si>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</si>
  <si>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</si>
  <si>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</si>
  <si>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</si>
  <si>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</si>
  <si>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</si>
  <si>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</si>
  <si>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</si>
  <si>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</si>
  <si>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</si>
  <si>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</si>
  <si>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</si>
  <si>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</si>
  <si>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</si>
  <si>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</si>
  <si>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</si>
  <si>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</si>
  <si>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</si>
  <si>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</si>
  <si>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</si>
  <si>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</si>
  <si>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</si>
  <si>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</si>
  <si>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</si>
  <si>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</si>
  <si>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</si>
  <si>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</si>
  <si>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</si>
  <si>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</si>
  <si>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</si>
  <si>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</si>
  <si>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</si>
  <si>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</si>
  <si>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</si>
  <si>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</si>
  <si>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</si>
  <si>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</si>
  <si>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</si>
  <si>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</si>
  <si>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</si>
  <si>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</si>
  <si>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</si>
  <si>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</si>
  <si>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</si>
  <si>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</si>
  <si>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</si>
  <si>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</si>
  <si>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</si>
  <si>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</si>
  <si>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</si>
  <si>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</si>
  <si>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</si>
  <si>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</si>
  <si>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</si>
  <si>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</si>
  <si>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</si>
  <si>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</si>
  <si>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</si>
  <si>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</si>
  <si>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</si>
  <si>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</si>
  <si>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</si>
  <si>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</si>
  <si>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</si>
  <si>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</si>
  <si>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</si>
  <si>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</si>
  <si>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</si>
  <si>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</si>
  <si>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</si>
  <si>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</si>
  <si>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</si>
  <si>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</si>
  <si>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</si>
  <si>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</si>
  <si>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</si>
  <si>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</si>
  <si>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</si>
  <si>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</si>
  <si>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</si>
  <si>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</si>
  <si>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</si>
  <si>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</si>
  <si>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</si>
  <si>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</si>
  <si>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</si>
  <si>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</si>
  <si>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</si>
  <si>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</si>
  <si>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</si>
  <si>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</si>
  <si>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</si>
  <si>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</si>
  <si>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</si>
  <si>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</si>
  <si>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</si>
  <si>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</si>
  <si>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</si>
  <si>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</si>
  <si>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</si>
  <si>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</si>
  <si>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</si>
  <si>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</si>
  <si>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</si>
  <si>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</si>
  <si>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</si>
  <si>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</si>
  <si>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</si>
  <si>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</si>
  <si>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</si>
  <si>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</si>
  <si>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</si>
  <si>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</si>
  <si>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</si>
  <si>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</si>
  <si>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</si>
  <si>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</si>
  <si>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</si>
  <si>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</si>
  <si>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</si>
  <si>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</si>
  <si>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</si>
  <si>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</si>
  <si>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</si>
  <si>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</si>
  <si>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</si>
  <si>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</si>
  <si>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</si>
  <si>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</si>
  <si>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</si>
  <si>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</si>
  <si>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</si>
  <si>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</si>
  <si>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</si>
  <si>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</si>
  <si>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</si>
  <si>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</si>
  <si>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</si>
  <si>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</si>
  <si>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</si>
  <si>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</si>
  <si>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</si>
  <si>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</si>
  <si>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</si>
  <si>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</si>
  <si>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</si>
  <si>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</si>
  <si>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</si>
  <si>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</si>
  <si>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</si>
  <si>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</si>
  <si>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</si>
  <si>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</si>
  <si>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</si>
  <si>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</si>
  <si>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</si>
  <si>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</si>
  <si>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</si>
  <si>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</si>
  <si>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</si>
  <si>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</si>
  <si>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</si>
  <si>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</si>
  <si>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</si>
  <si>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</si>
  <si>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</si>
  <si>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</si>
  <si>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</si>
  <si>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</si>
  <si>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</si>
  <si>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</si>
  <si>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</si>
  <si>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</si>
  <si>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</si>
  <si>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</si>
  <si>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</si>
  <si>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</si>
  <si>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</si>
  <si>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</si>
  <si>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</si>
  <si>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</si>
  <si>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</si>
  <si>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</si>
  <si>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</si>
  <si>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</si>
  <si>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</si>
  <si>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</si>
  <si>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</si>
  <si>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</si>
  <si>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</si>
  <si>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</si>
  <si>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</si>
  <si>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</si>
  <si>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</si>
  <si>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</si>
  <si>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</si>
  <si>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</si>
  <si>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</si>
  <si>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</si>
  <si>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</si>
  <si>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</si>
  <si>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</si>
  <si>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</si>
  <si>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</si>
  <si>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</si>
  <si>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</si>
  <si>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</si>
  <si>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</si>
  <si>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</si>
  <si>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</si>
  <si>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</si>
  <si>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</si>
  <si>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</si>
  <si>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</si>
  <si>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</si>
  <si>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</si>
  <si>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</si>
  <si>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</si>
  <si>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</si>
  <si>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</si>
  <si>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</si>
  <si>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</si>
  <si>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</si>
  <si>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</si>
  <si>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</si>
  <si>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</si>
  <si>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</si>
  <si>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</si>
  <si>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</si>
  <si>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</si>
  <si>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</si>
  <si>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</si>
  <si>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</si>
  <si>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</si>
  <si>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</si>
  <si>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</si>
  <si>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</si>
  <si>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</si>
  <si>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</si>
  <si>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</si>
  <si>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</si>
  <si>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</si>
  <si>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</si>
  <si>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</si>
  <si>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</si>
  <si>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</si>
  <si>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</si>
  <si>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</si>
  <si>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</si>
  <si>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</si>
  <si>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</si>
  <si>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</si>
  <si>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</si>
  <si>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</si>
  <si>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</si>
  <si>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</si>
  <si>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</si>
  <si>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</si>
  <si>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</si>
  <si>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</si>
  <si>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</si>
  <si>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</si>
  <si>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</si>
  <si>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</si>
  <si>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</si>
  <si>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</si>
  <si>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</si>
  <si>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</si>
  <si>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</si>
  <si>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</si>
  <si>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</si>
  <si>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</si>
  <si>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</si>
  <si>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</si>
  <si>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</si>
  <si>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</si>
  <si>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</si>
  <si>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</si>
  <si>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</si>
  <si>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</si>
  <si>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</si>
  <si>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</si>
  <si>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</si>
  <si>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</si>
  <si>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</si>
  <si>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</si>
  <si>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</si>
  <si>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</si>
  <si>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</si>
  <si>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</si>
  <si>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</si>
  <si>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</si>
  <si>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</si>
  <si>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</si>
  <si>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</si>
  <si>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</si>
  <si>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</si>
  <si>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</si>
  <si>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</si>
  <si>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</si>
  <si>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</si>
  <si>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</si>
  <si>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</si>
  <si>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</si>
  <si>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</si>
  <si>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</si>
  <si>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</si>
  <si>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</si>
  <si>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</si>
  <si>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</si>
  <si>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</si>
  <si>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</si>
  <si>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</si>
  <si>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</si>
  <si>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</si>
  <si>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</si>
  <si>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</si>
  <si>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</si>
  <si>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</si>
  <si>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</si>
  <si>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</si>
  <si>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</si>
  <si>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</si>
  <si>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</si>
  <si>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</si>
  <si>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</si>
  <si>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</si>
  <si>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</si>
  <si>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</si>
  <si>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</si>
  <si>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</si>
  <si>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</si>
  <si>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</si>
  <si>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</si>
  <si>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</si>
  <si>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</si>
  <si>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</si>
  <si>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</si>
  <si>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</si>
  <si>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</si>
  <si>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</si>
  <si>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</si>
  <si>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</si>
  <si>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</si>
  <si>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</si>
  <si>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</si>
  <si>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</si>
  <si>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</si>
  <si>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</si>
  <si>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</si>
  <si>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</si>
  <si>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</si>
  <si>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</si>
  <si>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</si>
  <si>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</si>
  <si>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</si>
  <si>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</si>
  <si>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</si>
  <si>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</si>
  <si>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</si>
  <si>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</si>
  <si>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</si>
  <si>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</si>
  <si>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</si>
  <si>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</si>
  <si>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</si>
  <si>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</si>
  <si>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</si>
  <si>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</si>
  <si>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</si>
  <si>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</si>
  <si>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</si>
  <si>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</si>
  <si>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</si>
  <si>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</si>
  <si>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</si>
  <si>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</si>
  <si>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</si>
  <si>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</si>
  <si>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</si>
  <si>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</si>
  <si>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</si>
  <si>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</si>
  <si>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</si>
  <si>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</si>
  <si>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</si>
  <si>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</si>
  <si>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</si>
  <si>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</si>
  <si>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</si>
  <si>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</si>
  <si>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</si>
  <si>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</si>
  <si>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</si>
  <si>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</si>
  <si>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</si>
  <si>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</si>
  <si>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</si>
  <si>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</si>
  <si>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</si>
  <si>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</si>
  <si>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</si>
  <si>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</si>
  <si>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</si>
  <si>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</si>
  <si>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</si>
  <si>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</si>
  <si>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</si>
  <si>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</si>
  <si>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</si>
  <si>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</si>
  <si>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</si>
  <si>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</si>
  <si>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</si>
  <si>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</si>
  <si>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</si>
  <si>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</si>
  <si>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</si>
  <si>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</si>
  <si>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</si>
  <si>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</si>
  <si>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</si>
  <si>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</si>
  <si>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</si>
  <si>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</si>
  <si>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</si>
  <si>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</si>
  <si>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</si>
  <si>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</si>
  <si>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</si>
  <si>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</si>
  <si>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</si>
  <si>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</si>
  <si>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</si>
  <si>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</si>
  <si>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</si>
  <si>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</si>
  <si>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</si>
  <si>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</si>
  <si>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</si>
  <si>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</si>
  <si>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</si>
  <si>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</si>
  <si>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</si>
  <si>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</si>
  <si>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</si>
  <si>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</si>
  <si>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</si>
  <si>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</si>
  <si>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</si>
  <si>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</si>
  <si>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</si>
  <si>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</si>
  <si>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</si>
  <si>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</si>
  <si>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</si>
  <si>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</si>
  <si>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</si>
  <si>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</si>
  <si>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</si>
  <si>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</si>
  <si>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</si>
  <si>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</si>
  <si>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</si>
  <si>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</si>
  <si>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</si>
  <si>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</si>
  <si>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</si>
  <si>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</si>
  <si>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</si>
  <si>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</si>
  <si>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</si>
  <si>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</si>
  <si>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</si>
  <si>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</si>
  <si>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</si>
  <si>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</si>
  <si>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</si>
  <si>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</si>
  <si>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</si>
  <si>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</si>
  <si>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</si>
  <si>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</si>
  <si>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</si>
  <si>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</si>
  <si>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</si>
  <si>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</si>
  <si>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</si>
  <si>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</si>
  <si>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</si>
  <si>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</si>
  <si>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</si>
  <si>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</si>
  <si>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</si>
  <si>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</si>
  <si>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</si>
  <si>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</si>
  <si>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</si>
  <si>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</si>
  <si>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</si>
  <si>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</si>
  <si>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</si>
  <si>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</si>
  <si>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</si>
  <si>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</si>
  <si>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</si>
  <si>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</si>
  <si>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</si>
  <si>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</si>
  <si>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</si>
  <si>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</si>
  <si>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</si>
  <si>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</si>
  <si>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</si>
  <si>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</si>
  <si>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</si>
  <si>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</si>
  <si>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</si>
  <si>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</si>
  <si>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</si>
  <si>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</si>
  <si>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</si>
  <si>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</si>
  <si>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</si>
  <si>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</si>
  <si>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</si>
  <si>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</si>
  <si>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</si>
  <si>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</si>
  <si>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</si>
  <si>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</si>
  <si>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</si>
  <si>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</si>
  <si>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</si>
  <si>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</si>
  <si>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</si>
  <si>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</si>
  <si>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</si>
  <si>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</si>
  <si>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</si>
  <si>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</si>
  <si>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</si>
  <si>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</si>
  <si>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</si>
  <si>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</si>
  <si>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</si>
  <si>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</si>
  <si>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</si>
  <si>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</si>
  <si>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</si>
  <si>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</si>
  <si>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</si>
  <si>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</si>
  <si>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</si>
  <si>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</si>
  <si>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</si>
  <si>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</si>
  <si>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</si>
  <si>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</si>
  <si>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</si>
  <si>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</si>
  <si>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</si>
  <si>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</si>
  <si>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</si>
  <si>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</si>
  <si>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</si>
  <si>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</si>
  <si>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</si>
  <si>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</si>
  <si>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</si>
  <si>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</si>
  <si>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</si>
  <si>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</si>
  <si>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</si>
  <si>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</si>
  <si>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</si>
  <si>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</si>
  <si>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</si>
  <si>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</si>
  <si>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</si>
  <si>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</si>
  <si>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</si>
  <si>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</si>
  <si>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</si>
  <si>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</si>
  <si>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</si>
  <si>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</si>
  <si>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</si>
  <si>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</si>
  <si>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</si>
  <si>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</si>
  <si>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</si>
  <si>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</si>
  <si>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</si>
  <si>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</si>
  <si>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</si>
  <si>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</si>
  <si>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</si>
  <si>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</si>
  <si>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</si>
  <si>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</si>
  <si>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</si>
  <si>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</si>
  <si>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</si>
  <si>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</si>
  <si>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</si>
  <si>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</si>
  <si>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</si>
  <si>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</si>
  <si>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</si>
  <si>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</si>
  <si>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</si>
  <si>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</si>
  <si>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</si>
  <si>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</si>
  <si>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</si>
  <si>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</si>
  <si>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</si>
  <si>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</si>
  <si>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</si>
  <si>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</si>
  <si>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</si>
  <si>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</si>
  <si>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</si>
  <si>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</si>
  <si>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</si>
  <si>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</si>
  <si>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</si>
  <si>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</si>
  <si>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</si>
  <si>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</si>
  <si>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</si>
  <si>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</si>
  <si>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</si>
  <si>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</si>
  <si>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</si>
  <si>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</si>
  <si>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</si>
  <si>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</si>
  <si>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</si>
  <si>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</si>
  <si>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</si>
  <si>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</si>
  <si>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</si>
  <si>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</si>
  <si>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</si>
  <si>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</si>
  <si>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</si>
  <si>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</si>
  <si>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</si>
  <si>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</si>
  <si>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</si>
  <si>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</si>
  <si>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</si>
  <si>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</si>
  <si>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</si>
  <si>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</si>
  <si>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</si>
  <si>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</si>
  <si>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</si>
  <si>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</si>
  <si>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</si>
  <si>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</si>
  <si>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</si>
  <si>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</si>
  <si>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</si>
  <si>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</si>
  <si>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</si>
  <si>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</si>
  <si>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</si>
  <si>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</si>
  <si>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</si>
  <si>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</si>
  <si>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</si>
  <si>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</si>
  <si>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</si>
  <si>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</si>
  <si>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</si>
  <si>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</si>
  <si>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</si>
  <si>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</si>
  <si>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</si>
  <si>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</si>
  <si>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</si>
  <si>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</si>
  <si>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</si>
  <si>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</si>
  <si>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</si>
  <si>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</si>
  <si>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</si>
  <si>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</si>
  <si>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</si>
  <si>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</si>
  <si>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</si>
  <si>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</si>
  <si>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</si>
  <si>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</si>
  <si>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</si>
  <si>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</si>
  <si>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</si>
  <si>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</si>
  <si>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</si>
  <si>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</si>
  <si>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</si>
  <si>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</si>
  <si>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</si>
  <si>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</si>
  <si>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</si>
  <si>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</si>
  <si>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</si>
  <si>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</si>
  <si>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</si>
  <si>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</si>
  <si>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000195</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</si>
  <si>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</si>
  <si>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</si>
  <si>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</si>
  <si>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</si>
  <si>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</si>
  <si>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</si>
  <si>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</si>
  <si>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</si>
  <si>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</si>
  <si>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</si>
  <si>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</si>
  <si>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</si>
  <si>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</si>
  <si>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</si>
  <si>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</si>
  <si>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</si>
  <si>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</si>
  <si>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</si>
  <si>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</si>
  <si>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</si>
  <si>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</si>
  <si>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</si>
  <si>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</si>
  <si>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</si>
  <si>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</si>
  <si>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</si>
  <si>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</si>
  <si>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</si>
  <si>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</si>
  <si>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</si>
  <si>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</si>
  <si>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</si>
  <si>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</si>
  <si>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</si>
  <si>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</si>
  <si>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</si>
  <si>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</si>
  <si>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</si>
  <si>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</si>
  <si>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</si>
  <si>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</si>
  <si>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</si>
  <si>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</si>
  <si>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</si>
  <si>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</si>
  <si>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</si>
  <si>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</si>
  <si>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</si>
  <si>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</si>
  <si>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</si>
  <si>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</si>
  <si>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</si>
  <si>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</si>
  <si>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</si>
  <si>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</si>
  <si>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</si>
  <si>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</si>
  <si>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</si>
  <si>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</si>
  <si>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</si>
  <si>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</si>
  <si>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</si>
  <si>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</si>
  <si>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</si>
  <si>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</si>
  <si>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</si>
  <si>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</si>
  <si>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</si>
  <si>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</si>
  <si>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</si>
  <si>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</si>
  <si>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</si>
  <si>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</si>
  <si>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</si>
  <si>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</si>
  <si>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</si>
  <si>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</si>
  <si>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</si>
  <si>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</si>
  <si>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</si>
  <si>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</si>
  <si>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</si>
  <si>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</si>
  <si>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</si>
  <si>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</si>
  <si>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</si>
  <si>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</si>
  <si>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</si>
  <si>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</si>
  <si>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</si>
  <si>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</si>
  <si>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</si>
  <si>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</si>
  <si>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</si>
  <si>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</si>
  <si>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</si>
  <si>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</si>
  <si>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</si>
  <si>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</si>
  <si>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</si>
  <si>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</si>
  <si>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</si>
  <si>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</si>
  <si>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</si>
  <si>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</si>
  <si>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</si>
  <si>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</si>
  <si>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</si>
  <si>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</si>
  <si>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</si>
  <si>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</si>
  <si>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</si>
  <si>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</si>
  <si>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</si>
  <si>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</si>
  <si>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</si>
  <si>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</si>
  <si>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</si>
  <si>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</si>
  <si>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</si>
  <si>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</si>
  <si>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</si>
  <si>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</si>
  <si>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</si>
  <si>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</si>
  <si>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</si>
  <si>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</si>
  <si>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</si>
  <si>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</si>
  <si>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</si>
  <si>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</si>
  <si>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</si>
  <si>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</si>
  <si>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</si>
  <si>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</si>
  <si>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</si>
  <si>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</si>
  <si>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</si>
  <si>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</si>
  <si>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</si>
  <si>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</si>
  <si>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</si>
  <si>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</si>
  <si>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</si>
  <si>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</si>
  <si>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</si>
  <si>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</si>
  <si>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</si>
  <si>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</si>
  <si>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</si>
  <si>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</si>
  <si>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</si>
  <si>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</si>
  <si>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</si>
  <si>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</si>
  <si>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</si>
  <si>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</si>
  <si>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</si>
  <si>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</si>
  <si>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</si>
  <si>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</si>
  <si>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</si>
  <si>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</si>
  <si>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</si>
  <si>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</si>
  <si>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</si>
  <si>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</si>
  <si>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</si>
  <si>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</si>
  <si>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</si>
  <si>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</si>
  <si>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</si>
  <si>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</si>
  <si>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</si>
  <si>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</si>
  <si>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</si>
  <si>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</si>
  <si>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</si>
  <si>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</si>
  <si>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</si>
  <si>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</si>
  <si>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</si>
  <si>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</si>
  <si>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</si>
  <si>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</si>
  <si>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</si>
  <si>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</si>
  <si>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</si>
  <si>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</si>
  <si>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</si>
  <si>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</si>
  <si>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</si>
  <si>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</si>
  <si>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</si>
  <si>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</si>
  <si>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</si>
  <si>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</si>
  <si>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</si>
  <si>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</si>
  <si>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</si>
  <si>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</si>
  <si>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</si>
  <si>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</si>
  <si>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</si>
  <si>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</si>
  <si>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</si>
  <si>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</si>
  <si>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</si>
  <si>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</si>
  <si>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</si>
  <si>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</si>
  <si>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</si>
  <si>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</si>
  <si>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</si>
  <si>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</si>
  <si>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</si>
  <si>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</si>
  <si>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</si>
  <si>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</si>
  <si>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</si>
  <si>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</si>
  <si>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</si>
  <si>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</si>
  <si>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</si>
  <si>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</si>
  <si>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</si>
  <si>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</si>
  <si>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</si>
  <si>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</si>
  <si>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</si>
  <si>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</si>
  <si>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</si>
  <si>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</si>
  <si>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</si>
  <si>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</si>
  <si>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</si>
  <si>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</si>
  <si>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</si>
  <si>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</si>
  <si>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</si>
  <si>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</si>
  <si>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</si>
  <si>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</si>
  <si>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</si>
  <si>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</si>
  <si>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</si>
  <si>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</si>
  <si>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</si>
  <si>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</si>
  <si>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</si>
  <si>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</si>
  <si>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</si>
  <si>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</si>
  <si>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</si>
  <si>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</si>
  <si>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</si>
  <si>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</si>
  <si>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</si>
  <si>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</si>
  <si>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</si>
  <si>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</si>
  <si>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</si>
  <si>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</si>
  <si>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</si>
  <si>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</si>
  <si>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</si>
  <si>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</si>
  <si>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</si>
  <si>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</si>
  <si>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</si>
  <si>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</si>
  <si>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</si>
  <si>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</si>
  <si>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</si>
  <si>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</si>
  <si>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</si>
  <si>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</si>
  <si>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</si>
  <si>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</si>
  <si>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</si>
  <si>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</si>
  <si>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</si>
  <si>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</si>
  <si>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</si>
  <si>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</si>
  <si>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</si>
  <si>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</si>
  <si>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</si>
  <si>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</si>
  <si>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</si>
  <si>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</si>
  <si>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</si>
  <si>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</si>
  <si>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</si>
  <si>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</si>
  <si>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</si>
  <si>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</si>
  <si>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</si>
  <si>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</si>
  <si>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</si>
  <si>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</si>
  <si>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</si>
  <si>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</si>
  <si>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</si>
  <si>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</si>
  <si>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</si>
  <si>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</si>
  <si>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</si>
  <si>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</si>
  <si>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</si>
  <si>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</si>
  <si>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</si>
  <si>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</si>
  <si>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</si>
  <si>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</si>
  <si>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</si>
  <si>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</si>
  <si>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</si>
  <si>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</si>
  <si>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</si>
  <si>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</si>
  <si>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</si>
  <si>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</si>
  <si>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</si>
  <si>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</si>
  <si>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</si>
  <si>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</si>
  <si>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</si>
  <si>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</si>
  <si>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</si>
  <si>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</si>
  <si>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</si>
  <si>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</si>
  <si>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</si>
  <si>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</si>
  <si>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</si>
  <si>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</si>
  <si>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</si>
  <si>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</si>
  <si>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</si>
  <si>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</si>
  <si>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</si>
  <si>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</si>
  <si>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</si>
  <si>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</si>
  <si>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</si>
  <si>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</si>
  <si>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</si>
  <si>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</si>
  <si>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</si>
  <si>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</si>
  <si>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</si>
  <si>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</si>
  <si>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</si>
  <si>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</si>
  <si>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</si>
  <si>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</si>
  <si>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</si>
  <si>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</si>
  <si>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</si>
  <si>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</si>
  <si>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</si>
  <si>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</si>
  <si>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</si>
  <si>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</si>
  <si>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</si>
  <si>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</si>
  <si>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</si>
  <si>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</si>
  <si>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</si>
  <si>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</si>
  <si>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</si>
  <si>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</si>
  <si>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</si>
  <si>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</si>
  <si>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</si>
  <si>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</si>
  <si>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</si>
  <si>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</si>
  <si>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</si>
  <si>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</si>
  <si>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</si>
  <si>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</si>
  <si>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</si>
  <si>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</si>
  <si>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</si>
  <si>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</si>
  <si>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</si>
  <si>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</si>
  <si>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</si>
  <si>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</si>
  <si>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</si>
  <si>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</si>
  <si>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</si>
  <si>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</si>
  <si>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</si>
  <si>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</si>
  <si>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</si>
  <si>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</si>
  <si>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</si>
  <si>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</si>
  <si>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</si>
  <si>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</si>
  <si>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</si>
  <si>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</si>
  <si>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</si>
  <si>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</si>
  <si>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</si>
  <si>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</si>
  <si>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</si>
  <si>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</si>
  <si>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</si>
  <si>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</si>
  <si>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</si>
  <si>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</si>
  <si>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</si>
  <si>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</si>
  <si>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</si>
  <si>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</si>
  <si>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</si>
  <si>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</si>
  <si>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</si>
  <si>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</si>
  <si>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</si>
  <si>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</si>
  <si>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</si>
  <si>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</si>
  <si>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</si>
  <si>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</si>
  <si>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</si>
  <si>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</si>
  <si>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</si>
  <si>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</si>
  <si>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</si>
  <si>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</si>
  <si>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</si>
  <si>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</si>
  <si>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</si>
  <si>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</si>
  <si>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</si>
  <si>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</si>
  <si>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</si>
  <si>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</si>
  <si>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</si>
  <si>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</si>
  <si>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</si>
  <si>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</si>
  <si>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</si>
  <si>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</si>
  <si>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</si>
  <si>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</si>
  <si>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</si>
  <si>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</si>
  <si>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</si>
  <si>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</si>
  <si>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</si>
  <si>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</si>
  <si>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</si>
  <si>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</si>
  <si>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</si>
  <si>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</si>
  <si>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</si>
  <si>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</si>
  <si>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</si>
  <si>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</si>
  <si>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</si>
  <si>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</si>
  <si>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</si>
  <si>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</si>
  <si>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</si>
  <si>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</si>
  <si>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</si>
  <si>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</si>
  <si>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</si>
  <si>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</si>
  <si>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</si>
  <si>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</si>
  <si>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</si>
  <si>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</si>
  <si>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</si>
  <si>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</si>
  <si>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</si>
  <si>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</si>
  <si>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</si>
  <si>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</si>
  <si>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</si>
  <si>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</si>
  <si>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</si>
  <si>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</si>
  <si>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</si>
  <si>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</si>
  <si>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</si>
  <si>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</si>
  <si>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</si>
  <si>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</si>
  <si>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</si>
  <si>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</si>
  <si>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</si>
  <si>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</si>
  <si>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</si>
  <si>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</si>
  <si>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</si>
  <si>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</si>
  <si>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</si>
  <si>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</si>
  <si>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</si>
  <si>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</si>
  <si>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</si>
  <si>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</si>
  <si>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</si>
  <si>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</si>
  <si>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</si>
  <si>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</si>
  <si>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</si>
  <si>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</si>
  <si>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</si>
  <si>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</si>
  <si>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</si>
  <si>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</si>
  <si>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</si>
  <si>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</si>
  <si>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</si>
  <si>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</si>
  <si>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</si>
  <si>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</si>
  <si>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</si>
  <si>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</si>
  <si>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</si>
  <si>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</si>
  <si>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</si>
  <si>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</si>
  <si>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</si>
  <si>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</si>
  <si>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</si>
  <si>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</si>
  <si>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</si>
  <si>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</si>
  <si>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</si>
  <si>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</si>
  <si>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</si>
  <si>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</si>
  <si>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</si>
  <si>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</si>
  <si>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</si>
  <si>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</si>
  <si>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</si>
  <si>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</si>
  <si>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</si>
  <si>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</si>
  <si>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</si>
  <si>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</si>
  <si>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</si>
  <si>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</si>
  <si>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</si>
  <si>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</si>
  <si>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</si>
  <si>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</si>
  <si>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</si>
  <si>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</si>
  <si>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</si>
  <si>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</si>
  <si>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</si>
  <si>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</si>
  <si>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</si>
  <si>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</si>
  <si>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</si>
  <si>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</si>
  <si>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</si>
  <si>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</si>
  <si>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</si>
  <si>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</si>
  <si>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</si>
  <si>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</si>
  <si>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</si>
  <si>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</si>
  <si>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</si>
  <si>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</si>
  <si>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</si>
  <si>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</si>
  <si>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</si>
  <si>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</si>
  <si>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</si>
  <si>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</si>
  <si>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</si>
  <si>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</si>
  <si>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</si>
  <si>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</si>
  <si>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</si>
  <si>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</si>
  <si>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</si>
  <si>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</si>
  <si>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</si>
  <si>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</si>
  <si>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</si>
  <si>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</si>
  <si>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</si>
  <si>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</si>
  <si>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</si>
  <si>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</si>
  <si>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</si>
  <si>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</si>
  <si>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</si>
  <si>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</si>
  <si>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</si>
  <si>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</si>
  <si>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</si>
  <si>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</si>
  <si>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</si>
  <si>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</si>
  <si>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</si>
  <si>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</si>
  <si>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</si>
  <si>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</si>
  <si>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</si>
  <si>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</si>
  <si>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</si>
  <si>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</si>
  <si>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</si>
  <si>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</si>
  <si>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</si>
  <si>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</si>
  <si>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</si>
  <si>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</si>
  <si>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</si>
  <si>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</si>
  <si>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</si>
  <si>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</si>
  <si>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</si>
  <si>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</si>
  <si>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</si>
  <si>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</si>
  <si>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</si>
  <si>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</si>
  <si>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</si>
  <si>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</si>
  <si>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</si>
  <si>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</si>
  <si>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</si>
  <si>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</si>
  <si>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</si>
  <si>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</si>
  <si>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</si>
  <si>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</si>
  <si>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</si>
  <si>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</si>
  <si>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</si>
  <si>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</si>
  <si>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</si>
  <si>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</si>
  <si>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</si>
  <si>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</si>
  <si>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</si>
  <si>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</si>
  <si>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</si>
  <si>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</si>
  <si>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</si>
  <si>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</si>
  <si>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</si>
  <si>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</si>
  <si>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</si>
  <si>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</si>
  <si>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</si>
  <si>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</si>
  <si>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</si>
  <si>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</si>
  <si>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</si>
  <si>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</si>
  <si>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</si>
  <si>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</si>
  <si>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</si>
  <si>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</si>
  <si>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</si>
  <si>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</si>
  <si>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</si>
  <si>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</si>
  <si>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</si>
  <si>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</si>
  <si>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</si>
  <si>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</si>
  <si>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</si>
  <si>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</si>
  <si>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</si>
  <si>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</si>
  <si>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</si>
  <si>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</si>
  <si>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</si>
  <si>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</si>
  <si>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</si>
  <si>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</si>
  <si>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</si>
  <si>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</si>
  <si>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</si>
  <si>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</si>
  <si>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</si>
  <si>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</si>
  <si>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</si>
  <si>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</si>
  <si>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</si>
  <si>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</si>
  <si>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</si>
  <si>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</si>
  <si>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</si>
  <si>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</si>
  <si>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</si>
  <si>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</si>
  <si>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</si>
  <si>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</si>
  <si>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</si>
  <si>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</si>
  <si>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</si>
  <si>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</si>
  <si>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</si>
  <si>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</si>
  <si>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</si>
  <si>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</si>
  <si>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</si>
  <si>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</si>
  <si>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</si>
  <si>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</si>
  <si>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</si>
  <si>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</si>
  <si>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</si>
  <si>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</si>
  <si>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</si>
  <si>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</si>
  <si>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</si>
  <si>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</si>
  <si>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</si>
  <si>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</si>
  <si>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</si>
  <si>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</si>
  <si>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</si>
  <si>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</si>
  <si>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</si>
  <si>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</si>
  <si>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</si>
  <si>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</si>
  <si>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</si>
  <si>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</si>
  <si>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</si>
  <si>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</si>
  <si>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</si>
  <si>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</si>
  <si>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</si>
  <si>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</si>
  <si>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</si>
  <si>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</si>
  <si>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</si>
  <si>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</si>
  <si>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</si>
  <si>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</si>
  <si>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</si>
  <si>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</si>
  <si>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</si>
  <si>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</si>
  <si>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</si>
  <si>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</si>
  <si>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</si>
  <si>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</si>
  <si>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</si>
  <si>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</si>
  <si>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</si>
  <si>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</si>
  <si>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</si>
  <si>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</si>
  <si>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</si>
  <si>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</si>
  <si>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</si>
  <si>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</si>
  <si>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</si>
  <si>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</si>
  <si>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</si>
  <si>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</si>
  <si>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</si>
  <si>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</si>
  <si>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</si>
  <si>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</si>
  <si>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</si>
  <si>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</si>
  <si>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</si>
  <si>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</si>
  <si>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</si>
  <si>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</si>
  <si>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</si>
  <si>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</si>
  <si>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</si>
  <si>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</si>
  <si>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</si>
  <si>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</si>
  <si>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</si>
  <si>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</si>
  <si>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</si>
  <si>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</si>
  <si>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</si>
  <si>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</si>
  <si>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</si>
  <si>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</si>
  <si>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</si>
  <si>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</si>
  <si>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</si>
  <si>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</si>
  <si>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</si>
  <si>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</si>
  <si>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</si>
  <si>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</si>
  <si>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</si>
  <si>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</si>
  <si>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</si>
  <si>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</si>
  <si>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</si>
  <si>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</si>
  <si>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</si>
  <si>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</si>
  <si>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</si>
  <si>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</si>
  <si>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</si>
  <si>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</si>
  <si>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</si>
  <si>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</si>
  <si>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</si>
  <si>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</si>
  <si>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</si>
  <si>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</si>
  <si>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</si>
  <si>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</si>
  <si>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</si>
  <si>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</si>
  <si>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</si>
  <si>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</si>
  <si>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</si>
  <si>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</si>
  <si>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</si>
  <si>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</si>
  <si>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</si>
  <si>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</si>
  <si>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</si>
  <si>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</si>
  <si>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</si>
  <si>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</si>
  <si>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</si>
  <si>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</si>
  <si>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</si>
  <si>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</si>
  <si>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</si>
  <si>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</si>
  <si>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</si>
  <si>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</si>
  <si>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</si>
  <si>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</si>
  <si>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</si>
  <si>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</si>
  <si>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</si>
  <si>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</si>
  <si>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</si>
  <si>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</si>
  <si>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</si>
  <si>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</si>
  <si>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</si>
  <si>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</si>
  <si>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</si>
  <si>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</si>
  <si>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</si>
  <si>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</si>
  <si>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</si>
  <si>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</si>
  <si>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</si>
  <si>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</si>
  <si>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</si>
  <si>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</si>
  <si>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</si>
  <si>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</si>
  <si>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</si>
  <si>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</si>
  <si>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</si>
  <si>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</si>
  <si>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</si>
  <si>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</si>
  <si>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</si>
  <si>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</si>
  <si>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</si>
  <si>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</si>
  <si>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</si>
  <si>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</si>
  <si>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</si>
  <si>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</si>
  <si>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</si>
  <si>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</si>
  <si>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</si>
  <si>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</si>
  <si>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</si>
  <si>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</si>
  <si>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</si>
  <si>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</si>
  <si>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</si>
  <si>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</si>
  <si>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</si>
  <si>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</si>
  <si>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</si>
  <si>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</si>
  <si>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</si>
  <si>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</si>
  <si>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</si>
  <si>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</si>
  <si>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</si>
  <si>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</si>
  <si>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</si>
  <si>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</si>
  <si>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</si>
  <si>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</si>
  <si>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</si>
  <si>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</si>
  <si>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</si>
  <si>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</si>
  <si>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</si>
  <si>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</si>
  <si>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</si>
  <si>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</si>
  <si>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</si>
  <si>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</si>
  <si>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</si>
  <si>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</si>
  <si>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</si>
  <si>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</si>
  <si>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</si>
  <si>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</si>
  <si>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</si>
  <si>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</si>
  <si>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</si>
  <si>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</si>
  <si>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</si>
  <si>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</si>
  <si>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</si>
  <si>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</si>
  <si>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</si>
  <si>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</si>
  <si>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</si>
  <si>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</si>
  <si>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</si>
  <si>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</si>
  <si>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</si>
  <si>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</si>
  <si>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</si>
  <si>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</si>
  <si>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</si>
  <si>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</si>
  <si>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</si>
  <si>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</si>
  <si>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</si>
  <si>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</si>
  <si>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</si>
  <si>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</si>
  <si>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</si>
  <si>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</si>
  <si>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</si>
  <si>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</si>
  <si>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</si>
  <si>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</si>
  <si>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</si>
  <si>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</si>
  <si>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</si>
  <si>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</si>
  <si>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</si>
  <si>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</si>
  <si>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</si>
  <si>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</si>
  <si>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</si>
  <si>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</si>
  <si>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</si>
  <si>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</si>
  <si>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</si>
  <si>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</si>
  <si>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</si>
  <si>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</si>
  <si>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</si>
  <si>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</si>
  <si>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</si>
  <si>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</si>
  <si>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</si>
  <si>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</si>
  <si>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</si>
  <si>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</si>
  <si>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</si>
  <si>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</si>
  <si>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</si>
  <si>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</si>
  <si>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</si>
  <si>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</si>
  <si>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</si>
  <si>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</si>
  <si>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</si>
  <si>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</si>
  <si>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</si>
  <si>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</si>
  <si>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</si>
  <si>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</si>
  <si>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</si>
  <si>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</si>
  <si>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</si>
  <si>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</si>
  <si>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</si>
  <si>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</si>
  <si>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</si>
  <si>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</si>
  <si>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</si>
  <si>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</si>
  <si>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</si>
  <si>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</si>
  <si>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</si>
  <si>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</si>
  <si>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</si>
  <si>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</si>
  <si>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</si>
  <si>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</si>
  <si>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</si>
  <si>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</si>
  <si>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</si>
  <si>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</si>
  <si>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</si>
  <si>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</si>
  <si>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</si>
  <si>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</si>
  <si>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</si>
  <si>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</si>
  <si>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</si>
  <si>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</si>
  <si>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</si>
  <si>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</si>
  <si>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</si>
  <si>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</si>
  <si>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</si>
  <si>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</si>
  <si>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</si>
  <si>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</si>
  <si>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</si>
  <si>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</si>
  <si>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</si>
  <si>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</si>
  <si>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</si>
  <si>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</si>
  <si>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</si>
  <si>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</si>
  <si>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</si>
  <si>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</si>
  <si>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</si>
  <si>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</si>
  <si>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</si>
  <si>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</si>
  <si>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</si>
  <si>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</si>
  <si>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</si>
  <si>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</si>
  <si>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</si>
  <si>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</si>
  <si>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</si>
  <si>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</si>
  <si>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</si>
  <si>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</si>
  <si>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</si>
  <si>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</si>
  <si>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</si>
  <si>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</si>
  <si>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</si>
  <si>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</si>
  <si>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</si>
  <si>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</si>
  <si>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</si>
  <si>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</si>
  <si>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</si>
  <si>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</si>
  <si>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</si>
  <si>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</si>
  <si>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</si>
  <si>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</si>
  <si>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</si>
  <si>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</si>
  <si>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</si>
  <si>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</si>
  <si>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</si>
  <si>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</si>
  <si>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</si>
  <si>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</si>
  <si>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</si>
  <si>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</si>
  <si>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</si>
  <si>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</si>
  <si>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</si>
  <si>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</si>
  <si>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</si>
  <si>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</si>
  <si>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</si>
  <si>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</si>
  <si>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</si>
  <si>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</si>
  <si>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</si>
  <si>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</si>
  <si>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</si>
  <si>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</si>
  <si>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</si>
  <si>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</si>
  <si>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</si>
  <si>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</si>
  <si>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</si>
  <si>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</si>
  <si>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</si>
  <si>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</si>
  <si>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</si>
  <si>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</si>
  <si>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</si>
  <si>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</si>
  <si>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</si>
  <si>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</si>
  <si>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</si>
  <si>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</si>
  <si>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</si>
  <si>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</si>
  <si>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</si>
  <si>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</si>
  <si>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</si>
  <si>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</si>
  <si>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</si>
  <si>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</si>
  <si>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</si>
  <si>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</si>
  <si>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</si>
  <si>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</si>
  <si>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</si>
  <si>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</si>
  <si>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</si>
  <si>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</si>
  <si>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</si>
  <si>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</si>
  <si>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</si>
  <si>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</si>
  <si>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</si>
  <si>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</si>
  <si>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</si>
  <si>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</si>
  <si>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</si>
  <si>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</si>
  <si>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</si>
  <si>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</si>
  <si>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</si>
  <si>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</si>
  <si>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</si>
  <si>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</si>
  <si>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</si>
  <si>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</si>
  <si>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</si>
  <si>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</si>
  <si>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</si>
  <si>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</si>
  <si>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</si>
  <si>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</si>
  <si>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</si>
  <si>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</si>
  <si>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</si>
  <si>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</si>
  <si>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</si>
  <si>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</si>
  <si>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</si>
  <si>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</si>
  <si>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</si>
  <si>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</si>
  <si>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</si>
  <si>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</si>
  <si>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</si>
  <si>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</si>
  <si>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</si>
  <si>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</si>
  <si>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</si>
  <si>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</si>
  <si>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</si>
  <si>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</si>
  <si>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</si>
  <si>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</si>
  <si>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</si>
  <si>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</si>
  <si>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</si>
  <si>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</si>
  <si>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</si>
  <si>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</si>
  <si>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</si>
  <si>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</si>
  <si>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</si>
  <si>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</si>
  <si>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</si>
  <si>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</si>
  <si>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</si>
  <si>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</si>
  <si>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</si>
  <si>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</si>
  <si>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</si>
  <si>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</si>
  <si>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</si>
  <si>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</si>
  <si>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</si>
  <si>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</si>
  <si>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</si>
  <si>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</si>
  <si>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</si>
  <si>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</si>
  <si>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</si>
  <si>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</si>
  <si>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</si>
  <si>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</si>
  <si>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</si>
  <si>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</si>
  <si>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</si>
  <si>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</si>
  <si>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</si>
  <si>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</si>
  <si>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</si>
  <si>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</si>
  <si>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</si>
  <si>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</si>
  <si>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</si>
  <si>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</si>
  <si>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</si>
  <si>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</si>
  <si>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</si>
  <si>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</si>
  <si>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</si>
  <si>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</si>
  <si>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</si>
  <si>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</si>
  <si>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</si>
  <si>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</si>
  <si>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</si>
  <si>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</si>
  <si>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</si>
  <si>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</si>
  <si>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</si>
  <si>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</si>
  <si>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</si>
  <si>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</si>
  <si>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</si>
  <si>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</si>
  <si>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</si>
  <si>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</si>
  <si>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</si>
  <si>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</si>
  <si>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</si>
  <si>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</si>
  <si>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</si>
  <si>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</si>
  <si>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</si>
  <si>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</si>
  <si>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</si>
  <si>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</si>
  <si>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</si>
  <si>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</si>
  <si>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</si>
  <si>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</si>
  <si>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</si>
  <si>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</si>
  <si>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</si>
  <si>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</si>
  <si>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</si>
  <si>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</si>
  <si>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</si>
  <si>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</si>
  <si>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</si>
  <si>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</si>
  <si>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</si>
  <si>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</si>
  <si>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</si>
  <si>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</si>
  <si>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</si>
  <si>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</si>
  <si>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</si>
  <si>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</si>
  <si>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</si>
  <si>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</si>
  <si>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</si>
  <si>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</si>
  <si>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</si>
  <si>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</si>
  <si>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</si>
  <si>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</si>
  <si>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</si>
  <si>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</si>
  <si>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</si>
  <si>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</si>
  <si>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</si>
  <si>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</si>
  <si>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</si>
  <si>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</si>
  <si>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</si>
  <si>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</si>
  <si>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</si>
  <si>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</si>
  <si>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</si>
  <si>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</si>
  <si>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</si>
  <si>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</si>
  <si>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</si>
  <si>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</si>
  <si>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</si>
  <si>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</si>
  <si>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</si>
  <si>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</si>
  <si>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</si>
  <si>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</si>
  <si>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</si>
  <si>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</si>
  <si>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</si>
  <si>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</si>
  <si>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</si>
  <si>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</si>
  <si>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</si>
  <si>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</si>
  <si>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</si>
  <si>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</si>
  <si>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</si>
  <si>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</si>
  <si>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</si>
  <si>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</si>
  <si>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</si>
  <si>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</si>
  <si>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</si>
  <si>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</si>
  <si>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</si>
  <si>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</si>
  <si>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</si>
  <si>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</si>
  <si>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</si>
  <si>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</si>
  <si>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</si>
  <si>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</si>
  <si>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</si>
  <si>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</si>
  <si>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</si>
  <si>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</si>
  <si>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</si>
  <si>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</si>
  <si>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</si>
  <si>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</si>
  <si>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</si>
  <si>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</si>
  <si>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</si>
  <si>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</si>
  <si>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</si>
  <si>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</si>
  <si>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</si>
  <si>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</si>
  <si>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</si>
  <si>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</si>
  <si>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</si>
  <si>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</si>
  <si>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</si>
  <si>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</si>
  <si>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</si>
  <si>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</si>
  <si>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</si>
  <si>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</si>
  <si>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</si>
  <si>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</si>
  <si>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</si>
  <si>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</si>
  <si>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</si>
  <si>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</si>
  <si>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</si>
  <si>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</si>
  <si>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</si>
  <si>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</si>
  <si>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</si>
  <si>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</si>
  <si>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</si>
  <si>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</si>
  <si>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</si>
  <si>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</si>
  <si>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</si>
  <si>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</si>
  <si>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</si>
  <si>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</si>
  <si>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</si>
  <si>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</si>
  <si>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</si>
  <si>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</si>
  <si>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</si>
  <si>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</si>
  <si>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</si>
  <si>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</si>
  <si>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</si>
  <si>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</si>
  <si>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</si>
  <si>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</si>
  <si>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</si>
  <si>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</si>
  <si>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</si>
  <si>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</si>
  <si>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</si>
  <si>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</si>
  <si>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</si>
  <si>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</si>
  <si>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</si>
  <si>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</si>
  <si>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</si>
  <si>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</si>
  <si>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</si>
  <si>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</si>
  <si>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</si>
  <si>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</si>
  <si>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</si>
  <si>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</si>
  <si>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</si>
  <si>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</si>
  <si>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</si>
  <si>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</si>
  <si>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</si>
  <si>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</si>
  <si>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</si>
  <si>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</si>
  <si>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</si>
  <si>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</si>
  <si>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</si>
  <si>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</si>
  <si>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</si>
  <si>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</si>
  <si>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</si>
  <si>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</si>
  <si>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</si>
  <si>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</si>
  <si>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</si>
  <si>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</si>
  <si>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</si>
  <si>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</si>
  <si>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</si>
  <si>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</si>
  <si>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</si>
  <si>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</si>
  <si>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</si>
  <si>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</si>
  <si>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</si>
  <si>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</si>
  <si>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</si>
  <si>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</si>
  <si>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</si>
  <si>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</si>
  <si>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</si>
  <si>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</si>
  <si>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</si>
  <si>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</si>
  <si>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</si>
  <si>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</si>
  <si>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</si>
  <si>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</si>
  <si>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</si>
  <si>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</si>
  <si>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</si>
  <si>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</si>
  <si>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</si>
  <si>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</si>
  <si>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</si>
  <si>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</si>
  <si>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</si>
  <si>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</si>
  <si>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</si>
  <si>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</si>
  <si>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</si>
  <si>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</si>
  <si>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</si>
  <si>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</si>
  <si>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</si>
  <si>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</si>
  <si>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</si>
  <si>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</si>
  <si>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</si>
  <si>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</si>
  <si>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</si>
  <si>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</si>
  <si>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</si>
  <si>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</si>
  <si>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</si>
  <si>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</si>
  <si>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</si>
  <si>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</si>
  <si>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</si>
  <si>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</si>
  <si>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</si>
  <si>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</si>
  <si>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</si>
  <si>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</si>
  <si>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</si>
  <si>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</si>
  <si>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</si>
  <si>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</si>
  <si>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</si>
  <si>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</si>
  <si>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</si>
  <si>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</si>
  <si>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</si>
  <si>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</si>
  <si>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</si>
  <si>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</si>
  <si>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</si>
  <si>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</si>
  <si>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</si>
  <si>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</si>
  <si>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</si>
  <si>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</si>
  <si>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</si>
  <si>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</si>
  <si>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</si>
  <si>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</si>
  <si>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</si>
  <si>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</si>
  <si>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</si>
  <si>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</si>
  <si>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</si>
  <si>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</si>
  <si>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</si>
  <si>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</si>
  <si>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</si>
  <si>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</si>
  <si>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</si>
  <si>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</si>
  <si>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</si>
  <si>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</si>
  <si>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</si>
  <si>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</si>
  <si>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</si>
  <si>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</si>
  <si>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</si>
  <si>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</si>
  <si>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</si>
  <si>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</si>
  <si>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</si>
  <si>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</si>
  <si>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</si>
  <si>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</si>
  <si>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</si>
  <si>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</si>
  <si>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</si>
  <si>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</si>
  <si>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</si>
  <si>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</si>
  <si>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</si>
  <si>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</si>
  <si>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</si>
  <si>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</si>
  <si>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</si>
  <si>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</si>
  <si>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</si>
  <si>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</si>
  <si>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</si>
  <si>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</si>
  <si>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</si>
  <si>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</si>
  <si>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</si>
  <si>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</si>
  <si>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</si>
  <si>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</si>
  <si>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</si>
  <si>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</si>
  <si>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</si>
  <si>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</si>
  <si>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</si>
  <si>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</si>
  <si>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</si>
  <si>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</si>
  <si>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</si>
  <si>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</si>
  <si>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</si>
  <si>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</si>
  <si>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</si>
  <si>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</si>
  <si>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</si>
  <si>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</si>
  <si>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</si>
  <si>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</si>
  <si>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</si>
  <si>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</si>
  <si>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</si>
  <si>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</si>
  <si>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</si>
  <si>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</si>
  <si>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</si>
  <si>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</si>
  <si>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</si>
  <si>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</si>
  <si>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</si>
  <si>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</si>
  <si>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</si>
  <si>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</si>
  <si>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</si>
  <si>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</si>
  <si>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</si>
  <si>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</si>
  <si>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</si>
  <si>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</si>
  <si>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</si>
  <si>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</si>
  <si>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</si>
  <si>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</si>
  <si>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</si>
  <si>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</si>
  <si>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</si>
  <si>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</si>
  <si>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</si>
  <si>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</si>
  <si>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</si>
  <si>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</si>
  <si>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</si>
  <si>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</si>
  <si>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</si>
  <si>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</si>
  <si>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</si>
  <si>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</si>
  <si>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</si>
  <si>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</si>
  <si>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</si>
  <si>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</si>
  <si>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</si>
  <si>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</si>
  <si>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</si>
  <si>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</si>
  <si>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</si>
  <si>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</si>
  <si>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</si>
  <si>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</si>
  <si>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</si>
  <si>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</si>
  <si>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</si>
  <si>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</si>
  <si>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</si>
  <si>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</si>
  <si>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</si>
  <si>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</si>
  <si>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</si>
  <si>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</si>
  <si>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</si>
  <si>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</si>
  <si>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</si>
  <si>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</si>
  <si>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</si>
  <si>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</si>
  <si>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</si>
  <si>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</si>
  <si>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</si>
  <si>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</si>
  <si>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</si>
  <si>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</si>
  <si>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</si>
  <si>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</si>
  <si>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</si>
  <si>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</si>
  <si>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</si>
  <si>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</si>
  <si>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</si>
  <si>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</si>
  <si>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</si>
  <si>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</si>
  <si>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</si>
  <si>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</si>
  <si>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</si>
  <si>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</si>
  <si>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</si>
  <si>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</si>
  <si>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</si>
  <si>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</si>
  <si>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</si>
  <si>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</si>
  <si>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</si>
  <si>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</si>
  <si>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</si>
  <si>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</si>
  <si>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</si>
  <si>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</si>
  <si>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</si>
  <si>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</si>
  <si>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</si>
  <si>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</si>
  <si>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</si>
  <si>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</si>
  <si>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</si>
  <si>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</si>
  <si>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</si>
  <si>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</si>
  <si>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</si>
  <si>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</si>
  <si>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</si>
  <si>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</si>
  <si>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</si>
  <si>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</si>
  <si>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</si>
  <si>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</si>
  <si>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</si>
  <si>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</si>
  <si>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</si>
  <si>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</si>
  <si>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</si>
  <si>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</si>
  <si>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</si>
  <si>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</si>
  <si>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</si>
  <si>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</si>
  <si>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</si>
  <si>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</si>
  <si>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</si>
  <si>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</si>
  <si>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</si>
  <si>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</si>
  <si>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</si>
  <si>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</si>
  <si>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</si>
  <si>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</si>
  <si>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</si>
  <si>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</si>
  <si>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</si>
  <si>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</si>
  <si>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</si>
  <si>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</si>
  <si>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</si>
  <si>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</si>
  <si>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</si>
  <si>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</si>
  <si>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</si>
  <si>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</si>
  <si>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</si>
  <si>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</si>
  <si>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</si>
  <si>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</si>
  <si>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</si>
  <si>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</si>
  <si>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</si>
  <si>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</si>
  <si>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</si>
  <si>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</si>
  <si>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</si>
  <si>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</si>
  <si>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</si>
  <si>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</si>
  <si>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</si>
  <si>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</si>
  <si>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</si>
  <si>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</si>
  <si>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</si>
  <si>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</si>
  <si>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</si>
  <si>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</si>
  <si>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</si>
  <si>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</si>
  <si>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</si>
  <si>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</si>
  <si>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</si>
  <si>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</si>
  <si>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</si>
  <si>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</si>
  <si>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</si>
  <si>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</si>
  <si>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</si>
  <si>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</si>
  <si>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</si>
  <si>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</si>
  <si>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</si>
  <si>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</si>
  <si>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</si>
  <si>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</si>
  <si>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</si>
  <si>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</si>
  <si>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</si>
  <si>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</si>
  <si>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</si>
  <si>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</si>
  <si>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</si>
  <si>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</si>
  <si>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</si>
  <si>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</si>
  <si>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</si>
  <si>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</si>
  <si>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</si>
  <si>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</si>
  <si>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</si>
  <si>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</si>
  <si>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</si>
  <si>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</si>
  <si>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</si>
  <si>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</si>
  <si>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</si>
  <si>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</si>
  <si>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</si>
  <si>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</si>
  <si>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</si>
  <si>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</si>
  <si>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</si>
  <si>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</si>
  <si>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</si>
  <si>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</si>
  <si>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</si>
  <si>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</si>
  <si>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</si>
  <si>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</si>
  <si>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</si>
  <si>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</si>
  <si>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</si>
  <si>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</si>
  <si>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</si>
  <si>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</si>
  <si>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</si>
  <si>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</si>
  <si>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</si>
  <si>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</si>
  <si>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</si>
  <si>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</si>
  <si>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</si>
  <si>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</si>
  <si>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</si>
  <si>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</si>
  <si>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</si>
  <si>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</si>
  <si>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</si>
  <si>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</si>
  <si>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</si>
  <si>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</si>
  <si>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</si>
  <si>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</si>
  <si>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</si>
  <si>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</si>
  <si>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</si>
  <si>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</si>
  <si>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</si>
  <si>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</si>
  <si>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</si>
  <si>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</si>
  <si>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</si>
  <si>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</si>
  <si>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</si>
  <si>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</si>
  <si>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</si>
  <si>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</si>
  <si>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</si>
  <si>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</si>
  <si>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</si>
  <si>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</si>
  <si>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</si>
  <si>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</si>
  <si>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</si>
  <si>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</si>
  <si>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</si>
  <si>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</si>
  <si>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</si>
  <si>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</si>
  <si>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</si>
  <si>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</si>
  <si>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</si>
  <si>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</si>
  <si>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</si>
  <si>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</si>
  <si>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</si>
  <si>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</si>
  <si>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</si>
  <si>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</si>
  <si>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</si>
  <si>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</si>
  <si>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</si>
  <si>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</si>
  <si>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</si>
  <si>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</si>
  <si>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</si>
  <si>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</si>
  <si>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</si>
  <si>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</si>
  <si>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</si>
  <si>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</si>
  <si>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</si>
  <si>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</si>
  <si>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</si>
  <si>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</si>
  <si>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</si>
  <si>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</si>
  <si>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</si>
  <si>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</si>
  <si>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</si>
  <si>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</si>
  <si>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</si>
  <si>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</si>
  <si>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</si>
  <si>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</si>
  <si>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</si>
  <si>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</si>
  <si>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</si>
  <si>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</si>
  <si>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</si>
  <si>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</si>
  <si>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</si>
  <si>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</si>
  <si>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</si>
  <si>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</si>
  <si>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</si>
  <si>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</si>
  <si>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</si>
  <si>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</si>
  <si>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</si>
  <si>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</si>
  <si>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</si>
  <si>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</si>
  <si>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</si>
  <si>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</si>
  <si>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</si>
  <si>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</si>
  <si>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</si>
  <si>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</si>
  <si>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</si>
  <si>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</si>
  <si>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</si>
  <si>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</si>
  <si>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</si>
  <si>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</si>
  <si>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</si>
  <si>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</si>
  <si>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</si>
  <si>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</si>
  <si>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</si>
  <si>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</si>
  <si>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</si>
  <si>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</si>
  <si>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</si>
  <si>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</si>
  <si>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</si>
  <si>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</si>
  <si>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</si>
  <si>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</si>
  <si>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</si>
  <si>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</si>
  <si>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</si>
  <si>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</si>
  <si>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</si>
  <si>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</si>
  <si>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</si>
  <si>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</si>
  <si>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</si>
  <si>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</si>
  <si>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</si>
  <si>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</si>
  <si>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</si>
  <si>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</si>
  <si>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</si>
  <si>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</si>
  <si>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</si>
  <si>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</si>
  <si>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</si>
  <si>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</si>
  <si>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</si>
  <si>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</si>
  <si>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</si>
  <si>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</si>
  <si>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</si>
  <si>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</si>
  <si>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</si>
  <si>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</si>
  <si>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</si>
  <si>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</si>
  <si>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</si>
  <si>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</si>
  <si>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</si>
  <si>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</si>
  <si>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</si>
  <si>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</si>
  <si>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</si>
  <si>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</si>
  <si>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</si>
  <si>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</si>
  <si>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</si>
  <si>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</si>
  <si>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</si>
  <si>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</si>
  <si>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</si>
  <si>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</si>
  <si>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</si>
  <si>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</si>
  <si>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</si>
  <si>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</si>
  <si>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</si>
  <si>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</si>
  <si>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</si>
  <si>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</si>
  <si>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</si>
  <si>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</si>
  <si>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</si>
  <si>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</si>
  <si>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</si>
  <si>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</si>
  <si>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</si>
  <si>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</si>
  <si>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</si>
  <si>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</si>
  <si>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</si>
  <si>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</si>
  <si>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</si>
  <si>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</si>
  <si>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</si>
  <si>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</si>
  <si>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</si>
  <si>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</si>
  <si>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</si>
  <si>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</si>
  <si>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</si>
  <si>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</si>
  <si>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</si>
  <si>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</si>
  <si>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</si>
  <si>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</si>
  <si>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</si>
  <si>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</si>
  <si>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</si>
  <si>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</si>
  <si>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</si>
  <si>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</si>
  <si>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</si>
  <si>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</si>
  <si>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</si>
  <si>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</si>
  <si>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</si>
  <si>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</si>
  <si>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</si>
  <si>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</si>
  <si>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</si>
  <si>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</si>
  <si>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</si>
  <si>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</si>
  <si>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</si>
  <si>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</si>
  <si>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</si>
  <si>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</si>
  <si>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</si>
  <si>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</si>
  <si>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</si>
  <si>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</si>
  <si>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</si>
  <si>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</si>
  <si>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</si>
  <si>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</si>
  <si>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</si>
  <si>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</si>
  <si>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</si>
  <si>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</si>
  <si>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</si>
  <si>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</si>
  <si>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</si>
  <si>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</si>
  <si>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</si>
  <si>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</si>
  <si>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</si>
  <si>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</si>
  <si>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</si>
  <si>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</si>
  <si>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</si>
  <si>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</si>
  <si>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</si>
  <si>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</si>
  <si>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</si>
  <si>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</si>
  <si>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</si>
  <si>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</si>
  <si>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</si>
  <si>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</si>
  <si>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</si>
  <si>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</si>
  <si>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</si>
  <si>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</si>
  <si>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</si>
  <si>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</si>
  <si>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</si>
  <si>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</si>
  <si>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</si>
  <si>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</si>
  <si>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</si>
  <si>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</si>
  <si>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</si>
  <si>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</si>
  <si>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</si>
  <si>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</si>
  <si>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</si>
  <si>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</si>
  <si>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</si>
  <si>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</si>
  <si>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</si>
  <si>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</si>
  <si>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</si>
  <si>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</si>
  <si>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</si>
  <si>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</si>
  <si>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</si>
  <si>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</si>
  <si>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</si>
  <si>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</si>
  <si>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</si>
  <si>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</si>
  <si>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</si>
  <si>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</si>
  <si>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</si>
  <si>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</si>
  <si>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</si>
  <si>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</si>
  <si>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</si>
  <si>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</si>
  <si>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</si>
  <si>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</si>
  <si>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</si>
  <si>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</si>
  <si>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</si>
  <si>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</si>
  <si>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</si>
  <si>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</si>
  <si>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</si>
  <si>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</si>
  <si>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</si>
  <si>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</si>
  <si>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</si>
  <si>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</si>
  <si>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</si>
  <si>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</si>
  <si>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</si>
  <si>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</si>
  <si>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</si>
  <si>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</si>
  <si>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</si>
  <si>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</si>
  <si>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</si>
  <si>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</si>
  <si>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</si>
  <si>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</si>
  <si>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</si>
  <si>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</si>
  <si>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</si>
  <si>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</si>
  <si>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</si>
  <si>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</si>
  <si>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</si>
  <si>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</si>
  <si>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</si>
  <si>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</si>
  <si>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</si>
  <si>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</si>
  <si>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</si>
  <si>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</si>
  <si>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</si>
  <si>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</si>
  <si>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</si>
  <si>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</si>
  <si>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</si>
  <si>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</si>
  <si>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</si>
  <si>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</si>
  <si>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</si>
  <si>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</si>
  <si>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</si>
  <si>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</si>
  <si>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</si>
  <si>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</si>
  <si>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</si>
  <si>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</si>
  <si>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</si>
  <si>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</si>
  <si>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</si>
  <si>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</si>
  <si>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</si>
  <si>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</si>
  <si>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</si>
  <si>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</si>
  <si>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</si>
  <si>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</si>
  <si>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</si>
  <si>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</si>
  <si>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</si>
  <si>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</si>
  <si>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</si>
  <si>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</si>
  <si>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</si>
  <si>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</si>
  <si>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</si>
  <si>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</si>
  <si>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</si>
  <si>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</si>
  <si>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</si>
  <si>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</si>
  <si>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</si>
  <si>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</si>
  <si>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</si>
  <si>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</si>
  <si>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</si>
  <si>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</si>
  <si>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</si>
  <si>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</si>
  <si>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</si>
  <si>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</si>
  <si>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</si>
  <si>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</si>
  <si>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</si>
  <si>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</si>
  <si>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</si>
  <si>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</si>
  <si>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</si>
  <si>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</si>
  <si>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</si>
  <si>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</si>
  <si>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</si>
  <si>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</si>
  <si>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</si>
  <si>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</si>
  <si>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</si>
  <si>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</si>
  <si>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</si>
  <si>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</si>
  <si>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</si>
  <si>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</si>
  <si>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</si>
  <si>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</si>
  <si>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</si>
  <si>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</si>
  <si>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</si>
  <si>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</si>
  <si>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</si>
  <si>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</si>
  <si>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</si>
  <si>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</si>
  <si>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</si>
  <si>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</si>
  <si>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</si>
  <si>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</si>
  <si>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</si>
  <si>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</si>
  <si>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</si>
  <si>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</si>
  <si>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</si>
  <si>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</si>
  <si>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</si>
  <si>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</si>
  <si>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</si>
  <si>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</si>
  <si>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</si>
  <si>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</si>
  <si>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</si>
  <si>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</si>
  <si>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</si>
  <si>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</si>
  <si>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</si>
  <si>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</si>
  <si>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</si>
  <si>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</si>
  <si>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</si>
  <si>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</si>
  <si>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</si>
  <si>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</si>
  <si>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</si>
  <si>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</si>
  <si>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</si>
  <si>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</si>
  <si>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</si>
  <si>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</si>
  <si>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</si>
  <si>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</si>
  <si>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</si>
  <si>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</si>
  <si>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</si>
  <si>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</si>
  <si>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</si>
  <si>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</si>
  <si>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</si>
  <si>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</si>
  <si>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</si>
  <si>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</si>
  <si>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</si>
  <si>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</si>
  <si>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</si>
  <si>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</si>
  <si>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</si>
  <si>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</si>
  <si>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</si>
  <si>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</si>
  <si>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</si>
  <si>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</si>
  <si>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</si>
  <si>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</si>
  <si>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</si>
  <si>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</si>
  <si>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</si>
  <si>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</si>
  <si>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</si>
  <si>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</si>
  <si>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</si>
  <si>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</si>
  <si>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</si>
  <si>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</si>
  <si>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</si>
  <si>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</si>
  <si>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</si>
  <si>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</si>
  <si>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</si>
  <si>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</si>
  <si>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</si>
  <si>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</si>
  <si>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</si>
  <si>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</si>
  <si>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</si>
  <si>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</si>
  <si>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</si>
  <si>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</si>
  <si>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</si>
  <si>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</si>
  <si>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</si>
  <si>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</si>
  <si>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</si>
  <si>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</si>
  <si>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</si>
  <si>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</si>
  <si>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</si>
  <si>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</si>
  <si>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</si>
  <si>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</si>
  <si>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</si>
  <si>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</si>
  <si>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</si>
  <si>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</si>
  <si>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</si>
  <si>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</si>
  <si>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</si>
  <si>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</si>
  <si>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</si>
  <si>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</si>
  <si>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</si>
  <si>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</si>
  <si>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</si>
  <si>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</si>
  <si>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</si>
  <si>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</si>
  <si>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</si>
  <si>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</si>
  <si>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</si>
  <si>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</si>
  <si>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</si>
  <si>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</si>
  <si>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</si>
  <si>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</si>
  <si>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</si>
  <si>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</si>
  <si>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</si>
  <si>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</si>
  <si>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</si>
  <si>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</si>
  <si>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</si>
  <si>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</si>
  <si>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</si>
  <si>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</si>
  <si>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</si>
  <si>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</si>
  <si>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</si>
  <si>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</si>
  <si>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</si>
  <si>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</si>
  <si>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</si>
  <si>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</si>
  <si>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</si>
  <si>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</si>
  <si>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</si>
  <si>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</si>
  <si>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</si>
  <si>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</si>
  <si>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</si>
  <si>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</si>
  <si>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</si>
  <si>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</si>
  <si>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</si>
  <si>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</si>
  <si>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</si>
  <si>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</si>
  <si>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</si>
  <si>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</si>
  <si>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</si>
  <si>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</si>
  <si>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</si>
  <si>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</si>
  <si>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</si>
  <si>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</si>
  <si>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</si>
  <si>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</si>
  <si>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</si>
  <si>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</si>
  <si>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</si>
  <si>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</si>
  <si>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</si>
  <si>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</si>
  <si>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</si>
  <si>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</si>
  <si>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</si>
  <si>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</si>
  <si>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</si>
  <si>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</si>
  <si>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</si>
  <si>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</si>
  <si>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</si>
  <si>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</si>
  <si>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</si>
  <si>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</si>
  <si>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</si>
  <si>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</si>
  <si>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</si>
  <si>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</si>
  <si>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</si>
  <si>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</si>
  <si>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</si>
  <si>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</si>
  <si>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</si>
  <si>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</si>
  <si>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</si>
  <si>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</si>
  <si>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</si>
  <si>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</si>
  <si>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</si>
  <si>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</si>
  <si>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</si>
  <si>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</si>
  <si>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</si>
  <si>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</si>
  <si>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</si>
  <si>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</si>
  <si>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</si>
  <si>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</si>
  <si>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</si>
  <si>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</si>
  <si>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</si>
  <si>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</si>
  <si>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</si>
  <si>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</si>
  <si>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</si>
  <si>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</si>
  <si>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</si>
  <si>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</si>
  <si>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</si>
  <si>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</si>
  <si>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</si>
  <si>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</si>
  <si>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</si>
  <si>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</si>
  <si>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</si>
  <si>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</si>
  <si>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</si>
  <si>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</si>
  <si>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</si>
  <si>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</si>
  <si>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</si>
  <si>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</si>
  <si>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</si>
  <si>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</si>
  <si>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</si>
  <si>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</si>
  <si>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</si>
  <si>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</si>
  <si>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</si>
  <si>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</si>
  <si>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</si>
  <si>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</si>
  <si>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</si>
  <si>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</si>
  <si>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</si>
  <si>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</si>
  <si>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</si>
  <si>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</si>
  <si>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</si>
  <si>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</si>
  <si>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</si>
  <si>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</si>
  <si>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</si>
  <si>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</si>
  <si>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</si>
  <si>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</si>
  <si>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</si>
  <si>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</si>
  <si>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</si>
  <si>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</si>
  <si>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</si>
  <si>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</si>
  <si>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</si>
  <si>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</si>
  <si>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</si>
  <si>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</si>
  <si>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</si>
  <si>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</si>
  <si>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</si>
  <si>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</si>
  <si>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</si>
  <si>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</si>
  <si>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</si>
  <si>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</si>
  <si>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</si>
  <si>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</si>
  <si>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</si>
  <si>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</si>
  <si>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</si>
  <si>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</si>
  <si>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</si>
  <si>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</si>
  <si>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</si>
  <si>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</si>
  <si>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</si>
  <si>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</si>
  <si>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</si>
  <si>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</si>
  <si>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</si>
  <si>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</si>
  <si>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</si>
  <si>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</si>
  <si>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</si>
  <si>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</si>
  <si>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</si>
  <si>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</si>
  <si>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</si>
  <si>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</si>
  <si>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</si>
  <si>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</si>
  <si>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</si>
  <si>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</si>
  <si>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</si>
  <si>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</si>
  <si>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</si>
  <si>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</si>
  <si>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</si>
  <si>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</si>
  <si>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</si>
  <si>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</si>
  <si>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</si>
  <si>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</si>
  <si>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</si>
  <si>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</si>
  <si>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</si>
  <si>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</si>
  <si>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</si>
  <si>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</si>
  <si>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</si>
  <si>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</si>
  <si>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</si>
  <si>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</si>
  <si>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</si>
  <si>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</si>
  <si>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</si>
  <si>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</si>
  <si>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</si>
  <si>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</si>
  <si>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</si>
  <si>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</si>
  <si>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</si>
  <si>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</si>
  <si>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</si>
  <si>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</si>
  <si>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</si>
  <si>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</si>
  <si>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</si>
  <si>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</si>
  <si>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</si>
  <si>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</si>
  <si>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</si>
  <si>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</si>
  <si>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</si>
  <si>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</si>
  <si>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</si>
  <si>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</si>
  <si>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</si>
  <si>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</si>
  <si>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</si>
  <si>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</si>
  <si>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</si>
  <si>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</si>
  <si>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</si>
  <si>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</si>
  <si>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</si>
  <si>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</si>
  <si>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</si>
  <si>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</si>
  <si>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</si>
  <si>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</si>
  <si>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</si>
  <si>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</si>
  <si>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</si>
  <si>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</si>
  <si>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</si>
  <si>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</si>
  <si>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</si>
  <si>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</si>
  <si>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</si>
  <si>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</si>
  <si>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</si>
  <si>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</si>
  <si>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</si>
  <si>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</si>
  <si>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</si>
  <si>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</si>
  <si>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</si>
  <si>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</si>
  <si>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</si>
  <si>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</si>
  <si>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</si>
  <si>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</si>
  <si>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</si>
  <si>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</si>
  <si>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</si>
  <si>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</si>
  <si>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</si>
  <si>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</si>
  <si>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</si>
  <si>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</si>
  <si>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</si>
  <si>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</si>
  <si>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</si>
  <si>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</si>
  <si>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</si>
  <si>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</si>
  <si>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</si>
  <si>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</si>
  <si>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</si>
  <si>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</si>
  <si>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</si>
  <si>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</si>
  <si>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</si>
  <si>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</si>
  <si>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</si>
  <si>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</si>
  <si>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</si>
  <si>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</si>
  <si>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</si>
  <si>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</si>
  <si>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</si>
  <si>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</si>
  <si>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</si>
  <si>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</si>
  <si>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</si>
  <si>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</si>
  <si>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</si>
  <si>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</si>
  <si>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</si>
  <si>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</si>
  <si>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</si>
  <si>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</si>
  <si>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</si>
  <si>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</si>
  <si>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</si>
  <si>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</si>
  <si>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</si>
  <si>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</si>
  <si>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</si>
  <si>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</si>
  <si>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</si>
  <si>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</si>
  <si>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</si>
  <si>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</si>
  <si>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</si>
  <si>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</si>
  <si>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</si>
  <si>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</si>
  <si>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</si>
  <si>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</si>
  <si>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</si>
  <si>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</si>
  <si>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</si>
  <si>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</si>
  <si>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</si>
  <si>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</si>
  <si>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</si>
  <si>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</si>
  <si>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</si>
  <si>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</si>
  <si>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</si>
  <si>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</si>
  <si>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</si>
  <si>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</si>
  <si>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</si>
  <si>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</si>
  <si>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</si>
  <si>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</si>
  <si>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</si>
  <si>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</si>
  <si>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</si>
  <si>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</si>
  <si>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</si>
  <si>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</si>
  <si>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</si>
  <si>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</si>
  <si>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</si>
  <si>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</si>
  <si>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</si>
  <si>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</si>
  <si>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</si>
  <si>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</si>
  <si>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</si>
  <si>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</si>
  <si>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</si>
  <si>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</si>
  <si>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</si>
  <si>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</si>
  <si>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</si>
  <si>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</si>
  <si>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</si>
  <si>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</si>
  <si>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</si>
  <si>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</si>
  <si>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</si>
  <si>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</si>
  <si>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</si>
  <si>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</si>
  <si>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</si>
  <si>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</si>
  <si>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</si>
  <si>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</si>
  <si>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</si>
  <si>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</si>
  <si>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</si>
  <si>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</si>
  <si>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</si>
  <si>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</si>
  <si>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</si>
  <si>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</si>
  <si>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</si>
  <si>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</si>
  <si>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</si>
  <si>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</si>
  <si>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</si>
  <si>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</si>
  <si>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</si>
  <si>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</si>
  <si>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</si>
  <si>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</si>
  <si>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</si>
  <si>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</si>
  <si>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</si>
  <si>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</si>
  <si>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</si>
  <si>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</si>
  <si>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</si>
  <si>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</si>
  <si>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</si>
  <si>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</si>
  <si>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</si>
  <si>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</si>
  <si>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</si>
  <si>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</si>
  <si>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</si>
  <si>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</si>
  <si>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</si>
  <si>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</si>
  <si>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</si>
  <si>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</si>
  <si>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</si>
  <si>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</si>
  <si>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</si>
  <si>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</si>
  <si>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</si>
  <si>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</si>
  <si>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</si>
  <si>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</si>
  <si>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</si>
  <si>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</si>
  <si>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</si>
  <si>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</si>
  <si>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</si>
  <si>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</si>
  <si>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</si>
  <si>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</si>
  <si>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</si>
  <si>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</si>
  <si>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</si>
  <si>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</si>
  <si>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</si>
  <si>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</si>
  <si>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</si>
  <si>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</si>
  <si>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</si>
  <si>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</si>
  <si>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</si>
  <si>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</si>
  <si>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</si>
  <si>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</si>
  <si>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</si>
  <si>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</si>
  <si>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</si>
  <si>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</si>
  <si>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</si>
  <si>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</si>
  <si>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</si>
  <si>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</si>
  <si>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</si>
  <si>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</si>
  <si>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</si>
  <si>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</si>
  <si>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</si>
  <si>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</si>
  <si>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</si>
  <si>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</si>
  <si>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</si>
  <si>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</si>
  <si>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</si>
  <si>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</si>
  <si>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</si>
  <si>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</si>
  <si>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</si>
  <si>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</si>
  <si>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</si>
  <si>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</si>
  <si>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</si>
  <si>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</si>
  <si>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</si>
  <si>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</si>
  <si>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</si>
  <si>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</si>
  <si>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</si>
  <si>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</si>
  <si>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</si>
  <si>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</si>
  <si>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</si>
  <si>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</si>
  <si>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</si>
  <si>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</si>
  <si>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</si>
  <si>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</si>
  <si>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</si>
  <si>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</si>
  <si>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</si>
  <si>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</si>
  <si>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</si>
  <si>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</si>
  <si>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</si>
  <si>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</si>
  <si>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</si>
  <si>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</si>
  <si>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</si>
  <si>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</si>
  <si>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</si>
  <si>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</si>
  <si>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</si>
  <si>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</si>
  <si>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</si>
  <si>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</si>
  <si>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</si>
  <si>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</si>
  <si>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</si>
  <si>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</si>
  <si>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</si>
  <si>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</si>
  <si>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</si>
  <si>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</si>
  <si>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</si>
  <si>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</si>
  <si>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</si>
  <si>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</si>
  <si>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</si>
  <si>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</si>
  <si>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</si>
  <si>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</si>
  <si>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</si>
  <si>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</si>
  <si>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</si>
  <si>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</si>
  <si>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</si>
  <si>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</si>
  <si>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</si>
  <si>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</si>
  <si>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</si>
  <si>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</si>
  <si>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</si>
  <si>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</si>
  <si>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</si>
  <si>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</si>
  <si>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</si>
  <si>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</si>
  <si>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</si>
  <si>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</si>
  <si>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</si>
  <si>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</si>
  <si>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</si>
  <si>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</si>
  <si>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</si>
  <si>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</si>
  <si>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</si>
  <si>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</si>
  <si>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</si>
  <si>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</si>
  <si>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</si>
  <si>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</si>
  <si>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</si>
  <si>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</si>
  <si>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</si>
  <si>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</si>
  <si>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</si>
  <si>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</si>
  <si>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</si>
  <si>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</si>
  <si>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</si>
  <si>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</si>
  <si>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</si>
  <si>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</si>
  <si>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</si>
  <si>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</si>
  <si>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</si>
  <si>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</si>
  <si>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</si>
  <si>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</si>
  <si>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</si>
  <si>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</si>
  <si>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</si>
  <si>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</si>
  <si>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</si>
  <si>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</si>
  <si>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</si>
  <si>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</si>
  <si>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</si>
  <si>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</si>
  <si>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</si>
  <si>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</si>
  <si>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</si>
  <si>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</si>
  <si>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</si>
  <si>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</si>
  <si>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</si>
  <si>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</si>
  <si>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</si>
  <si>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</si>
  <si>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</si>
  <si>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</si>
  <si>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</si>
  <si>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</si>
  <si>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</si>
  <si>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</si>
  <si>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</si>
  <si>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</si>
  <si>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</si>
  <si>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</si>
  <si>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</si>
  <si>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</si>
  <si>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</si>
  <si>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</si>
  <si>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</si>
  <si>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</si>
  <si>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</si>
  <si>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</si>
  <si>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</si>
  <si>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</si>
  <si>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</si>
  <si>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</si>
  <si>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</si>
  <si>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</si>
  <si>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</si>
  <si>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</si>
  <si>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</si>
  <si>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</si>
  <si>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</si>
  <si>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</si>
  <si>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</si>
  <si>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</si>
  <si>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</si>
  <si>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</si>
  <si>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</si>
  <si>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</si>
  <si>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</si>
  <si>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</si>
  <si>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</si>
  <si>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</si>
  <si>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</si>
  <si>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</si>
  <si>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</si>
  <si>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</si>
  <si>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</si>
  <si>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</si>
  <si>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</si>
  <si>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</si>
  <si>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</si>
  <si>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</si>
  <si>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</si>
  <si>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</si>
  <si>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</si>
  <si>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</si>
  <si>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</si>
  <si>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</si>
  <si>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</si>
  <si>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</si>
  <si>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</si>
  <si>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</si>
  <si>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</si>
  <si>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</si>
  <si>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</si>
  <si>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</si>
  <si>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</si>
  <si>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</si>
  <si>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</si>
  <si>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</si>
  <si>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</si>
  <si>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</si>
  <si>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</si>
  <si>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</si>
  <si>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</si>
  <si>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</si>
  <si>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</si>
  <si>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</si>
  <si>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</si>
  <si>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</si>
  <si>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</si>
  <si>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</si>
  <si>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</si>
  <si>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</si>
  <si>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</si>
  <si>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</si>
  <si>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</si>
  <si>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</si>
  <si>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</si>
  <si>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</si>
  <si>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</si>
  <si>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</si>
  <si>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</si>
  <si>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</si>
  <si>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</si>
  <si>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</si>
  <si>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</si>
  <si>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</si>
  <si>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</si>
  <si>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</si>
  <si>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</si>
  <si>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</si>
  <si>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</si>
  <si>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</si>
  <si>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</si>
  <si>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</si>
  <si>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</si>
  <si>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</si>
  <si>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</si>
  <si>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</si>
  <si>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</si>
  <si>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</si>
  <si>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</si>
  <si>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</si>
  <si>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</si>
  <si>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</si>
  <si>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</si>
  <si>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</si>
  <si>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</si>
  <si>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</si>
  <si>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</si>
  <si>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</si>
  <si>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</si>
  <si>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</si>
  <si>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</si>
  <si>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</si>
  <si>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</si>
  <si>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</si>
  <si>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</si>
  <si>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</si>
  <si>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</si>
  <si>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</si>
  <si>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</si>
  <si>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</si>
  <si>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</si>
  <si>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</si>
  <si>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</si>
  <si>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</si>
  <si>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</si>
  <si>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</si>
  <si>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</si>
  <si>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</si>
  <si>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</si>
  <si>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</si>
  <si>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</si>
  <si>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</si>
  <si>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</si>
  <si>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</si>
  <si>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</si>
  <si>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</si>
  <si>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</si>
  <si>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</si>
  <si>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</si>
  <si>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</si>
  <si>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</si>
  <si>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</si>
  <si>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</si>
  <si>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</si>
  <si>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</si>
  <si>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</si>
  <si>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</si>
  <si>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</si>
  <si>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</si>
  <si>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</si>
  <si>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</si>
  <si>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</si>
  <si>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</si>
  <si>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</si>
  <si>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</si>
  <si>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</si>
  <si>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</si>
  <si>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</si>
  <si>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</si>
  <si>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</si>
  <si>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</si>
  <si>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</si>
  <si>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</si>
  <si>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</si>
  <si>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</si>
  <si>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</si>
  <si>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</si>
  <si>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</si>
  <si>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</si>
  <si>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</si>
  <si>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</si>
  <si>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</si>
  <si>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</si>
  <si>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</si>
  <si>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</si>
  <si>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</si>
  <si>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</si>
  <si>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</si>
  <si>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</si>
  <si>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</si>
  <si>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</si>
  <si>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</si>
  <si>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</si>
  <si>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</si>
  <si>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</si>
  <si>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</si>
  <si>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</si>
  <si>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</si>
  <si>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</si>
  <si>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</si>
  <si>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</si>
  <si>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</si>
  <si>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</si>
  <si>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</si>
  <si>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</si>
  <si>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</si>
  <si>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</si>
  <si>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</si>
  <si>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</si>
  <si>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</si>
  <si>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</si>
  <si>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</si>
  <si>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</si>
  <si>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</si>
  <si>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</si>
  <si>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</si>
  <si>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</si>
  <si>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</si>
  <si>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</si>
  <si>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</si>
  <si>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</si>
  <si>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</si>
  <si>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</si>
  <si>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</si>
  <si>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</si>
  <si>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</si>
  <si>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</si>
  <si>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</si>
  <si>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</si>
  <si>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</si>
  <si>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</si>
  <si>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</si>
  <si>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</si>
  <si>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</si>
  <si>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</si>
  <si>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</si>
  <si>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</si>
  <si>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</si>
  <si>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</si>
  <si>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</si>
  <si>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</si>
  <si>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</si>
  <si>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</si>
  <si>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</si>
  <si>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</si>
  <si>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</si>
  <si>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</si>
  <si>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</si>
  <si>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</si>
  <si>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</si>
  <si>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</si>
  <si>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</si>
  <si>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</si>
  <si>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</si>
  <si>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</si>
  <si>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</si>
  <si>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</si>
  <si>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</si>
  <si>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</si>
  <si>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</si>
  <si>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</si>
  <si>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</si>
  <si>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</si>
  <si>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</si>
  <si>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</si>
  <si>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</si>
  <si>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</si>
  <si>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</si>
  <si>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</si>
  <si>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</si>
  <si>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</si>
  <si>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</si>
  <si>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</si>
  <si>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</si>
  <si>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</si>
  <si>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</si>
  <si>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</si>
  <si>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</si>
  <si>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</si>
  <si>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</si>
  <si>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</si>
  <si>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</si>
  <si>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</si>
  <si>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</si>
  <si>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</si>
  <si>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</si>
  <si>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</si>
  <si>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</si>
  <si>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</si>
  <si>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</si>
  <si>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</si>
  <si>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</si>
  <si>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</si>
  <si>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</si>
  <si>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</si>
  <si>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</si>
  <si>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</si>
  <si>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</si>
  <si>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</si>
  <si>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</si>
  <si>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</si>
  <si>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</si>
  <si>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</si>
  <si>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</si>
  <si>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</si>
  <si>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</si>
  <si>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</si>
  <si>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</si>
  <si>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</si>
  <si>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</si>
  <si>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</si>
  <si>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</si>
  <si>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</si>
  <si>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</si>
  <si>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</si>
  <si>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</si>
  <si>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</si>
  <si>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</si>
  <si>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</si>
  <si>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</si>
  <si>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</si>
  <si>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</si>
  <si>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</si>
  <si>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</si>
  <si>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</si>
  <si>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</si>
  <si>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</si>
  <si>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</si>
  <si>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</si>
  <si>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</si>
  <si>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</si>
  <si>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</si>
  <si>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</si>
  <si>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</si>
  <si>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</si>
  <si>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</si>
  <si>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</si>
  <si>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</si>
  <si>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</si>
  <si>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</si>
  <si>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</si>
  <si>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</si>
  <si>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</si>
  <si>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</si>
  <si>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</si>
  <si>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</si>
  <si>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</si>
  <si>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</si>
  <si>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</si>
  <si>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</si>
  <si>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</si>
  <si>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</si>
  <si>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</si>
  <si>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</si>
  <si>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</si>
  <si>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</si>
  <si>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</si>
  <si>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</si>
  <si>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</si>
  <si>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</si>
  <si>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</si>
  <si>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</si>
  <si>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</si>
  <si>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</si>
  <si>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</si>
  <si>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</si>
  <si>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</si>
  <si>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</si>
  <si>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</si>
  <si>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</si>
  <si>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</si>
  <si>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</si>
  <si>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</si>
  <si>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</si>
  <si>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</si>
  <si>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</si>
  <si>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</si>
  <si>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</si>
  <si>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</si>
  <si>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</si>
  <si>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</si>
  <si>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</si>
  <si>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</si>
  <si>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</si>
  <si>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</si>
  <si>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</si>
  <si>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</si>
  <si>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</si>
  <si>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</si>
  <si>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</si>
  <si>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</si>
  <si>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</si>
  <si>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</si>
  <si>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</si>
  <si>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</si>
  <si>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</si>
  <si>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</si>
  <si>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</si>
  <si>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</si>
  <si>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</si>
  <si>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</si>
  <si>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</si>
  <si>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</si>
  <si>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</si>
  <si>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</si>
  <si>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</si>
  <si>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</si>
  <si>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</si>
  <si>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</si>
  <si>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</si>
  <si>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</si>
  <si>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</si>
  <si>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</si>
  <si>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</si>
  <si>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</si>
  <si>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</si>
  <si>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</si>
  <si>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</si>
  <si>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</si>
  <si>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</si>
  <si>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</si>
  <si>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</si>
  <si>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</si>
  <si>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</si>
  <si>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</si>
  <si>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</si>
  <si>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</si>
  <si>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</si>
  <si>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</si>
  <si>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</si>
  <si>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</si>
  <si>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</si>
  <si>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</si>
  <si>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</si>
  <si>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</si>
  <si>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</si>
  <si>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</si>
  <si>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</si>
  <si>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</si>
  <si>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</si>
  <si>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</si>
  <si>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</si>
  <si>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</si>
  <si>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</si>
  <si>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</si>
  <si>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</si>
  <si>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</si>
  <si>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</si>
  <si>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</si>
  <si>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</si>
  <si>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</si>
  <si>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</si>
  <si>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</si>
  <si>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</si>
  <si>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</si>
  <si>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</si>
  <si>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</si>
  <si>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</si>
  <si>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</si>
  <si>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</si>
  <si>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</si>
  <si>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</si>
  <si>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</si>
  <si>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</si>
  <si>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</si>
  <si>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</si>
  <si>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</si>
  <si>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</si>
  <si>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</si>
  <si>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</si>
  <si>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</si>
  <si>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</si>
  <si>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</si>
  <si>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</si>
  <si>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</si>
  <si>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</si>
  <si>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</si>
  <si>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</si>
  <si>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</si>
  <si>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</si>
  <si>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</si>
  <si>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</si>
  <si>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</si>
  <si>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</si>
  <si>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</si>
  <si>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</si>
  <si>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</si>
  <si>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</si>
  <si>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</si>
  <si>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</si>
  <si>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</si>
  <si>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</si>
  <si>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</si>
  <si>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</si>
  <si>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</si>
  <si>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</si>
  <si>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</si>
  <si>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</si>
  <si>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</si>
  <si>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</si>
  <si>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</si>
  <si>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</si>
  <si>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</si>
  <si>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</si>
  <si>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</si>
  <si>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</si>
  <si>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</si>
  <si>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</si>
  <si>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</si>
  <si>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</si>
  <si>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</si>
  <si>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</si>
  <si>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</si>
  <si>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</si>
  <si>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</si>
  <si>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</si>
  <si>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</si>
  <si>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</si>
  <si>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</si>
  <si>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</si>
  <si>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</si>
  <si>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</si>
  <si>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</si>
  <si>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</si>
  <si>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</si>
  <si>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</si>
  <si>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</si>
  <si>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</si>
  <si>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</si>
  <si>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</si>
  <si>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</si>
  <si>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</si>
  <si>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</si>
  <si>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</si>
  <si>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</si>
  <si>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</si>
  <si>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</si>
  <si>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</si>
  <si>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</si>
  <si>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</si>
  <si>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</si>
  <si>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</si>
  <si>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</si>
  <si>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</si>
  <si>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</si>
  <si>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</si>
  <si>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</si>
  <si>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</si>
  <si>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</si>
  <si>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</si>
  <si>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</si>
  <si>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</si>
  <si>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</si>
  <si>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</si>
  <si>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</si>
  <si>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</si>
  <si>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</si>
  <si>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</si>
  <si>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</si>
  <si>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</si>
  <si>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</si>
  <si>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</si>
  <si>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</si>
  <si>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</si>
  <si>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</si>
  <si>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</si>
  <si>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</si>
  <si>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</si>
  <si>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</si>
  <si>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</si>
  <si>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</si>
  <si>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</si>
  <si>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</si>
  <si>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</si>
  <si>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</si>
  <si>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</si>
  <si>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</si>
  <si>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</si>
  <si>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</si>
  <si>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</si>
  <si>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</si>
  <si>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</si>
  <si>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</si>
  <si>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</si>
  <si>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</si>
  <si>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</si>
  <si>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</si>
  <si>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</si>
  <si>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</si>
  <si>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</si>
  <si>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</si>
  <si>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</si>
  <si>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</si>
  <si>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</si>
  <si>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</si>
  <si>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</si>
  <si>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</si>
  <si>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</si>
  <si>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</si>
  <si>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</si>
  <si>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</si>
  <si>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</si>
  <si>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</si>
  <si>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</si>
  <si>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</si>
  <si>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</si>
  <si>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</si>
  <si>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</si>
  <si>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</si>
  <si>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</si>
  <si>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</si>
  <si>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</si>
  <si>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</si>
  <si>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</si>
  <si>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</si>
  <si>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</si>
  <si>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</si>
  <si>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</si>
  <si>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</si>
  <si>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</si>
  <si>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</si>
  <si>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</si>
  <si>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</si>
  <si>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</si>
  <si>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</si>
  <si>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</si>
  <si>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</si>
  <si>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</si>
  <si>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</si>
  <si>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</si>
  <si>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</si>
  <si>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</si>
  <si>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</si>
  <si>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</si>
  <si>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</si>
  <si>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</si>
  <si>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</si>
  <si>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</si>
  <si>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</si>
  <si>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</si>
  <si>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</si>
  <si>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</si>
  <si>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</si>
  <si>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</si>
  <si>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</si>
  <si>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</si>
  <si>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</si>
  <si>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</si>
  <si>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</si>
  <si>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</si>
  <si>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</si>
  <si>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</si>
  <si>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</si>
  <si>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</si>
  <si>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</si>
  <si>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</si>
  <si>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</si>
  <si>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</si>
  <si>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</si>
  <si>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</si>
  <si>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</si>
  <si>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</si>
  <si>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</si>
  <si>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</si>
  <si>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</si>
  <si>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</si>
  <si>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</si>
  <si>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</si>
  <si>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</si>
  <si>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</si>
  <si>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</si>
  <si>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</si>
  <si>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</si>
  <si>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</si>
  <si>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</si>
  <si>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</si>
  <si>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</si>
  <si>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</si>
  <si>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</si>
  <si>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</si>
  <si>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</si>
  <si>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</si>
  <si>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</si>
  <si>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</si>
  <si>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</si>
  <si>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</si>
  <si>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</si>
  <si>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</si>
  <si>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</si>
  <si>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</si>
  <si>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</si>
  <si>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</si>
  <si>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</si>
  <si>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</si>
  <si>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</si>
  <si>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</si>
  <si>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</si>
  <si>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</si>
  <si>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</si>
  <si>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</si>
  <si>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</si>
  <si>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</si>
  <si>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</si>
  <si>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</si>
  <si>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</si>
  <si>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</si>
  <si>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</si>
  <si>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</si>
  <si>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</si>
  <si>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</si>
  <si>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</si>
  <si>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</si>
  <si>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</si>
  <si>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</si>
  <si>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</si>
  <si>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</si>
  <si>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</si>
  <si>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</si>
  <si>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</si>
  <si>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</si>
  <si>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</si>
  <si>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</si>
  <si>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</si>
  <si>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</si>
  <si>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</si>
  <si>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</si>
  <si>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</si>
  <si>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</si>
  <si>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</si>
  <si>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</si>
  <si>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</si>
  <si>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</si>
  <si>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</si>
  <si>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</si>
  <si>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</si>
  <si>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</si>
  <si>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</si>
  <si>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</si>
  <si>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</si>
  <si>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</si>
  <si>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</si>
  <si>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</si>
  <si>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</si>
  <si>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</si>
  <si>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</si>
  <si>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</si>
  <si>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</si>
  <si>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</si>
  <si>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</si>
  <si>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</si>
  <si>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</si>
  <si>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</si>
  <si>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</si>
  <si>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</si>
  <si>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</si>
  <si>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</si>
  <si>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</si>
  <si>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</si>
  <si>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</si>
  <si>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</si>
  <si>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</si>
  <si>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</si>
  <si>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</si>
  <si>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</si>
  <si>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</si>
  <si>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</si>
  <si>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</si>
  <si>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</si>
  <si>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</si>
  <si>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</si>
  <si>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</si>
  <si>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</si>
  <si>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</si>
  <si>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</si>
  <si>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</si>
  <si>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</si>
  <si>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</si>
  <si>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</si>
  <si>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</si>
  <si>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</si>
  <si>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</si>
  <si>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</si>
  <si>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</si>
  <si>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</si>
  <si>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</si>
  <si>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</si>
  <si>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</si>
  <si>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</si>
  <si>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</si>
  <si>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</si>
  <si>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</si>
  <si>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</si>
  <si>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</si>
  <si>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</si>
  <si>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</si>
  <si>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</si>
  <si>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</si>
  <si>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</si>
  <si>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</si>
  <si>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</si>
  <si>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</si>
  <si>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</si>
  <si>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</si>
  <si>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</si>
  <si>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</si>
  <si>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</si>
  <si>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</si>
  <si>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</si>
  <si>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</si>
  <si>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</si>
  <si>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</si>
  <si>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</si>
  <si>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</si>
  <si>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</si>
  <si>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</si>
  <si>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</si>
  <si>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</si>
  <si>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</si>
  <si>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</si>
  <si>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</si>
  <si>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</si>
  <si>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</si>
  <si>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</si>
  <si>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</si>
  <si>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</si>
  <si>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</si>
  <si>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</si>
  <si>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</si>
  <si>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</si>
  <si>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</si>
  <si>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</si>
  <si>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</si>
  <si>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</si>
  <si>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</si>
  <si>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</si>
  <si>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</si>
  <si>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</si>
  <si>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</si>
  <si>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</si>
  <si>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</si>
  <si>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</si>
  <si>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</si>
  <si>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</si>
  <si>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</si>
  <si>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</si>
  <si>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</si>
  <si>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</si>
  <si>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</si>
  <si>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</si>
  <si>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</si>
  <si>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</si>
  <si>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</si>
  <si>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</si>
  <si>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</si>
  <si>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</si>
  <si>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</si>
  <si>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</si>
  <si>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</si>
  <si>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</si>
  <si>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</si>
  <si>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</si>
  <si>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</si>
  <si>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</si>
  <si>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</si>
  <si>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</si>
  <si>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</si>
  <si>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</si>
  <si>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</si>
  <si>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</si>
  <si>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</si>
  <si>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</si>
  <si>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</si>
  <si>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</si>
  <si>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</si>
  <si>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</si>
  <si>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</si>
  <si>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</si>
  <si>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</si>
  <si>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</si>
  <si>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</si>
  <si>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</si>
  <si>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</si>
  <si>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</si>
  <si>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</si>
  <si>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</si>
  <si>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</si>
  <si>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</si>
  <si>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</si>
  <si>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</si>
  <si>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</si>
  <si>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</si>
  <si>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</si>
  <si>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</si>
  <si>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</si>
  <si>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</si>
  <si>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</si>
  <si>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</si>
  <si>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</si>
  <si>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</si>
  <si>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</si>
  <si>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</si>
  <si>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</si>
  <si>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</si>
  <si>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</si>
  <si>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</si>
  <si>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</si>
  <si>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</si>
  <si>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</si>
  <si>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</si>
  <si>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</si>
  <si>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</si>
  <si>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</si>
  <si>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</si>
  <si>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</si>
  <si>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</si>
  <si>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</si>
  <si>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</si>
  <si>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</si>
  <si>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</si>
  <si>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</si>
  <si>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</si>
  <si>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</si>
  <si>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</si>
  <si>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</si>
  <si>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</si>
  <si>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</si>
  <si>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</si>
  <si>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</si>
  <si>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</si>
  <si>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</si>
  <si>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</si>
  <si>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</si>
  <si>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</si>
  <si>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</si>
  <si>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</si>
  <si>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</si>
  <si>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</si>
  <si>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</si>
  <si>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</si>
  <si>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</si>
  <si>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</si>
  <si>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</si>
  <si>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</si>
  <si>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</si>
  <si>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</si>
  <si>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</si>
  <si>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</si>
  <si>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</si>
  <si>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</si>
  <si>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</si>
  <si>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</si>
  <si>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</si>
  <si>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</si>
  <si>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</si>
  <si>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</si>
  <si>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</si>
  <si>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</si>
  <si>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</si>
  <si>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</si>
  <si>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</si>
  <si>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</si>
  <si>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</si>
  <si>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</si>
  <si>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</si>
  <si>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</si>
  <si>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</si>
  <si>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</si>
  <si>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</si>
  <si>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</si>
  <si>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</si>
  <si>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</si>
  <si>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</si>
  <si>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</si>
  <si>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</si>
  <si>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</si>
  <si>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</si>
  <si>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</si>
  <si>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</si>
  <si>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</si>
  <si>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</si>
  <si>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</si>
  <si>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</si>
  <si>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</si>
  <si>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</si>
  <si>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</si>
  <si>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</si>
  <si>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</si>
  <si>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</si>
  <si>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</si>
  <si>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</si>
  <si>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</si>
  <si>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</si>
  <si>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</si>
  <si>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</si>
  <si>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</si>
  <si>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</si>
  <si>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</si>
  <si>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</si>
  <si>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</si>
  <si>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</si>
  <si>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</si>
  <si>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</si>
  <si>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</si>
  <si>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</si>
  <si>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</si>
  <si>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</si>
  <si>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</si>
  <si>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</si>
  <si>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</si>
  <si>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</si>
  <si>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</si>
  <si>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</si>
  <si>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</si>
  <si>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</si>
  <si>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</si>
  <si>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</si>
  <si>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</si>
  <si>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</si>
  <si>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</si>
  <si>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</si>
  <si>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</si>
  <si>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</si>
  <si>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</si>
  <si>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</si>
  <si>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</si>
  <si>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</si>
  <si>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</si>
  <si>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</si>
  <si>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</si>
  <si>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</si>
  <si>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</si>
  <si>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</si>
  <si>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</si>
  <si>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</si>
  <si>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</si>
  <si>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</si>
  <si>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</si>
  <si>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</si>
  <si>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</si>
  <si>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</si>
  <si>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</si>
  <si>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</si>
  <si>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</si>
  <si>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</si>
  <si>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</si>
  <si>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</si>
  <si>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</si>
  <si>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</si>
  <si>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</si>
  <si>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</si>
  <si>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</si>
  <si>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</si>
  <si>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</si>
  <si>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</si>
  <si>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</si>
  <si>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</si>
  <si>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</si>
  <si>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</si>
  <si>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</si>
  <si>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</si>
  <si>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</si>
  <si>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</si>
  <si>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</si>
  <si>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</si>
  <si>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</si>
  <si>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</si>
  <si>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</si>
  <si>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</si>
  <si>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</si>
  <si>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</si>
  <si>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</si>
  <si>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</si>
  <si>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</si>
  <si>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</si>
  <si>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</si>
  <si>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</si>
  <si>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</si>
  <si>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</si>
  <si>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</si>
  <si>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</si>
  <si>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</si>
  <si>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</si>
  <si>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</si>
  <si>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</si>
  <si>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</si>
  <si>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</si>
  <si>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</si>
  <si>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</si>
  <si>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</si>
  <si>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</si>
  <si>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</si>
  <si>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</si>
  <si>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</si>
  <si>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</si>
  <si>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</si>
  <si>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</si>
  <si>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</si>
  <si>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</si>
  <si>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</si>
  <si>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</si>
  <si>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</si>
  <si>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</si>
  <si>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</si>
  <si>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</si>
  <si>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</si>
  <si>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</si>
  <si>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</si>
  <si>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</si>
  <si>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</si>
  <si>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</si>
  <si>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</si>
  <si>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</si>
  <si>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</si>
  <si>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</si>
  <si>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</si>
  <si>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</si>
  <si>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</si>
  <si>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</si>
  <si>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</si>
  <si>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</si>
  <si>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</si>
  <si>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</si>
  <si>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</si>
  <si>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</si>
  <si>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</si>
  <si>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</si>
  <si>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</si>
  <si>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</si>
  <si>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</si>
  <si>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</si>
  <si>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</si>
  <si>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</si>
  <si>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</si>
  <si>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</si>
  <si>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</si>
  <si>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</si>
  <si>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</si>
  <si>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</si>
  <si>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</si>
  <si>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</si>
  <si>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</si>
  <si>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</si>
  <si>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</si>
  <si>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</si>
  <si>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</si>
  <si>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</si>
  <si>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</si>
  <si>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</si>
  <si>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</si>
  <si>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</si>
  <si>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</si>
  <si>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</si>
  <si>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</si>
  <si>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</si>
  <si>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</si>
  <si>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</si>
  <si>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</si>
  <si>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</si>
  <si>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</si>
  <si>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</si>
  <si>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</si>
  <si>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</si>
  <si>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</si>
  <si>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</si>
  <si>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</si>
  <si>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</si>
  <si>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</si>
  <si>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</si>
  <si>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</si>
  <si>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</si>
  <si>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</si>
  <si>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</si>
  <si>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</si>
  <si>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</si>
  <si>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</si>
  <si>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</si>
  <si>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</si>
  <si>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</si>
  <si>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</si>
  <si>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</si>
  <si>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</si>
  <si>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</si>
  <si>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</si>
  <si>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</si>
  <si>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</si>
  <si>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</si>
  <si>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</si>
  <si>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</si>
  <si>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</si>
  <si>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</si>
  <si>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</si>
  <si>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</si>
  <si>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</si>
  <si>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</si>
  <si>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</si>
  <si>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</si>
  <si>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</si>
  <si>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</si>
  <si>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</si>
  <si>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</si>
  <si>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</si>
  <si>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</si>
  <si>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</si>
  <si>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</si>
  <si>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</si>
  <si>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</si>
  <si>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</si>
  <si>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</si>
  <si>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</si>
  <si>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</si>
  <si>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</si>
  <si>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</si>
  <si>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</si>
  <si>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</si>
  <si>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</si>
  <si>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</si>
  <si>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</si>
  <si>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</si>
  <si>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</si>
  <si>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</si>
  <si>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</si>
  <si>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</si>
  <si>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</si>
  <si>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</si>
  <si>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</si>
  <si>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</si>
  <si>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</si>
  <si>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</si>
  <si>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</si>
  <si>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</si>
  <si>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</si>
  <si>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</si>
  <si>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</si>
  <si>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</si>
  <si>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</si>
  <si>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</si>
  <si>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</si>
  <si>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</si>
  <si>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</si>
  <si>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</si>
  <si>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</si>
  <si>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</si>
  <si>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</si>
  <si>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</si>
  <si>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</si>
  <si>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</si>
  <si>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</si>
  <si>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</si>
  <si>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</si>
  <si>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</si>
  <si>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</si>
  <si>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</si>
  <si>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</si>
  <si>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</si>
  <si>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</si>
  <si>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</si>
  <si>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</si>
  <si>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</si>
  <si>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</si>
  <si>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</si>
  <si>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</si>
  <si>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</si>
  <si>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</si>
  <si>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</si>
  <si>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</si>
  <si>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</si>
  <si>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</si>
  <si>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</si>
  <si>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</si>
  <si>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</si>
  <si>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</si>
  <si>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</si>
  <si>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</si>
  <si>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</si>
  <si>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</si>
  <si>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</si>
  <si>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</si>
  <si>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</si>
  <si>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</si>
  <si>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</si>
  <si>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</si>
  <si>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</si>
  <si>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</si>
  <si>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</si>
  <si>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</si>
  <si>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</si>
  <si>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</si>
  <si>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</si>
  <si>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</si>
  <si>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</si>
  <si>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</si>
  <si>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</si>
  <si>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</si>
  <si>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</si>
  <si>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</si>
  <si>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</si>
  <si>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</si>
  <si>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</si>
  <si>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</si>
  <si>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</si>
  <si>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</si>
  <si>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</si>
  <si>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</si>
  <si>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</si>
  <si>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</si>
  <si>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</si>
  <si>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</si>
  <si>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</si>
  <si>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</si>
  <si>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</si>
  <si>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</si>
  <si>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</si>
  <si>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</si>
  <si>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</si>
  <si>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</si>
  <si>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</si>
  <si>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</si>
  <si>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</si>
  <si>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</si>
  <si>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</si>
  <si>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</si>
  <si>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</si>
  <si>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</si>
  <si>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</si>
  <si>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</si>
  <si>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</si>
  <si>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</si>
  <si>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</si>
  <si>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</si>
  <si>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</si>
  <si>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</si>
  <si>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</si>
  <si>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</si>
  <si>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</si>
  <si>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</si>
  <si>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</si>
  <si>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</si>
  <si>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</si>
  <si>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</si>
  <si>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</si>
  <si>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</si>
  <si>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</si>
  <si>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</si>
  <si>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</si>
  <si>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</si>
  <si>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</si>
  <si>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</si>
  <si>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</si>
  <si>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</si>
  <si>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</si>
  <si>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</si>
  <si>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</si>
  <si>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</si>
  <si>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</si>
  <si>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</si>
  <si>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</si>
  <si>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</si>
  <si>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</si>
  <si>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</si>
  <si>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</si>
  <si>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</si>
  <si>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</si>
  <si>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</si>
  <si>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</si>
  <si>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</si>
  <si>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</si>
  <si>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</si>
  <si>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</si>
  <si>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</si>
  <si>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</si>
  <si>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</si>
  <si>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</si>
  <si>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</si>
  <si>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</si>
  <si>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</si>
  <si>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</si>
  <si>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</si>
  <si>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</si>
  <si>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</si>
  <si>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</si>
  <si>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</si>
  <si>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</si>
  <si>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</si>
  <si>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</si>
  <si>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</si>
  <si>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</si>
  <si>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</si>
  <si>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</si>
  <si>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</si>
  <si>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</si>
  <si>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</si>
  <si>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</si>
  <si>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</si>
  <si>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</si>
  <si>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</si>
  <si>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</si>
  <si>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</si>
  <si>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</si>
  <si>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</si>
  <si>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</si>
  <si>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</si>
  <si>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</si>
  <si>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</si>
  <si>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</si>
  <si>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</si>
  <si>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</si>
  <si>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</si>
  <si>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</si>
  <si>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</si>
  <si>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</si>
  <si>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</si>
  <si>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</si>
  <si>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</si>
  <si>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</si>
  <si>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</si>
  <si>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</si>
  <si>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</si>
  <si>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</si>
  <si>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</si>
  <si>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</si>
  <si>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</si>
  <si>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</si>
  <si>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</si>
  <si>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</si>
  <si>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</si>
  <si>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</si>
  <si>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</si>
  <si>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</si>
  <si>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</si>
  <si>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</si>
  <si>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</si>
  <si>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</si>
  <si>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</si>
  <si>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</si>
  <si>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</si>
  <si>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</si>
  <si>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</si>
  <si>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</si>
  <si>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</si>
  <si>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</si>
  <si>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</si>
  <si>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</si>
  <si>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</si>
  <si>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</si>
  <si>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</si>
  <si>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</si>
  <si>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</si>
  <si>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</si>
  <si>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</si>
  <si>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</si>
  <si>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</si>
  <si>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</si>
  <si>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</si>
  <si>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</si>
  <si>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</si>
  <si>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</si>
  <si>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</si>
  <si>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</si>
  <si>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</si>
  <si>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</si>
  <si>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</si>
  <si>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</si>
  <si>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</si>
  <si>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</si>
  <si>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</si>
  <si>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</si>
  <si>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</si>
  <si>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</si>
  <si>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</si>
  <si>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</si>
  <si>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</si>
  <si>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</si>
  <si>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</si>
  <si>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</si>
  <si>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</si>
  <si>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</si>
  <si>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</si>
  <si>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</si>
  <si>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</si>
  <si>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</si>
  <si>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</si>
  <si>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</si>
  <si>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</si>
  <si>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</si>
  <si>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</si>
  <si>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</si>
  <si>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</si>
  <si>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</si>
  <si>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</si>
  <si>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</si>
  <si>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</si>
  <si>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</si>
  <si>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</si>
  <si>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</si>
  <si>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</si>
  <si>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</si>
  <si>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</si>
  <si>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</si>
  <si>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</si>
  <si>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</si>
  <si>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</si>
  <si>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</si>
  <si>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</si>
  <si>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</si>
  <si>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</si>
  <si>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</si>
  <si>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</si>
  <si>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</si>
  <si>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</si>
  <si>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</si>
  <si>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</si>
  <si>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</si>
  <si>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</si>
  <si>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</si>
  <si>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</si>
  <si>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</si>
  <si>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</si>
  <si>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</si>
  <si>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</si>
  <si>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</si>
  <si>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</si>
  <si>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</si>
  <si>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</si>
  <si>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</si>
  <si>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</si>
  <si>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</si>
  <si>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</si>
  <si>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</si>
  <si>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</si>
  <si>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</si>
  <si>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</si>
  <si>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</si>
  <si>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</si>
  <si>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</si>
  <si>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</si>
  <si>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</si>
  <si>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</si>
  <si>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</si>
  <si>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</si>
  <si>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</si>
  <si>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</si>
  <si>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</si>
  <si>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</si>
  <si>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</si>
  <si>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</si>
  <si>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</si>
  <si>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</si>
  <si>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</si>
  <si>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</si>
  <si>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</si>
  <si>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</si>
  <si>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</si>
  <si>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</si>
  <si>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</si>
  <si>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</si>
  <si>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</si>
  <si>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</si>
  <si>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</si>
  <si>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</si>
  <si>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</si>
  <si>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</si>
  <si>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</si>
  <si>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</si>
  <si>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</si>
  <si>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</si>
  <si>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</si>
  <si>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</si>
  <si>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</si>
  <si>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</si>
  <si>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</si>
  <si>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</si>
  <si>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</si>
  <si>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</si>
  <si>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</si>
  <si>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</si>
  <si>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</si>
  <si>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</si>
  <si>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</si>
  <si>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</si>
  <si>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</si>
  <si>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</si>
  <si>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</si>
  <si>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</si>
  <si>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</si>
  <si>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</si>
  <si>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</si>
  <si>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</si>
  <si>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</si>
  <si>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</si>
  <si>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</si>
  <si>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</si>
  <si>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</si>
  <si>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</si>
  <si>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</si>
  <si>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</si>
  <si>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</si>
  <si>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</si>
  <si>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</si>
  <si>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</si>
  <si>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</si>
  <si>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</si>
  <si>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</si>
  <si>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</si>
  <si>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</si>
  <si>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</si>
  <si>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</si>
  <si>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</si>
  <si>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</si>
  <si>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</si>
  <si>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</si>
  <si>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</si>
  <si>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</si>
  <si>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</si>
  <si>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</si>
  <si>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</si>
  <si>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</si>
  <si>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</si>
  <si>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</si>
  <si>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</si>
  <si>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</si>
  <si>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</si>
  <si>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</si>
  <si>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</si>
  <si>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</si>
  <si>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</si>
  <si>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</si>
  <si>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</si>
  <si>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</si>
  <si>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</si>
  <si>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</si>
  <si>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</si>
  <si>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</si>
  <si>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</si>
  <si>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</si>
  <si>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</si>
  <si>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</si>
  <si>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</si>
  <si>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</si>
  <si>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</si>
  <si>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</si>
  <si>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</si>
  <si>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</si>
  <si>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</si>
  <si>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</si>
  <si>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</si>
  <si>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</si>
  <si>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</si>
  <si>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</si>
  <si>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</si>
  <si>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</si>
  <si>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</si>
  <si>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</si>
  <si>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</si>
  <si>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</si>
  <si>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</si>
  <si>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</si>
  <si>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</si>
  <si>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</si>
  <si>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</si>
  <si>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</si>
  <si>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</si>
  <si>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</si>
  <si>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</si>
  <si>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</si>
  <si>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</si>
  <si>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</si>
  <si>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</si>
  <si>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</si>
  <si>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</si>
  <si>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</si>
  <si>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</si>
  <si>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</si>
  <si>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</si>
  <si>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</si>
  <si>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</si>
  <si>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</si>
  <si>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</si>
  <si>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</si>
  <si>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</si>
  <si>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</si>
  <si>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</si>
  <si>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</si>
  <si>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</si>
  <si>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</si>
  <si>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</si>
  <si>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</si>
  <si>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</si>
  <si>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</si>
  <si>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</si>
  <si>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</si>
  <si>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</si>
  <si>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</si>
  <si>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</si>
  <si>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</si>
  <si>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</si>
  <si>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</si>
  <si>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</si>
  <si>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</si>
  <si>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</si>
  <si>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</si>
  <si>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</si>
  <si>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</si>
  <si>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</si>
  <si>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</si>
  <si>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</si>
  <si>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</si>
  <si>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</si>
  <si>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</si>
  <si>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</si>
  <si>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</si>
  <si>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</si>
  <si>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</si>
  <si>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</si>
  <si>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</si>
  <si>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</si>
  <si>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</si>
  <si>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</si>
  <si>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</si>
  <si>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</si>
  <si>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</si>
  <si>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</si>
  <si>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</si>
  <si>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</si>
  <si>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</si>
  <si>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</si>
  <si>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</si>
  <si>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</si>
  <si>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</si>
  <si>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</si>
  <si>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</si>
  <si>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</si>
  <si>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</si>
  <si>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</si>
  <si>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</si>
  <si>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</si>
  <si>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</si>
  <si>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</si>
  <si>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</si>
  <si>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</si>
  <si>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</si>
  <si>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</si>
  <si>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</si>
  <si>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</si>
  <si>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</si>
  <si>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</si>
  <si>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</si>
  <si>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</si>
  <si>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</si>
  <si>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</si>
  <si>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</si>
  <si>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</si>
  <si>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</si>
  <si>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</si>
  <si>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</si>
  <si>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</si>
  <si>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</si>
  <si>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</si>
  <si>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</si>
  <si>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</si>
  <si>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</si>
  <si>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</si>
  <si>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</si>
  <si>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</si>
  <si>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</si>
  <si>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</si>
  <si>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</si>
  <si>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</si>
  <si>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</si>
  <si>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</si>
  <si>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</si>
  <si>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</si>
  <si>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</si>
  <si>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</si>
  <si>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</si>
  <si>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</si>
  <si>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</si>
  <si>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</si>
  <si>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</si>
  <si>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</si>
  <si>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</si>
  <si>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</si>
  <si>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</si>
  <si>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</si>
  <si>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</si>
  <si>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</si>
  <si>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</si>
  <si>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</si>
  <si>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</si>
  <si>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</si>
  <si>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</si>
  <si>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</si>
  <si>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</si>
  <si>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</si>
  <si>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</si>
  <si>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</si>
  <si>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</si>
  <si>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</si>
  <si>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</si>
  <si>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</si>
  <si>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</si>
  <si>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</si>
  <si>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</si>
  <si>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</si>
  <si>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</si>
  <si>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</si>
  <si>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</si>
  <si>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</si>
  <si>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</si>
  <si>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</si>
  <si>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</si>
  <si>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</si>
  <si>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</si>
  <si>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</si>
  <si>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</si>
  <si>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</si>
  <si>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</si>
  <si>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</si>
  <si>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</si>
  <si>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</si>
  <si>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</si>
  <si>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</si>
  <si>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</si>
  <si>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</si>
  <si>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</si>
  <si>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</si>
  <si>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</si>
  <si>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</si>
  <si>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</si>
  <si>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</si>
  <si>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</si>
  <si>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</si>
  <si>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</si>
  <si>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</si>
  <si>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</si>
  <si>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</si>
  <si>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</si>
  <si>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</si>
  <si>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</si>
  <si>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</si>
  <si>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</si>
  <si>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</si>
  <si>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</si>
  <si>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</si>
  <si>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</si>
  <si>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</si>
  <si>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</si>
  <si>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</si>
  <si>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</si>
  <si>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</si>
  <si>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</si>
  <si>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</si>
  <si>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</si>
  <si>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</si>
  <si>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</si>
  <si>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</si>
  <si>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</si>
  <si>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</si>
  <si>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</si>
  <si>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</si>
  <si>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</si>
  <si>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</si>
  <si>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</si>
  <si>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</si>
  <si>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</si>
  <si>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</si>
  <si>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</si>
  <si>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</si>
  <si>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</si>
  <si>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</si>
  <si>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</si>
  <si>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</si>
  <si>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</si>
  <si>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</si>
  <si>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</si>
  <si>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</si>
  <si>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</si>
  <si>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</si>
  <si>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</si>
  <si>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</si>
  <si>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</si>
  <si>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</si>
  <si>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</si>
  <si>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</si>
  <si>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</si>
  <si>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</si>
  <si>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</si>
  <si>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</si>
  <si>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</si>
  <si>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</si>
  <si>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</si>
  <si>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</si>
  <si>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</si>
  <si>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</si>
  <si>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</si>
  <si>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</si>
  <si>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</si>
  <si>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</si>
  <si>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</si>
  <si>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</si>
  <si>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</si>
  <si>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</si>
  <si>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</si>
  <si>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</si>
  <si>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</si>
  <si>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</si>
  <si>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</si>
  <si>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</si>
  <si>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</si>
  <si>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</si>
  <si>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</si>
  <si>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</si>
  <si>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</si>
  <si>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</si>
  <si>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</si>
  <si>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</si>
  <si>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</si>
  <si>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</si>
  <si>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</si>
  <si>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</si>
  <si>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</si>
  <si>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</si>
  <si>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</si>
  <si>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</si>
  <si>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</si>
  <si>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</si>
  <si>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</si>
  <si>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</si>
  <si>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</si>
  <si>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</si>
  <si>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</si>
  <si>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</si>
  <si>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</si>
  <si>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</si>
  <si>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</si>
  <si>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</si>
  <si>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</si>
  <si>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</si>
  <si>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</si>
  <si>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</si>
  <si>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</si>
  <si>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</si>
  <si>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</si>
  <si>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</si>
  <si>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</si>
  <si>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</si>
  <si>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</si>
  <si>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</si>
  <si>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</si>
  <si>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</si>
  <si>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</si>
  <si>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</si>
  <si>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</si>
  <si>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</si>
  <si>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</si>
  <si>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</si>
  <si>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</si>
  <si>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</si>
  <si>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</si>
  <si>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</si>
  <si>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</si>
  <si>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</si>
  <si>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</si>
  <si>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</si>
  <si>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</si>
  <si>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</si>
  <si>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</si>
  <si>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</si>
  <si>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</si>
  <si>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</si>
  <si>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</si>
  <si>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</si>
  <si>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</si>
  <si>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</si>
  <si>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</si>
  <si>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</si>
  <si>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</si>
  <si>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</si>
  <si>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</si>
  <si>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</si>
  <si>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</si>
  <si>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</si>
  <si>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</si>
  <si>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</si>
  <si>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</si>
  <si>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</si>
  <si>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</si>
  <si>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</si>
  <si>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</si>
  <si>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</si>
  <si>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</si>
  <si>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</si>
  <si>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</si>
  <si>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</si>
  <si>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</si>
  <si>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</si>
  <si>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</si>
  <si>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</si>
  <si>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</si>
  <si>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</si>
  <si>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</si>
  <si>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</si>
  <si>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</si>
  <si>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</si>
  <si>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</si>
  <si>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</si>
  <si>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</si>
  <si>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</si>
  <si>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</si>
  <si>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</si>
  <si>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</si>
  <si>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</si>
  <si>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</si>
  <si>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</si>
  <si>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</si>
  <si>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</si>
  <si>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</si>
  <si>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</si>
  <si>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</si>
  <si>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</si>
  <si>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</si>
  <si>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</si>
  <si>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</si>
  <si>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</si>
  <si>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</si>
  <si>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</si>
  <si>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</si>
  <si>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</si>
  <si>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</si>
  <si>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</si>
  <si>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</si>
  <si>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</si>
  <si>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</si>
  <si>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</si>
  <si>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</si>
  <si>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</si>
  <si>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</si>
  <si>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</si>
  <si>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</si>
  <si>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</si>
  <si>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</si>
  <si>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</si>
  <si>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</si>
  <si>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</si>
  <si>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</si>
  <si>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</si>
  <si>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</si>
  <si>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</si>
  <si>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</si>
  <si>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</si>
  <si>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</si>
  <si>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</si>
  <si>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</si>
  <si>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</si>
  <si>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</si>
  <si>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</si>
  <si>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</si>
  <si>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</si>
  <si>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</si>
  <si>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</si>
  <si>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</si>
  <si>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</si>
  <si>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</si>
  <si>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</si>
  <si>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</si>
  <si>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</si>
  <si>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</si>
  <si>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</si>
  <si>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</si>
  <si>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</si>
  <si>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</si>
  <si>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</si>
  <si>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</si>
  <si>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</si>
  <si>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</si>
  <si>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</si>
  <si>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</si>
  <si>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</si>
  <si>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</si>
  <si>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</si>
  <si>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</si>
  <si>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</si>
  <si>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</si>
  <si>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</si>
  <si>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</si>
  <si>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</si>
  <si>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</si>
  <si>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</si>
  <si>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</si>
  <si>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</si>
  <si>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</si>
  <si>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</si>
  <si>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</si>
  <si>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</si>
  <si>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</si>
  <si>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</si>
  <si>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</si>
  <si>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</si>
  <si>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</si>
  <si>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</si>
  <si>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</si>
  <si>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</si>
  <si>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</si>
  <si>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</si>
  <si>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</si>
  <si>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</si>
  <si>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</si>
  <si>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</si>
  <si>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</si>
  <si>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</si>
  <si>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</si>
  <si>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</si>
  <si>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</si>
  <si>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</si>
  <si>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</si>
  <si>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</si>
  <si>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</si>
  <si>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</si>
  <si>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</si>
  <si>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</si>
  <si>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</si>
  <si>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</si>
  <si>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</si>
  <si>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</si>
  <si>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</si>
  <si>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</si>
  <si>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</si>
  <si>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</si>
  <si>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</si>
  <si>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</si>
  <si>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</si>
  <si>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</si>
  <si>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</si>
  <si>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</si>
  <si>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</si>
  <si>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</si>
  <si>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</si>
  <si>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</si>
  <si>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</si>
  <si>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</si>
  <si>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</si>
  <si>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</si>
  <si>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</si>
  <si>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</si>
  <si>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</si>
  <si>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</si>
  <si>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</si>
  <si>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</si>
  <si>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</si>
  <si>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</si>
  <si>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</si>
  <si>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</si>
  <si>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</si>
  <si>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</si>
  <si>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</si>
  <si>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</si>
  <si>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</si>
  <si>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</si>
  <si>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</si>
  <si>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</si>
  <si>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</si>
  <si>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</si>
  <si>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</si>
  <si>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</si>
  <si>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</si>
  <si>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</si>
  <si>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</si>
  <si>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</si>
  <si>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</si>
  <si>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</si>
  <si>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</si>
  <si>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</si>
  <si>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</si>
  <si>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</si>
  <si>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</si>
  <si>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</si>
  <si>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</si>
  <si>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</si>
  <si>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</si>
  <si>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</si>
  <si>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</si>
  <si>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</si>
  <si>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</si>
  <si>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</si>
  <si>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</si>
  <si>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</si>
  <si>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</si>
  <si>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</si>
  <si>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</si>
  <si>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</si>
  <si>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</si>
  <si>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</si>
  <si>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</si>
  <si>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</si>
  <si>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</si>
  <si>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</si>
  <si>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</si>
  <si>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</si>
  <si>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</si>
  <si>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</si>
  <si>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</si>
  <si>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</si>
  <si>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</si>
  <si>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</si>
  <si>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</si>
  <si>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</si>
  <si>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</si>
  <si>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</si>
  <si>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</si>
  <si>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</si>
  <si>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</si>
  <si>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</si>
  <si>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</si>
  <si>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</si>
  <si>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</si>
  <si>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</si>
  <si>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</si>
  <si>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</si>
  <si>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</si>
  <si>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</si>
  <si>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</si>
  <si>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</si>
  <si>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</si>
  <si>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</si>
  <si>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</si>
  <si>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</si>
  <si>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</si>
  <si>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</si>
  <si>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</si>
  <si>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</si>
  <si>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</si>
  <si>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</si>
  <si>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</si>
  <si>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</si>
  <si>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</si>
  <si>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</si>
  <si>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</si>
  <si>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</si>
  <si>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</si>
  <si>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</si>
  <si>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</si>
  <si>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</si>
  <si>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</si>
  <si>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</si>
  <si>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</si>
  <si>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</si>
  <si>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</si>
  <si>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</si>
  <si>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</si>
  <si>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</si>
  <si>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</si>
  <si>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</si>
  <si>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</si>
  <si>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</si>
  <si>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</si>
  <si>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</si>
  <si>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</si>
  <si>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</si>
  <si>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</si>
  <si>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</si>
  <si>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</si>
  <si>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</si>
  <si>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</si>
  <si>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</si>
  <si>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</si>
  <si>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</si>
  <si>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</si>
  <si>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</si>
  <si>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</si>
  <si>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</si>
  <si>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</si>
  <si>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</si>
  <si>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</si>
  <si>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</si>
  <si>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</si>
  <si>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</si>
  <si>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</si>
  <si>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</si>
  <si>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</si>
  <si>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</si>
  <si>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</si>
  <si>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</si>
  <si>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</si>
  <si>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</si>
  <si>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</si>
  <si>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</si>
  <si>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</si>
  <si>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</si>
  <si>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</si>
  <si>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</si>
  <si>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</si>
  <si>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</si>
  <si>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</si>
  <si>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</si>
  <si>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</si>
  <si>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</si>
  <si>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</si>
  <si>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</si>
  <si>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</si>
  <si>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</si>
  <si>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</si>
  <si>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</si>
  <si>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</si>
  <si>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</si>
  <si>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</si>
  <si>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</si>
  <si>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</si>
  <si>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</si>
  <si>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</si>
  <si>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</si>
  <si>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</si>
  <si>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</si>
  <si>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</si>
  <si>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</si>
  <si>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</si>
  <si>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</si>
  <si>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</si>
  <si>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</si>
  <si>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</si>
  <si>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</si>
  <si>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</si>
  <si>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</si>
  <si>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</si>
  <si>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</si>
  <si>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</si>
  <si>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</si>
  <si>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</si>
  <si>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</si>
  <si>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</si>
  <si>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</si>
  <si>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</si>
  <si>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</si>
  <si>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</si>
  <si>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</si>
  <si>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</si>
  <si>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</si>
  <si>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</si>
  <si>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</si>
  <si>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</si>
  <si>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</si>
  <si>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</si>
  <si>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</si>
  <si>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</si>
  <si>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</si>
  <si>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</si>
  <si>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</si>
  <si>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</si>
  <si>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</si>
  <si>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</si>
  <si>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</si>
  <si>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</si>
  <si>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</si>
  <si>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</si>
  <si>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</si>
  <si>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</si>
  <si>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</si>
  <si>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</si>
  <si>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</si>
  <si>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</si>
  <si>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</si>
  <si>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</si>
  <si>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</si>
  <si>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</si>
  <si>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</si>
  <si>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</si>
  <si>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</si>
  <si>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</si>
  <si>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</si>
  <si>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</si>
  <si>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</si>
  <si>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</si>
  <si>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</si>
  <si>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</si>
  <si>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</si>
  <si>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</si>
  <si>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</si>
  <si>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</si>
  <si>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</si>
  <si>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</si>
  <si>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</si>
  <si>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</si>
  <si>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</si>
  <si>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</si>
  <si>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</si>
  <si>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</si>
  <si>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</si>
  <si>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</si>
  <si>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</si>
  <si>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</si>
  <si>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</si>
  <si>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</si>
  <si>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</si>
  <si>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</si>
  <si>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</si>
  <si>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</si>
  <si>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</si>
  <si>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</si>
  <si>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</si>
  <si>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</si>
  <si>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</si>
  <si>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</si>
  <si>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</si>
  <si>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</si>
  <si>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</si>
  <si>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</si>
  <si>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</si>
  <si>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</si>
  <si>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</si>
  <si>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</si>
  <si>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</si>
  <si>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</si>
  <si>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</si>
  <si>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</si>
  <si>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</si>
  <si>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</si>
  <si>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</si>
  <si>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</si>
  <si>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</si>
  <si>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</si>
  <si>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</si>
  <si>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</si>
  <si>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</si>
  <si>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</si>
  <si>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</si>
  <si>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</si>
  <si>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</si>
  <si>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</si>
  <si>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</si>
  <si>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</si>
  <si>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</si>
  <si>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</si>
  <si>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</si>
  <si>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</si>
  <si>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</si>
  <si>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</si>
  <si>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</si>
  <si>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</si>
  <si>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</si>
  <si>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</si>
  <si>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</si>
  <si>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</si>
  <si>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</si>
  <si>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</si>
  <si>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</si>
  <si>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</si>
  <si>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</si>
  <si>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</si>
  <si>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</si>
  <si>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</si>
  <si>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</si>
  <si>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</si>
  <si>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</si>
  <si>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</si>
  <si>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</si>
  <si>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</si>
  <si>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</si>
  <si>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</si>
  <si>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</si>
  <si>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</si>
  <si>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</si>
  <si>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</si>
  <si>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</si>
  <si>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</si>
  <si>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</si>
  <si>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</si>
  <si>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</si>
  <si>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</si>
  <si>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</si>
  <si>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</si>
  <si>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</si>
  <si>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</si>
  <si>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</si>
  <si>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</si>
  <si>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</si>
  <si>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</si>
  <si>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</si>
  <si>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</si>
  <si>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</si>
  <si>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</si>
  <si>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</si>
  <si>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</si>
  <si>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</si>
  <si>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</si>
  <si>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</si>
  <si>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</si>
  <si>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</si>
  <si>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</si>
  <si>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</si>
  <si>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</si>
  <si>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</si>
  <si>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</si>
  <si>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</si>
  <si>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</si>
  <si>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</si>
  <si>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</si>
  <si>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</si>
  <si>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</si>
  <si>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</si>
  <si>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</si>
  <si>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</si>
  <si>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</si>
  <si>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</si>
  <si>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</si>
  <si>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</si>
  <si>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</si>
  <si>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</si>
  <si>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</si>
  <si>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</si>
  <si>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</si>
  <si>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</si>
  <si>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</si>
  <si>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</si>
  <si>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</si>
  <si>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</si>
  <si>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</si>
  <si>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</si>
  <si>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</si>
  <si>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</si>
  <si>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</si>
  <si>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</si>
  <si>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</si>
  <si>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</si>
  <si>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</si>
  <si>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</si>
  <si>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</si>
  <si>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</si>
  <si>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</si>
  <si>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</si>
  <si>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</si>
  <si>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</si>
  <si>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</si>
  <si>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</si>
  <si>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</si>
  <si>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</si>
  <si>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</si>
  <si>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</si>
  <si>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</si>
  <si>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</si>
  <si>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</si>
  <si>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</si>
  <si>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</si>
  <si>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</si>
  <si>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</si>
  <si>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</si>
  <si>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</si>
  <si>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</si>
  <si>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</si>
  <si>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</si>
  <si>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</si>
  <si>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</si>
  <si>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</si>
  <si>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</si>
  <si>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</si>
  <si>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</si>
  <si>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</si>
  <si>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</si>
  <si>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</si>
  <si>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</si>
  <si>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</si>
  <si>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</si>
  <si>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</si>
  <si>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</si>
  <si>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</si>
  <si>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</si>
  <si>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</si>
  <si>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</si>
  <si>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</si>
  <si>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</si>
  <si>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</si>
  <si>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</si>
  <si>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</si>
  <si>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</si>
  <si>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</si>
  <si>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</si>
  <si>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</si>
  <si>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</si>
  <si>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</si>
  <si>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</si>
  <si>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</si>
  <si>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</si>
  <si>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</si>
  <si>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</si>
  <si>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</si>
  <si>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</si>
  <si>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</si>
  <si>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</si>
  <si>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</si>
  <si>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</si>
  <si>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</si>
  <si>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</si>
  <si>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</si>
  <si>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</si>
  <si>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</si>
  <si>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</si>
  <si>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</si>
  <si>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</si>
  <si>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</si>
  <si>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</si>
  <si>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</si>
  <si>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</si>
  <si>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</si>
  <si>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</si>
  <si>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</si>
  <si>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</si>
  <si>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</si>
  <si>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</si>
  <si>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</si>
  <si>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</si>
  <si>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</si>
  <si>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</si>
  <si>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</si>
  <si>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</si>
  <si>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</si>
  <si>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</si>
  <si>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</si>
  <si>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</si>
  <si>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</si>
  <si>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</si>
  <si>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</si>
  <si>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</si>
  <si>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</si>
  <si>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</si>
  <si>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</si>
  <si>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</si>
  <si>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</si>
  <si>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</si>
  <si>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</si>
  <si>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</si>
  <si>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</si>
  <si>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</si>
  <si>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</si>
  <si>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</si>
  <si>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</si>
  <si>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</si>
  <si>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</si>
  <si>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</si>
  <si>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</si>
  <si>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</si>
  <si>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</si>
  <si>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</si>
  <si>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</si>
  <si>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</si>
  <si>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</si>
  <si>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</si>
  <si>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</si>
  <si>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</si>
  <si>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</si>
  <si>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</si>
  <si>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</si>
  <si>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</si>
  <si>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</si>
  <si>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</si>
  <si>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</si>
  <si>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</si>
  <si>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</si>
  <si>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</si>
  <si>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</si>
  <si>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</si>
  <si>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</si>
  <si>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</si>
  <si>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</si>
  <si>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</si>
  <si>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</si>
  <si>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</si>
  <si>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</si>
  <si>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</si>
  <si>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</si>
  <si>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</si>
  <si>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</si>
  <si>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</si>
  <si>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</si>
  <si>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</si>
  <si>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</si>
  <si>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</si>
  <si>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</si>
  <si>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</si>
  <si>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</si>
  <si>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</si>
  <si>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</si>
  <si>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</si>
  <si>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</si>
  <si>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</si>
  <si>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</si>
  <si>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</si>
  <si>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</si>
  <si>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</si>
  <si>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</si>
  <si>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</si>
  <si>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</si>
  <si>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</si>
  <si>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</si>
  <si>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</si>
  <si>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</si>
  <si>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</si>
  <si>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</si>
  <si>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</si>
  <si>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</si>
  <si>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</si>
  <si>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</si>
  <si>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</si>
  <si>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</si>
  <si>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</si>
  <si>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</si>
  <si>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</si>
  <si>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</si>
  <si>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</si>
  <si>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</si>
  <si>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</si>
  <si>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</si>
  <si>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</si>
  <si>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</si>
  <si>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</si>
  <si>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</si>
  <si>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</si>
  <si>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</si>
  <si>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</si>
  <si>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</si>
  <si>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</si>
  <si>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</si>
  <si>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</si>
  <si>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</si>
  <si>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</si>
  <si>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</si>
  <si>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</si>
  <si>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</si>
  <si>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</si>
  <si>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</si>
  <si>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</si>
  <si>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</si>
  <si>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</si>
  <si>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</si>
  <si>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</si>
  <si>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</si>
  <si>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</si>
  <si>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</si>
  <si>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</si>
  <si>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</si>
  <si>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</si>
  <si>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</si>
  <si>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</si>
  <si>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</si>
  <si>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</si>
  <si>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</si>
  <si>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</si>
  <si>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</si>
  <si>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</si>
  <si>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</si>
  <si>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</si>
  <si>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</si>
  <si>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</si>
  <si>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</si>
  <si>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</si>
  <si>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</si>
  <si>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</si>
  <si>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</si>
  <si>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</si>
  <si>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</si>
  <si>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</si>
  <si>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</si>
  <si>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</si>
  <si>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</si>
  <si>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</si>
  <si>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</si>
  <si>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</si>
  <si>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</si>
  <si>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</si>
  <si>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</si>
  <si>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</si>
  <si>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</si>
  <si>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</si>
  <si>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</si>
  <si>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</si>
  <si>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</si>
  <si>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</si>
  <si>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</si>
  <si>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</si>
  <si>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</si>
  <si>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</si>
  <si>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</si>
  <si>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</si>
  <si>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</si>
  <si>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</si>
  <si>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</si>
  <si>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</si>
  <si>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</si>
  <si>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</si>
  <si>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</si>
  <si>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</si>
  <si>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</si>
  <si>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</si>
  <si>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</si>
  <si>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</si>
  <si>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</si>
  <si>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</si>
  <si>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</si>
  <si>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</si>
  <si>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</si>
  <si>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</si>
  <si>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</si>
  <si>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</si>
  <si>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</si>
  <si>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</si>
  <si>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</si>
  <si>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</si>
  <si>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</si>
  <si>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</si>
  <si>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</si>
  <si>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</si>
  <si>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</si>
  <si>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</si>
  <si>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</si>
  <si>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</si>
  <si>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</si>
  <si>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</si>
  <si>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</si>
  <si>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</si>
  <si>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</si>
  <si>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</si>
  <si>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</si>
  <si>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</si>
  <si>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</si>
  <si>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</si>
  <si>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</si>
  <si>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</si>
  <si>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</si>
  <si>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</si>
  <si>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</si>
  <si>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</si>
  <si>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</si>
  <si>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</si>
  <si>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</si>
  <si>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</si>
  <si>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</si>
  <si>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</si>
  <si>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</si>
  <si>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</si>
  <si>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</si>
  <si>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</si>
  <si>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</si>
  <si>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</si>
  <si>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</si>
  <si>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</si>
  <si>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</si>
  <si>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</si>
  <si>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</si>
  <si>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</si>
  <si>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</si>
  <si>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</si>
  <si>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</si>
  <si>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</si>
  <si>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</si>
  <si>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</si>
  <si>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</si>
  <si>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</si>
  <si>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</si>
  <si>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</si>
  <si>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</si>
  <si>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</si>
  <si>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</si>
  <si>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</si>
  <si>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</si>
  <si>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</si>
  <si>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</si>
  <si>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</si>
  <si>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</si>
  <si>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</si>
  <si>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</si>
  <si>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</si>
  <si>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</si>
  <si>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</si>
  <si>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</si>
  <si>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</si>
  <si>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</si>
  <si>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</si>
  <si>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</si>
  <si>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</si>
  <si>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</si>
  <si>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</si>
  <si>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</si>
  <si>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</si>
  <si>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</si>
  <si>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</si>
  <si>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</si>
  <si>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</si>
  <si>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</si>
  <si>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</si>
  <si>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</si>
  <si>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</si>
  <si>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</si>
  <si>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</si>
  <si>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</si>
  <si>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</si>
  <si>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</si>
  <si>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</si>
  <si>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</si>
  <si>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</si>
  <si>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</si>
  <si>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</si>
  <si>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</si>
  <si>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</si>
  <si>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</si>
  <si>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</si>
  <si>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</si>
  <si>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</si>
  <si>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</si>
  <si>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</si>
  <si>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</si>
  <si>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</si>
  <si>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</si>
  <si>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</si>
  <si>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</si>
  <si>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</si>
  <si>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</si>
  <si>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</si>
  <si>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</si>
  <si>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</si>
  <si>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</si>
  <si>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</si>
  <si>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</si>
  <si>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</si>
  <si>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</si>
  <si>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</si>
  <si>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</si>
  <si>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</si>
  <si>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</si>
  <si>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</si>
  <si>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</si>
  <si>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</si>
  <si>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</si>
  <si>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</si>
  <si>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</si>
  <si>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</si>
  <si>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</si>
  <si>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</si>
  <si>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</si>
  <si>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</si>
  <si>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</si>
  <si>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</si>
  <si>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</si>
  <si>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</si>
  <si>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</si>
  <si>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</si>
  <si>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</si>
  <si>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</si>
  <si>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</si>
  <si>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</si>
  <si>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</si>
  <si>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</si>
  <si>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</si>
  <si>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</si>
  <si>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</si>
  <si>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</si>
  <si>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</si>
  <si>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</si>
  <si>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</si>
  <si>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</si>
  <si>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</si>
  <si>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</si>
  <si>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</si>
  <si>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</si>
  <si>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</si>
  <si>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</si>
  <si>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</si>
  <si>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</si>
  <si>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</si>
  <si>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</si>
  <si>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</si>
  <si>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</si>
  <si>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</si>
  <si>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</si>
  <si>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</si>
  <si>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</si>
  <si>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</si>
  <si>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</si>
  <si>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</si>
  <si>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</si>
  <si>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</si>
  <si>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</si>
  <si>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</si>
  <si>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</si>
  <si>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</si>
  <si>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</si>
  <si>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</si>
  <si>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</si>
  <si>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</si>
  <si>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</si>
  <si>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</si>
  <si>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</si>
  <si>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</si>
  <si>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</si>
  <si>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</si>
  <si>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</si>
  <si>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</si>
  <si>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</si>
  <si>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</si>
  <si>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</si>
  <si>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</si>
  <si>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</si>
  <si>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</si>
  <si>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</si>
  <si>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</si>
  <si>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</si>
  <si>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</si>
  <si>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</si>
  <si>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</si>
  <si>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</si>
  <si>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</si>
  <si>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</si>
  <si>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</si>
  <si>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</si>
  <si>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</si>
  <si>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</si>
  <si>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</si>
  <si>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</si>
  <si>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</si>
  <si>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</si>
  <si>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</si>
  <si>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</si>
  <si>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</si>
  <si>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</si>
  <si>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</si>
  <si>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</si>
  <si>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</si>
  <si>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</si>
  <si>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</si>
  <si>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</si>
  <si>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</si>
  <si>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</si>
  <si>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</si>
  <si>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</si>
  <si>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</si>
  <si>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</si>
  <si>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</si>
  <si>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</si>
  <si>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</si>
  <si>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</si>
  <si>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</si>
  <si>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</si>
  <si>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</si>
  <si>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</si>
  <si>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</si>
  <si>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</si>
  <si>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</si>
  <si>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</si>
  <si>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</si>
  <si>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</si>
  <si>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</si>
  <si>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</si>
  <si>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</si>
  <si>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</si>
  <si>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</si>
  <si>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</si>
  <si>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</si>
  <si>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</si>
  <si>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</si>
  <si>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</si>
  <si>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</si>
  <si>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</si>
  <si>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</si>
  <si>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</si>
  <si>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</si>
  <si>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</si>
  <si>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</si>
  <si>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</si>
  <si>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</si>
  <si>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</si>
  <si>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</si>
  <si>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</si>
  <si>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</si>
  <si>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</si>
  <si>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</si>
  <si>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</si>
  <si>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</si>
  <si>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</si>
  <si>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</si>
  <si>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</si>
  <si>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</si>
  <si>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</si>
  <si>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</si>
  <si>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</si>
  <si>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</si>
  <si>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</si>
  <si>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</si>
  <si>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</si>
  <si>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</si>
  <si>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</si>
  <si>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</si>
  <si>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</si>
  <si>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</si>
  <si>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</si>
  <si>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</si>
  <si>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</si>
  <si>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</si>
  <si>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</si>
  <si>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</si>
  <si>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</si>
  <si>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</si>
  <si>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</si>
  <si>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</si>
  <si>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</si>
  <si>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</si>
  <si>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</si>
  <si>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</si>
  <si>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</si>
  <si>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</si>
  <si>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</si>
  <si>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</si>
  <si>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</si>
  <si>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</si>
  <si>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</si>
  <si>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</si>
  <si>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</si>
  <si>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</si>
  <si>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</si>
  <si>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</si>
  <si>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</si>
  <si>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</si>
  <si>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</si>
  <si>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</si>
  <si>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</si>
  <si>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</si>
  <si>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</si>
  <si>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</si>
  <si>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</si>
  <si>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</si>
  <si>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</si>
  <si>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</si>
  <si>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</si>
  <si>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</si>
  <si>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</si>
  <si>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</si>
  <si>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</si>
  <si>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</si>
  <si>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</si>
  <si>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</si>
  <si>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</si>
  <si>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</si>
  <si>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</si>
  <si>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</si>
  <si>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</si>
  <si>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</si>
  <si>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</si>
  <si>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</si>
  <si>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</si>
  <si>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</si>
  <si>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</si>
  <si>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</si>
  <si>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</si>
  <si>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</si>
  <si>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</si>
  <si>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</si>
  <si>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</si>
  <si>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</si>
  <si>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</si>
  <si>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</si>
  <si>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</si>
  <si>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</si>
  <si>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</si>
  <si>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</si>
  <si>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</si>
  <si>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</si>
  <si>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</si>
  <si>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</si>
  <si>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</si>
  <si>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</si>
  <si>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</si>
  <si>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</si>
  <si>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</si>
  <si>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</si>
  <si>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</si>
  <si>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</si>
  <si>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</si>
  <si>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</si>
  <si>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</si>
  <si>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</si>
  <si>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</si>
  <si>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</si>
  <si>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</si>
  <si>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</si>
  <si>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</si>
  <si>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</si>
  <si>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</si>
  <si>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</si>
  <si>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</si>
  <si>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</si>
  <si>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</si>
  <si>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</si>
  <si>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</si>
  <si>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</si>
  <si>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</si>
  <si>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</si>
  <si>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</si>
  <si>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</si>
  <si>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</si>
  <si>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</si>
  <si>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</si>
  <si>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</si>
  <si>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</si>
  <si>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</si>
  <si>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</si>
  <si>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</si>
  <si>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</si>
  <si>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</si>
  <si>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</si>
  <si>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</si>
  <si>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</si>
  <si>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</si>
  <si>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</si>
  <si>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</si>
  <si>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</si>
  <si>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</si>
  <si>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</si>
  <si>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</si>
  <si>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</si>
  <si>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</si>
  <si>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</si>
  <si>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</si>
  <si>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</si>
  <si>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</si>
  <si>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</si>
  <si>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</si>
  <si>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</si>
  <si>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</si>
  <si>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</si>
  <si>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</si>
  <si>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</si>
  <si>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</si>
  <si>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</si>
  <si>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</si>
  <si>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</si>
  <si>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</si>
  <si>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</si>
  <si>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</si>
  <si>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</si>
  <si>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</si>
  <si>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</si>
  <si>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</si>
  <si>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</si>
  <si>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</si>
  <si>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</si>
  <si>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</si>
  <si>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</si>
  <si>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</si>
  <si>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</si>
  <si>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</si>
  <si>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</si>
  <si>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</si>
  <si>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</si>
  <si>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</si>
  <si>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</si>
  <si>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</si>
  <si>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</si>
  <si>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</si>
  <si>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</si>
  <si>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</si>
  <si>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</si>
  <si>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</si>
  <si>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</si>
  <si>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</si>
  <si>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</si>
  <si>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</si>
  <si>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</si>
  <si>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</si>
  <si>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</si>
  <si>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</si>
  <si>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</si>
  <si>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</si>
  <si>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</si>
  <si>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</si>
  <si>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</si>
  <si>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</si>
  <si>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</si>
  <si>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</si>
  <si>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</si>
  <si>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</si>
  <si>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</si>
  <si>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</si>
  <si>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</si>
  <si>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</si>
  <si>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</si>
  <si>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</si>
  <si>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</si>
  <si>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</si>
  <si>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</si>
  <si>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</si>
  <si>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</si>
  <si>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</si>
  <si>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</si>
  <si>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</si>
  <si>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</si>
  <si>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</si>
  <si>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</si>
  <si>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</si>
  <si>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</si>
  <si>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</si>
  <si>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</si>
  <si>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</si>
  <si>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</si>
  <si>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</si>
  <si>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</si>
  <si>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</si>
  <si>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</si>
  <si>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</si>
  <si>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</si>
  <si>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</si>
  <si>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</si>
  <si>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</si>
  <si>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</si>
  <si>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</si>
  <si>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</si>
  <si>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</si>
  <si>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</si>
  <si>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</si>
  <si>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</si>
  <si>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</si>
  <si>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</si>
  <si>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</si>
  <si>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</si>
  <si>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</si>
  <si>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</si>
  <si>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</si>
  <si>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</si>
  <si>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</si>
  <si>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</si>
  <si>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</si>
  <si>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</si>
  <si>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</si>
  <si>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</si>
  <si>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</si>
  <si>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</si>
  <si>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</si>
  <si>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</si>
  <si>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</si>
  <si>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</si>
  <si>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</si>
  <si>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</si>
  <si>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</si>
  <si>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</si>
  <si>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</si>
  <si>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</si>
  <si>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</si>
  <si>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</si>
  <si>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</si>
  <si>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</si>
  <si>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</si>
  <si>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</si>
  <si>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</si>
  <si>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</si>
  <si>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</si>
  <si>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</si>
  <si>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</si>
  <si>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</si>
  <si>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</si>
  <si>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</si>
  <si>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</si>
  <si>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</si>
  <si>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</si>
  <si>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</si>
  <si>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</si>
  <si>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</si>
  <si>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</si>
  <si>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</si>
  <si>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</si>
  <si>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</si>
  <si>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</si>
  <si>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</si>
  <si>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</si>
  <si>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</si>
  <si>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</si>
  <si>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</si>
  <si>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</si>
  <si>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</si>
  <si>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</si>
  <si>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</si>
  <si>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</si>
  <si>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</si>
  <si>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</si>
  <si>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</si>
  <si>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</si>
  <si>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</si>
  <si>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</si>
  <si>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</si>
  <si>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</si>
  <si>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</si>
  <si>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</si>
  <si>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</si>
  <si>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</si>
  <si>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</si>
  <si>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</si>
  <si>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</si>
  <si>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</si>
  <si>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</si>
  <si>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</si>
  <si>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</si>
  <si>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</si>
  <si>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</si>
  <si>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</si>
  <si>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</si>
  <si>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</si>
  <si>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</si>
  <si>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</si>
  <si>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</si>
  <si>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</si>
  <si>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</si>
  <si>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</si>
  <si>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</si>
  <si>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</si>
  <si>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</si>
  <si>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</si>
  <si>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</si>
  <si>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</si>
  <si>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</si>
  <si>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</si>
  <si>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</si>
  <si>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</si>
  <si>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</si>
  <si>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</si>
  <si>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</si>
  <si>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</si>
  <si>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</si>
  <si>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</si>
  <si>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</si>
  <si>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</si>
  <si>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</si>
  <si>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</si>
  <si>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</si>
  <si>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</si>
  <si>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</si>
  <si>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</si>
  <si>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</si>
  <si>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</si>
  <si>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</si>
  <si>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</si>
  <si>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</si>
  <si>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</si>
  <si>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</si>
  <si>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</si>
  <si>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</si>
  <si>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</si>
  <si>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</si>
  <si>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</si>
  <si>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</si>
  <si>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</si>
  <si>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</si>
  <si>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</si>
  <si>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</si>
  <si>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</si>
  <si>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</si>
  <si>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</si>
  <si>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</si>
  <si>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</si>
  <si>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</si>
  <si>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</si>
  <si>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</si>
  <si>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</si>
  <si>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</si>
  <si>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</si>
  <si>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</si>
  <si>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</si>
  <si>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</si>
  <si>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</si>
  <si>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</si>
  <si>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</si>
  <si>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</si>
  <si>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</si>
  <si>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</si>
  <si>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</si>
  <si>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</si>
  <si>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</si>
  <si>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</si>
  <si>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</si>
  <si>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</si>
  <si>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</si>
  <si>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</si>
  <si>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</si>
  <si>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</si>
  <si>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</si>
  <si>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</si>
  <si>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</si>
  <si>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</si>
  <si>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</si>
  <si>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</si>
  <si>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</si>
  <si>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</si>
  <si>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</si>
  <si>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</si>
  <si>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</si>
  <si>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</si>
  <si>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</si>
  <si>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</si>
  <si>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</si>
  <si>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</si>
  <si>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</si>
  <si>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</si>
  <si>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</si>
  <si>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</si>
  <si>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</si>
  <si>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</si>
  <si>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</si>
  <si>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</si>
  <si>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</si>
  <si>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</si>
  <si>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</si>
  <si>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</si>
  <si>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</si>
  <si>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</si>
  <si>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</si>
  <si>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</si>
  <si>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</si>
  <si>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</si>
  <si>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</si>
  <si>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</si>
  <si>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</si>
  <si>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</si>
  <si>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</si>
  <si>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</si>
  <si>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</si>
  <si>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</si>
  <si>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</si>
  <si>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</si>
  <si>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</si>
  <si>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</si>
  <si>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</si>
  <si>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</si>
  <si>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</si>
  <si>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</si>
  <si>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</si>
  <si>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</si>
  <si>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</si>
  <si>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</si>
  <si>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</si>
  <si>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</si>
  <si>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</si>
  <si>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</si>
  <si>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</si>
  <si>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</si>
  <si>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</si>
  <si>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</si>
  <si>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</si>
  <si>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</si>
  <si>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</si>
  <si>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</si>
  <si>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</si>
  <si>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</si>
  <si>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</si>
  <si>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</si>
  <si>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</si>
  <si>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</si>
  <si>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</si>
  <si>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</si>
  <si>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</si>
  <si>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</si>
  <si>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</si>
  <si>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</si>
  <si>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</si>
  <si>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</si>
  <si>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</si>
  <si>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</si>
  <si>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</si>
  <si>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</si>
  <si>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</si>
  <si>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</si>
  <si>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</si>
  <si>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</si>
  <si>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</si>
  <si>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</si>
  <si>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</si>
  <si>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</si>
  <si>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</si>
  <si>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</si>
  <si>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</si>
  <si>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</si>
  <si>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</si>
  <si>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</si>
  <si>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</si>
  <si>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</si>
  <si>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</si>
  <si>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</si>
  <si>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</si>
  <si>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</si>
  <si>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</si>
  <si>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</si>
  <si>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</si>
  <si>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</si>
  <si>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</si>
  <si>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</si>
  <si>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</si>
  <si>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</si>
  <si>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</si>
  <si>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</si>
  <si>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</si>
  <si>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</si>
  <si>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</si>
  <si>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</si>
  <si>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</si>
  <si>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</si>
  <si>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</si>
  <si>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</si>
  <si>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</si>
  <si>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</si>
  <si>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</si>
  <si>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</si>
  <si>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</si>
  <si>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</si>
  <si>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</si>
  <si>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</si>
  <si>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</si>
  <si>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</si>
  <si>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</si>
  <si>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</si>
  <si>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</si>
  <si>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</si>
  <si>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</si>
  <si>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</si>
  <si>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</si>
  <si>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</si>
  <si>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</si>
  <si>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</si>
  <si>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</si>
  <si>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</si>
  <si>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</si>
  <si>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</si>
  <si>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</si>
  <si>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</si>
  <si>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</si>
  <si>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</si>
  <si>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</si>
  <si>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</si>
  <si>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</si>
  <si>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</si>
  <si>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</si>
  <si>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</si>
  <si>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</si>
  <si>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</si>
  <si>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</si>
  <si>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</si>
  <si>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</si>
  <si>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</si>
  <si>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</si>
  <si>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</si>
  <si>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</si>
  <si>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</si>
  <si>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</si>
  <si>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</si>
  <si>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</si>
  <si>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</si>
  <si>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</si>
  <si>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</si>
  <si>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</si>
  <si>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</si>
  <si>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</si>
  <si>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</si>
  <si>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</si>
  <si>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</si>
  <si>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</si>
  <si>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</si>
  <si>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</si>
  <si>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</si>
  <si>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</si>
  <si>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</si>
  <si>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</si>
  <si>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</si>
  <si>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</si>
  <si>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</si>
  <si>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</si>
  <si>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</si>
  <si>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</si>
  <si>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</si>
  <si>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</si>
  <si>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</si>
  <si>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</si>
  <si>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</si>
  <si>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</si>
  <si>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</si>
  <si>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</si>
  <si>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</si>
  <si>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</si>
  <si>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</si>
  <si>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</si>
  <si>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</si>
  <si>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</si>
  <si>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</si>
  <si>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</si>
  <si>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</si>
  <si>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</si>
  <si>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</si>
  <si>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</si>
  <si>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</si>
  <si>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</si>
  <si>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</si>
  <si>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</si>
  <si>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</si>
  <si>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</si>
  <si>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</si>
  <si>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</si>
  <si>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</si>
  <si>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</si>
  <si>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</si>
  <si>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</si>
  <si>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</si>
  <si>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</si>
  <si>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</si>
  <si>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</si>
  <si>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</si>
  <si>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</si>
  <si>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</si>
  <si>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</si>
  <si>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</si>
  <si>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</si>
  <si>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</si>
  <si>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</si>
  <si>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</si>
  <si>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</si>
  <si>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</si>
  <si>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</si>
  <si>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</si>
  <si>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</si>
  <si>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</si>
  <si>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</si>
  <si>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</si>
  <si>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</si>
  <si>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</si>
  <si>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</si>
  <si>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</si>
  <si>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</si>
  <si>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</si>
  <si>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</si>
  <si>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</si>
  <si>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</si>
  <si>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</si>
  <si>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</si>
  <si>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</si>
  <si>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</si>
  <si>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</si>
  <si>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</si>
  <si>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</si>
  <si>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</si>
  <si>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</si>
  <si>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</si>
  <si>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</si>
  <si>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</si>
  <si>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</si>
  <si>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</si>
  <si>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</si>
  <si>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</si>
  <si>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</si>
  <si>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</si>
  <si>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</si>
  <si>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</si>
  <si>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</si>
  <si>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</si>
  <si>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</si>
  <si>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</si>
  <si>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</si>
  <si>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</si>
  <si>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</si>
  <si>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</si>
  <si>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</si>
  <si>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</si>
  <si>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</si>
  <si>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</si>
  <si>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</si>
  <si>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</si>
  <si>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</si>
  <si>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</si>
  <si>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</si>
  <si>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</si>
  <si>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</si>
  <si>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</si>
  <si>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</si>
  <si>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</si>
  <si>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</si>
  <si>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</si>
  <si>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</si>
  <si>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</si>
  <si>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</si>
  <si>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</si>
  <si>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</si>
  <si>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</si>
  <si>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</si>
  <si>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</si>
  <si>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</si>
  <si>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</si>
  <si>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</si>
  <si>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</si>
  <si>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</si>
  <si>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</si>
  <si>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</si>
  <si>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</si>
  <si>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</si>
  <si>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</si>
  <si>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</si>
  <si>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</si>
  <si>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</si>
  <si>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</si>
  <si>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</si>
  <si>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</si>
  <si>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</si>
  <si>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</si>
  <si>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</si>
  <si>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</si>
  <si>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</si>
  <si>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</si>
  <si>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</si>
  <si>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</si>
  <si>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</si>
  <si>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</si>
  <si>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</si>
  <si>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</si>
  <si>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</si>
  <si>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</si>
  <si>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</si>
  <si>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</si>
  <si>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</si>
  <si>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</si>
  <si>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</si>
  <si>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</si>
  <si>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</si>
  <si>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</si>
  <si>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</si>
  <si>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</si>
  <si>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</si>
  <si>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</si>
  <si>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</si>
  <si>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</si>
  <si>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</si>
  <si>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</si>
  <si>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</si>
  <si>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</si>
  <si>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</si>
  <si>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</si>
  <si>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</si>
  <si>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</si>
  <si>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</si>
  <si>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</si>
  <si>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</si>
  <si>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</si>
  <si>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</si>
  <si>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</si>
  <si>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</si>
  <si>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</si>
  <si>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</si>
  <si>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</si>
  <si>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</si>
  <si>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</si>
  <si>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</si>
  <si>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</si>
  <si>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</si>
  <si>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</si>
  <si>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</si>
  <si>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</si>
  <si>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</si>
  <si>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</si>
  <si>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</si>
  <si>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</si>
  <si>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</si>
  <si>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</si>
  <si>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</si>
  <si>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</si>
  <si>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</si>
  <si>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</si>
  <si>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</si>
  <si>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</si>
  <si>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</si>
  <si>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</si>
  <si>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</si>
  <si>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</si>
  <si>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</si>
  <si>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</si>
  <si>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</si>
  <si>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</si>
  <si>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</si>
  <si>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</si>
  <si>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</si>
  <si>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</si>
  <si>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</si>
  <si>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</si>
  <si>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</si>
  <si>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</si>
  <si>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</si>
  <si>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</si>
  <si>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</si>
  <si>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</si>
  <si>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</si>
  <si>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</si>
  <si>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</si>
  <si>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</si>
  <si>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</si>
  <si>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</si>
  <si>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</si>
  <si>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</si>
  <si>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</si>
  <si>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</si>
  <si>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</si>
  <si>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</si>
  <si>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</si>
  <si>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</si>
  <si>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</si>
  <si>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</si>
  <si>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</si>
  <si>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</si>
  <si>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</si>
  <si>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</si>
  <si>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</si>
  <si>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</si>
  <si>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</si>
  <si>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</si>
  <si>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</si>
  <si>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</si>
  <si>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</si>
  <si>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</si>
  <si>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</si>
  <si>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</si>
  <si>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</si>
  <si>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</si>
  <si>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</si>
  <si>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</si>
  <si>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</si>
  <si>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</si>
  <si>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</si>
  <si>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</si>
  <si>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</si>
  <si>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</si>
  <si>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</si>
  <si>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</si>
  <si>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</si>
  <si>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</si>
  <si>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</si>
  <si>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</si>
  <si>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</si>
  <si>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</si>
  <si>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</si>
  <si>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</si>
  <si>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</si>
  <si>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</si>
  <si>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</si>
  <si>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</si>
  <si>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</si>
  <si>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</si>
  <si>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</si>
  <si>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</si>
  <si>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</si>
  <si>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</si>
  <si>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</si>
  <si>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</si>
  <si>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</si>
  <si>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</si>
  <si>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</si>
  <si>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</si>
  <si>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</si>
  <si>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</si>
  <si>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</si>
  <si>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</si>
  <si>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</si>
  <si>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</si>
  <si>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</si>
  <si>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</si>
  <si>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</si>
  <si>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</si>
  <si>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</si>
  <si>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</si>
  <si>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</si>
  <si>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</si>
  <si>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</si>
  <si>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</si>
  <si>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</si>
  <si>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</si>
  <si>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</si>
  <si>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</si>
  <si>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</si>
  <si>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</si>
  <si>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</si>
  <si>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</si>
  <si>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</si>
  <si>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</si>
  <si>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</si>
  <si>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</si>
  <si>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</si>
  <si>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</si>
  <si>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</si>
  <si>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</si>
  <si>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</si>
  <si>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</si>
  <si>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</si>
  <si>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</si>
  <si>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</si>
  <si>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</si>
  <si>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</si>
  <si>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</si>
  <si>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</si>
  <si>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</si>
  <si>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</si>
  <si>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</si>
  <si>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</si>
  <si>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</si>
  <si>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</si>
  <si>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</si>
  <si>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</si>
  <si>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</si>
  <si>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</si>
  <si>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</si>
  <si>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</si>
  <si>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</si>
  <si>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</si>
  <si>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</si>
  <si>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</si>
  <si>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</si>
  <si>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</si>
  <si>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</si>
  <si>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</si>
  <si>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</si>
  <si>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</si>
  <si>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</si>
  <si>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</si>
  <si>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</si>
  <si>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</si>
  <si>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</si>
  <si>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</si>
  <si>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</si>
  <si>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</si>
  <si>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</si>
  <si>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</si>
  <si>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</si>
  <si>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</si>
  <si>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</si>
  <si>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</si>
  <si>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</si>
  <si>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</si>
  <si>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</si>
  <si>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</si>
  <si>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</si>
  <si>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</si>
  <si>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</si>
  <si>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</si>
  <si>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</si>
  <si>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</si>
  <si>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</si>
  <si>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</si>
  <si>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</si>
  <si>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</si>
  <si>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</si>
  <si>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</si>
  <si>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</si>
  <si>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</si>
  <si>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</si>
  <si>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</si>
  <si>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</si>
  <si>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</si>
  <si>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</si>
  <si>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</si>
  <si>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</si>
  <si>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</si>
  <si>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</si>
  <si>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</si>
  <si>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</si>
  <si>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</si>
  <si>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</si>
  <si>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</si>
  <si>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</si>
  <si>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</si>
  <si>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</si>
  <si>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</si>
  <si>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</si>
  <si>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</si>
  <si>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</si>
  <si>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</si>
  <si>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</si>
  <si>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</si>
  <si>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</si>
  <si>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</si>
  <si>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</si>
  <si>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</si>
  <si>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</si>
  <si>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</si>
  <si>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</si>
  <si>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</si>
  <si>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</si>
  <si>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</si>
  <si>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</si>
  <si>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</si>
  <si>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</si>
  <si>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</si>
  <si>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</si>
  <si>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</si>
  <si>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</si>
  <si>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</si>
  <si>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</si>
  <si>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</si>
  <si>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</si>
  <si>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</si>
  <si>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</si>
  <si>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</si>
  <si>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</si>
  <si>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</si>
  <si>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</si>
  <si>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</si>
  <si>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</si>
  <si>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</si>
  <si>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</si>
  <si>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</si>
  <si>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</si>
  <si>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</si>
  <si>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</si>
  <si>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</si>
  <si>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</si>
  <si>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</si>
  <si>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</si>
  <si>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</si>
  <si>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</si>
  <si>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</si>
  <si>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</si>
  <si>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</si>
  <si>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</si>
  <si>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</si>
  <si>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</si>
  <si>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</si>
  <si>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</si>
  <si>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</si>
  <si>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</si>
  <si>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</si>
  <si>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</si>
  <si>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</si>
  <si>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</si>
  <si>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</si>
  <si>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</si>
  <si>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</si>
  <si>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</si>
  <si>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</si>
  <si>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</si>
  <si>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</si>
  <si>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</si>
  <si>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</si>
  <si>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</si>
  <si>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</si>
  <si>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</si>
  <si>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</si>
  <si>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</si>
  <si>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</si>
  <si>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</si>
  <si>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</si>
  <si>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</si>
  <si>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</si>
  <si>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</si>
  <si>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</si>
  <si>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</si>
  <si>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</si>
  <si>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</si>
  <si>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</si>
  <si>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</si>
  <si>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</si>
  <si>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</si>
  <si>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</si>
  <si>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</si>
  <si>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</si>
  <si>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</si>
  <si>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</si>
  <si>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</si>
  <si>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</si>
  <si>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</si>
  <si>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</si>
  <si>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</si>
  <si>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</si>
  <si>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</si>
  <si>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</si>
  <si>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</si>
  <si>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</si>
  <si>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</si>
  <si>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</si>
  <si>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</si>
  <si>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</si>
  <si>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</si>
  <si>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</si>
  <si>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</si>
  <si>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</si>
  <si>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</si>
  <si>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</si>
  <si>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</si>
  <si>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</si>
  <si>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</si>
  <si>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</si>
  <si>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</si>
  <si>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</si>
  <si>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</si>
  <si>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</si>
  <si>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</si>
  <si>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</si>
  <si>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</si>
  <si>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</si>
  <si>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</si>
  <si>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</si>
  <si>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</si>
  <si>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</si>
  <si>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</si>
  <si>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</si>
  <si>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</si>
  <si>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</si>
  <si>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</si>
  <si>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</si>
  <si>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</si>
  <si>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</si>
  <si>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</si>
  <si>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</si>
  <si>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</si>
  <si>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</si>
  <si>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</si>
  <si>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</si>
  <si>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</si>
  <si>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</si>
  <si>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</si>
  <si>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</si>
  <si>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</si>
  <si>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</si>
  <si>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</si>
  <si>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</si>
  <si>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</si>
  <si>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</si>
  <si>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</si>
  <si>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</si>
  <si>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</si>
  <si>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</si>
  <si>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</si>
  <si>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</si>
  <si>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</si>
  <si>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</si>
  <si>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</si>
  <si>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</si>
  <si>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</si>
  <si>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</si>
  <si>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</si>
  <si>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</si>
  <si>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</si>
  <si>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</si>
  <si>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</si>
  <si>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</si>
  <si>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</si>
  <si>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</si>
  <si>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</si>
  <si>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</si>
  <si>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</si>
  <si>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</si>
  <si>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</si>
  <si>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</si>
  <si>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</si>
  <si>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</si>
  <si>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</si>
  <si>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</si>
  <si>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</si>
  <si>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</si>
  <si>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</si>
  <si>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</si>
  <si>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</si>
  <si>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</si>
  <si>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</si>
  <si>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</si>
  <si>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</si>
  <si>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</si>
  <si>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</si>
  <si>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</si>
  <si>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</si>
  <si>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</si>
  <si>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</si>
  <si>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</si>
  <si>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</si>
  <si>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</si>
  <si>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</si>
  <si>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</si>
  <si>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</si>
  <si>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</si>
  <si>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</si>
  <si>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</si>
  <si>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</si>
  <si>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</si>
  <si>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</si>
  <si>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</si>
  <si>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</si>
  <si>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</si>
  <si>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</si>
  <si>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</si>
  <si>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</si>
  <si>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</si>
  <si>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</si>
  <si>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</si>
  <si>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</si>
  <si>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</si>
  <si>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</si>
  <si>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</si>
  <si>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</si>
  <si>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</si>
  <si>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</si>
  <si>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</si>
  <si>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</si>
  <si>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</si>
  <si>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</si>
  <si>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</si>
  <si>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</si>
  <si>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</si>
  <si>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</si>
  <si>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</si>
  <si>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</si>
  <si>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</si>
  <si>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</si>
  <si>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</si>
  <si>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</si>
  <si>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</si>
  <si>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</si>
  <si>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</si>
  <si>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</si>
  <si>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</si>
  <si>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</si>
  <si>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</si>
  <si>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</si>
  <si>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</si>
  <si>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</si>
  <si>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</si>
  <si>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</si>
  <si>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</si>
  <si>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</si>
  <si>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</si>
  <si>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</si>
  <si>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</si>
  <si>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</si>
  <si>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</si>
  <si>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</si>
  <si>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</si>
  <si>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</si>
  <si>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</si>
  <si>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</si>
  <si>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</si>
  <si>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</si>
  <si>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</si>
  <si>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</si>
  <si>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</si>
  <si>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</si>
  <si>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</si>
  <si>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</si>
  <si>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</si>
  <si>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</si>
  <si>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</si>
  <si>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</si>
  <si>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</si>
  <si>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</si>
  <si>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</si>
  <si>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</si>
  <si>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</si>
  <si>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</si>
  <si>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</si>
  <si>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</si>
  <si>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</si>
  <si>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</si>
  <si>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</si>
  <si>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</si>
  <si>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</si>
  <si>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</si>
  <si>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</si>
  <si>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</si>
  <si>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</si>
  <si>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</si>
  <si>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</si>
  <si>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</si>
  <si>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</si>
  <si>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</si>
  <si>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</si>
  <si>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</si>
  <si>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</si>
  <si>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</si>
  <si>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</si>
  <si>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</si>
  <si>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</si>
  <si>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</si>
  <si>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</si>
  <si>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</si>
  <si>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</si>
  <si>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</si>
  <si>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</si>
  <si>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</si>
  <si>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</si>
  <si>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</si>
  <si>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</si>
  <si>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</si>
  <si>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</si>
  <si>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</si>
  <si>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</si>
  <si>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</si>
  <si>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</si>
  <si>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</si>
  <si>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</si>
  <si>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</si>
  <si>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</si>
  <si>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</si>
  <si>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</si>
  <si>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</si>
  <si>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</si>
  <si>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</si>
  <si>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</si>
  <si>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</si>
  <si>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</si>
  <si>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</si>
  <si>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</si>
  <si>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</si>
  <si>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</si>
  <si>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</si>
  <si>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</si>
  <si>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</si>
  <si>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</si>
  <si>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</si>
  <si>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</si>
  <si>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</si>
  <si>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</si>
  <si>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</si>
  <si>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</si>
  <si>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</si>
  <si>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</si>
  <si>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</si>
  <si>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</si>
  <si>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</si>
  <si>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</si>
  <si>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</si>
  <si>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</si>
  <si>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</si>
  <si>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</si>
  <si>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</si>
  <si>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</si>
  <si>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</si>
  <si>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</si>
  <si>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</si>
  <si>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</si>
  <si>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</si>
  <si>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</si>
  <si>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</si>
  <si>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</si>
  <si>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</si>
  <si>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</si>
  <si>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</si>
  <si>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</si>
  <si>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</si>
  <si>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</si>
  <si>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</si>
  <si>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</si>
  <si>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</si>
  <si>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</si>
  <si>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</si>
  <si>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</si>
  <si>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</si>
  <si>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</si>
  <si>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</si>
  <si>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</si>
  <si>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</si>
  <si>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</si>
  <si>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</si>
  <si>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</si>
  <si>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</si>
  <si>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</si>
  <si>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</si>
  <si>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</si>
  <si>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</si>
  <si>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</si>
  <si>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</si>
  <si>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</si>
  <si>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</si>
  <si>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</si>
  <si>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</si>
  <si>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</si>
  <si>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</si>
  <si>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</si>
  <si>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</si>
  <si>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</si>
  <si>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</si>
  <si>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</si>
  <si>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</si>
  <si>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</si>
  <si>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</si>
  <si>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</si>
  <si>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</si>
  <si>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</si>
  <si>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</si>
  <si>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</si>
  <si>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</si>
  <si>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</si>
  <si>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</si>
  <si>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</si>
  <si>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</si>
  <si>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</si>
  <si>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</si>
  <si>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</si>
  <si>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</si>
  <si>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</si>
  <si>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</si>
  <si>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</si>
  <si>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</si>
  <si>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</si>
  <si>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</si>
  <si>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</si>
  <si>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</si>
  <si>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</si>
  <si>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</si>
  <si>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</si>
  <si>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</si>
  <si>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</si>
  <si>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</si>
  <si>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</si>
  <si>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</si>
  <si>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</si>
  <si>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</si>
  <si>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</si>
  <si>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</si>
  <si>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</si>
  <si>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</si>
  <si>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</si>
  <si>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</si>
  <si>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</si>
  <si>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</si>
  <si>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</si>
  <si>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</si>
  <si>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</si>
  <si>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</si>
  <si>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</si>
  <si>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</si>
  <si>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</si>
  <si>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</si>
  <si>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</si>
  <si>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</si>
  <si>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</si>
  <si>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</si>
  <si>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</si>
  <si>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</si>
  <si>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</si>
  <si>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</si>
  <si>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</si>
  <si>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</si>
  <si>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</si>
  <si>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</si>
  <si>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</si>
  <si>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</si>
  <si>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</si>
  <si>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</si>
  <si>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</si>
  <si>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</si>
  <si>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</si>
  <si>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</si>
  <si>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</si>
  <si>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</si>
  <si>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</si>
  <si>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</si>
  <si>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</si>
  <si>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</si>
  <si>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</si>
  <si>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</si>
  <si>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</si>
  <si>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</si>
  <si>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</si>
  <si>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</si>
  <si>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</si>
  <si>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</si>
  <si>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</si>
  <si>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</si>
  <si>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</si>
  <si>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</si>
  <si>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</si>
  <si>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</si>
  <si>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</si>
  <si>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</si>
  <si>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</si>
  <si>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</si>
  <si>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</si>
  <si>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</si>
  <si>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</si>
  <si>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</si>
  <si>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</si>
  <si>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</si>
  <si>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</si>
  <si>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</si>
  <si>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</si>
  <si>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</si>
  <si>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</si>
  <si>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</si>
  <si>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</si>
  <si>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</si>
  <si>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</si>
  <si>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</si>
  <si>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</si>
  <si>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</si>
  <si>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</si>
  <si>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</si>
  <si>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</si>
  <si>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</si>
  <si>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</si>
  <si>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</si>
  <si>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</si>
  <si>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</si>
  <si>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</si>
  <si>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</si>
  <si>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</si>
  <si>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</si>
  <si>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</si>
  <si>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</si>
  <si>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</si>
  <si>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</si>
  <si>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</si>
  <si>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</si>
  <si>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</si>
  <si>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</si>
  <si>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</si>
  <si>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</si>
  <si>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</si>
  <si>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</si>
  <si>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</si>
  <si>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</si>
  <si>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</si>
  <si>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</si>
  <si>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</si>
  <si>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</si>
  <si>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</si>
  <si>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</si>
  <si>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</si>
  <si>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</si>
  <si>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</si>
  <si>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</si>
  <si>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</si>
  <si>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</si>
  <si>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</si>
  <si>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</si>
  <si>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</si>
  <si>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</si>
  <si>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</si>
  <si>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</si>
  <si>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</si>
  <si>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</si>
  <si>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</si>
  <si>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</si>
  <si>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</si>
  <si>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</si>
  <si>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</si>
  <si>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</si>
  <si>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</si>
  <si>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</si>
  <si>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</si>
  <si>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</si>
  <si>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</si>
  <si>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</si>
  <si>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</si>
  <si>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</si>
  <si>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</si>
  <si>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</si>
  <si>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</si>
  <si>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</si>
  <si>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</si>
  <si>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</si>
  <si>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</si>
  <si>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</si>
  <si>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</si>
  <si>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</si>
  <si>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</si>
  <si>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</si>
  <si>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</si>
  <si>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</si>
  <si>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</si>
  <si>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</si>
  <si>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</si>
  <si>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</si>
  <si>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</si>
  <si>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</si>
  <si>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</si>
  <si>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</si>
  <si>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</si>
  <si>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</si>
  <si>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</si>
  <si>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</si>
  <si>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</si>
  <si>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</si>
  <si>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</si>
  <si>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</si>
  <si>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</si>
  <si>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</si>
  <si>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</si>
  <si>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</si>
  <si>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</si>
  <si>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</si>
  <si>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</si>
  <si>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</si>
  <si>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</si>
  <si>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</si>
  <si>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</si>
  <si>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</si>
  <si>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</si>
  <si>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</si>
  <si>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</si>
  <si>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</si>
  <si>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</si>
  <si>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</si>
  <si>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</si>
  <si>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</si>
  <si>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</si>
  <si>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</si>
  <si>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</si>
  <si>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</si>
  <si>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</si>
  <si>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</si>
  <si>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</si>
  <si>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</si>
  <si>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</si>
  <si>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</si>
  <si>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</si>
  <si>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</si>
  <si>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</si>
  <si>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</si>
  <si>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</si>
  <si>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</si>
  <si>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</si>
  <si>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</si>
  <si>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</si>
  <si>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</si>
  <si>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</si>
  <si>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</si>
  <si>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</si>
  <si>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</si>
  <si>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</si>
  <si>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</si>
  <si>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</si>
  <si>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</si>
  <si>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</si>
  <si>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</si>
  <si>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</si>
  <si>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</si>
  <si>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</si>
  <si>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</si>
  <si>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</si>
  <si>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</si>
  <si>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</si>
  <si>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</si>
  <si>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</si>
  <si>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</si>
  <si>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</si>
  <si>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</si>
  <si>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</si>
  <si>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</si>
  <si>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</si>
  <si>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</si>
  <si>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</si>
  <si>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</si>
  <si>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</si>
  <si>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</si>
  <si>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</si>
  <si>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</si>
  <si>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</si>
  <si>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</si>
  <si>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</si>
  <si>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</si>
  <si>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</si>
  <si>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</si>
  <si>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</si>
  <si>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</si>
  <si>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</si>
  <si>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</si>
  <si>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</si>
  <si>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</si>
  <si>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</si>
  <si>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</si>
  <si>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</si>
  <si>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</si>
  <si>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</si>
  <si>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</si>
  <si>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</si>
  <si>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</si>
  <si>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</si>
  <si>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</si>
  <si>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</si>
  <si>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</si>
  <si>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</si>
  <si>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</si>
  <si>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</si>
  <si>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</si>
  <si>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</si>
  <si>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</si>
  <si>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</si>
  <si>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</si>
  <si>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</si>
  <si>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</si>
  <si>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</si>
  <si>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</si>
  <si>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</si>
  <si>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</si>
  <si>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</si>
  <si>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</si>
  <si>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</si>
  <si>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</si>
  <si>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</si>
  <si>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</si>
  <si>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</si>
  <si>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</si>
  <si>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</si>
  <si>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</si>
  <si>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</si>
  <si>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</si>
  <si>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</si>
  <si>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</si>
  <si>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</si>
  <si>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</si>
  <si>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</si>
  <si>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</si>
  <si>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</si>
  <si>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</si>
  <si>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</si>
  <si>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</si>
  <si>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</si>
  <si>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</si>
  <si>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</si>
  <si>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</si>
  <si>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</si>
  <si>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</si>
  <si>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</si>
  <si>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</si>
  <si>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</si>
  <si>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</si>
  <si>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</si>
  <si>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</si>
  <si>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</si>
  <si>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</si>
  <si>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</si>
  <si>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</si>
  <si>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</si>
  <si>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</si>
  <si>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</si>
  <si>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</si>
  <si>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</si>
  <si>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</si>
  <si>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</si>
  <si>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</si>
  <si>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</si>
  <si>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</si>
  <si>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</si>
  <si>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</si>
  <si>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</si>
  <si>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</si>
  <si>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</si>
  <si>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</si>
  <si>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</si>
  <si>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</si>
  <si>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</si>
  <si>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</si>
  <si>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</si>
  <si>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</si>
  <si>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</si>
  <si>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</si>
  <si>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</si>
  <si>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</si>
  <si>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</si>
  <si>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</si>
  <si>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</si>
  <si>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</si>
  <si>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</si>
  <si>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</si>
  <si>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</si>
  <si>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</si>
  <si>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</si>
  <si>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</si>
  <si>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</si>
  <si>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</si>
  <si>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</si>
  <si>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</si>
  <si>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</si>
  <si>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</si>
  <si>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</si>
  <si>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</si>
  <si>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</si>
  <si>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</si>
  <si>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</si>
  <si>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</si>
  <si>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</si>
  <si>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</si>
  <si>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</si>
  <si>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</si>
  <si>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</si>
  <si>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</si>
  <si>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</si>
  <si>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</si>
  <si>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</si>
  <si>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</si>
  <si>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</si>
  <si>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</si>
  <si>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</si>
  <si>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</si>
  <si>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</si>
  <si>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</si>
  <si>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</si>
  <si>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</si>
  <si>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</si>
  <si>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</si>
  <si>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</si>
  <si>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</si>
  <si>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</si>
  <si>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</si>
  <si>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</si>
  <si>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</si>
  <si>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</si>
  <si>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</si>
  <si>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</si>
  <si>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</si>
  <si>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</si>
  <si>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</si>
  <si>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</si>
  <si>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</si>
  <si>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</si>
  <si>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</si>
  <si>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</si>
  <si>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</si>
  <si>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</si>
  <si>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</si>
  <si>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</si>
  <si>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</si>
  <si>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</si>
  <si>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</si>
  <si>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</si>
  <si>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</si>
  <si>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</si>
  <si>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</si>
  <si>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</si>
  <si>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</si>
  <si>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</si>
  <si>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</si>
  <si>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</si>
  <si>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</si>
  <si>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</si>
  <si>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</si>
  <si>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</si>
  <si>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</si>
  <si>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</si>
  <si>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</si>
  <si>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</si>
  <si>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</si>
  <si>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</si>
  <si>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</si>
  <si>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</si>
  <si>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</si>
  <si>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</si>
  <si>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</si>
  <si>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</si>
  <si>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</si>
  <si>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</si>
  <si>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</si>
  <si>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</si>
  <si>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</si>
  <si>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</si>
  <si>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</si>
  <si>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</si>
  <si>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</si>
  <si>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</si>
  <si>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</si>
  <si>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</si>
  <si>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</si>
  <si>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</si>
  <si>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</si>
  <si>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</si>
  <si>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</si>
  <si>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</si>
  <si>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</si>
  <si>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</si>
  <si>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</si>
  <si>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</si>
  <si>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</si>
  <si>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</si>
  <si>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</si>
  <si>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</si>
  <si>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</si>
  <si>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</si>
  <si>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</si>
  <si>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</si>
  <si>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</si>
  <si>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</si>
  <si>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</si>
  <si>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</si>
  <si>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</si>
  <si>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</si>
  <si>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</si>
  <si>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</si>
  <si>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</si>
  <si>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</si>
  <si>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</si>
  <si>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</si>
  <si>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</si>
  <si>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</si>
  <si>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</si>
  <si>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</si>
  <si>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</si>
  <si>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</si>
  <si>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</si>
  <si>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</si>
  <si>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</si>
  <si>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</si>
  <si>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</si>
  <si>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</si>
  <si>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</si>
  <si>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</si>
  <si>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</si>
  <si>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</si>
  <si>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</si>
  <si>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</si>
  <si>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</si>
  <si>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</si>
  <si>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</si>
  <si>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</si>
  <si>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</si>
  <si>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</si>
  <si>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</si>
  <si>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</si>
  <si>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</si>
  <si>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</si>
  <si>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</si>
  <si>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</si>
  <si>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</si>
  <si>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</si>
  <si>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</si>
  <si>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</si>
  <si>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</si>
  <si>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</si>
  <si>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</si>
  <si>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</si>
  <si>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</si>
  <si>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</si>
  <si>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</si>
  <si>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</si>
  <si>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</si>
  <si>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</si>
  <si>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</si>
  <si>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</si>
  <si>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</si>
  <si>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</si>
  <si>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</si>
  <si>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</si>
  <si>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</si>
  <si>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</si>
  <si>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</si>
  <si>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</si>
  <si>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</si>
  <si>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</si>
  <si>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</si>
  <si>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</si>
  <si>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</si>
  <si>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</si>
  <si>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</si>
  <si>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</si>
  <si>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</si>
  <si>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</si>
  <si>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</si>
  <si>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</si>
  <si>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</si>
  <si>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</si>
  <si>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</si>
  <si>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</si>
  <si>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</si>
  <si>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</si>
  <si>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</si>
  <si>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</si>
  <si>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</si>
  <si>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</si>
  <si>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</si>
  <si>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</si>
  <si>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</si>
  <si>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</si>
  <si>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</si>
  <si>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</si>
  <si>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</si>
  <si>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</si>
  <si>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</si>
  <si>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</si>
  <si>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</si>
  <si>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</si>
  <si>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</si>
  <si>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</si>
  <si>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</si>
  <si>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</si>
  <si>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</si>
  <si>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</si>
  <si>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</si>
  <si>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</si>
  <si>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</si>
  <si>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</si>
  <si>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</si>
  <si>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</si>
  <si>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</si>
  <si>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</si>
  <si>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</si>
  <si>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</si>
  <si>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</si>
  <si>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</si>
  <si>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</si>
  <si>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</si>
  <si>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</si>
  <si>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</si>
  <si>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</si>
  <si>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</si>
  <si>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</si>
  <si>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</si>
  <si>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</si>
  <si>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</si>
  <si>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</si>
  <si>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</si>
  <si>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</si>
  <si>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</si>
  <si>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</si>
  <si>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</si>
  <si>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</si>
  <si>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</si>
  <si>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</si>
  <si>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</si>
  <si>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</si>
  <si>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</si>
  <si>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</si>
  <si>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</si>
  <si>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</si>
  <si>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</si>
  <si>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</si>
  <si>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</si>
  <si>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</si>
  <si>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</si>
  <si>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</si>
  <si>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</si>
  <si>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</si>
  <si>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</si>
  <si>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</si>
  <si>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</si>
  <si>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</si>
  <si>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</si>
  <si>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</si>
  <si>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</si>
  <si>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</si>
  <si>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</si>
  <si>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</si>
  <si>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</si>
  <si>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</si>
  <si>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</si>
  <si>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</si>
  <si>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</si>
  <si>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</si>
  <si>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</si>
  <si>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</si>
  <si>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</si>
  <si>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</si>
  <si>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</si>
  <si>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</si>
  <si>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</si>
  <si>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</si>
  <si>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</si>
  <si>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</si>
  <si>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</si>
  <si>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</si>
  <si>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</si>
  <si>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</si>
  <si>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</si>
  <si>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</si>
  <si>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</si>
  <si>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</si>
  <si>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</si>
  <si>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</si>
  <si>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</si>
  <si>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</si>
  <si>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</si>
  <si>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</si>
  <si>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</si>
  <si>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</si>
  <si>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</si>
  <si>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</si>
  <si>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</si>
  <si>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</si>
  <si>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</si>
  <si>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</si>
  <si>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</si>
  <si>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</si>
  <si>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</si>
  <si>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</si>
  <si>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</si>
  <si>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</si>
  <si>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</si>
  <si>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</si>
  <si>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</si>
  <si>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</si>
  <si>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</si>
  <si>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</si>
  <si>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</si>
  <si>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</si>
  <si>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</si>
  <si>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</si>
  <si>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</si>
  <si>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</si>
  <si>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</si>
  <si>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</si>
  <si>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</si>
  <si>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</si>
  <si>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</si>
  <si>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</si>
  <si>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</si>
  <si>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</si>
  <si>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</si>
  <si>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</si>
  <si>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</si>
  <si>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</si>
  <si>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</si>
  <si>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</si>
  <si>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</si>
  <si>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</si>
  <si>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</si>
  <si>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</si>
  <si>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</si>
  <si>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</si>
  <si>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</si>
  <si>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</si>
  <si>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</si>
  <si>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</si>
  <si>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</si>
  <si>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</si>
  <si>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</si>
  <si>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</si>
  <si>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</si>
  <si>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</si>
  <si>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</si>
  <si>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</si>
  <si>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</si>
  <si>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</si>
  <si>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</si>
  <si>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</si>
  <si>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</si>
  <si>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</si>
  <si>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</si>
  <si>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</si>
  <si>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</si>
  <si>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</si>
  <si>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</si>
  <si>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</si>
  <si>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</si>
  <si>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</si>
  <si>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</si>
  <si>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</si>
  <si>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</si>
  <si>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</si>
  <si>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</si>
  <si>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</si>
  <si>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</si>
  <si>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</si>
  <si>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</si>
  <si>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</si>
  <si>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</si>
  <si>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</si>
  <si>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</si>
  <si>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</si>
  <si>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</si>
  <si>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</si>
  <si>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</si>
  <si>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</si>
  <si>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</si>
  <si>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</si>
  <si>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</si>
  <si>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</si>
  <si>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</si>
  <si>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</si>
  <si>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</si>
  <si>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</si>
  <si>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</si>
  <si>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</si>
  <si>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</si>
  <si>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</si>
  <si>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</si>
  <si>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</si>
  <si>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</si>
  <si>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</si>
  <si>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</si>
  <si>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</si>
  <si>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</si>
  <si>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</si>
  <si>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</si>
  <si>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</si>
  <si>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</si>
  <si>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</si>
  <si>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</si>
  <si>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</si>
  <si>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</si>
  <si>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</si>
  <si>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</si>
  <si>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</si>
  <si>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</si>
  <si>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</si>
  <si>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</si>
  <si>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</si>
  <si>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</si>
  <si>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</si>
  <si>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</si>
  <si>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</si>
  <si>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</si>
  <si>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</si>
  <si>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</si>
  <si>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</si>
  <si>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</si>
  <si>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</si>
  <si>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</si>
  <si>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</si>
  <si>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</si>
  <si>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</si>
  <si>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</si>
  <si>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</si>
  <si>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</si>
  <si>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</si>
  <si>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</si>
  <si>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</si>
  <si>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</si>
  <si>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</si>
  <si>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</si>
  <si>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</si>
  <si>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</si>
  <si>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</si>
  <si>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</si>
  <si>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</si>
  <si>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</si>
  <si>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</si>
  <si>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</si>
  <si>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</si>
  <si>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</si>
  <si>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</si>
  <si>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</si>
  <si>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</si>
  <si>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</si>
  <si>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</si>
  <si>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</si>
  <si>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</si>
  <si>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</si>
  <si>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</si>
  <si>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</si>
  <si>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</si>
  <si>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</si>
  <si>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</si>
  <si>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</si>
  <si>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</si>
  <si>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</si>
  <si>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</si>
  <si>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</si>
  <si>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</si>
  <si>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</si>
  <si>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</si>
  <si>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</si>
  <si>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</si>
  <si>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</si>
  <si>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</si>
  <si>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</si>
  <si>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</si>
  <si>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</si>
  <si>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</si>
  <si>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</si>
  <si>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</si>
  <si>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</si>
  <si>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</si>
  <si>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</si>
  <si>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</si>
  <si>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</si>
  <si>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</si>
  <si>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</si>
  <si>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</si>
  <si>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</si>
  <si>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</si>
  <si>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</si>
  <si>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</si>
  <si>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</si>
  <si>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</si>
  <si>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</si>
  <si>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</si>
  <si>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</si>
  <si>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</si>
  <si>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</si>
  <si>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</si>
  <si>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</si>
  <si>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</si>
  <si>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</si>
  <si>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</si>
  <si>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</si>
  <si>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</si>
  <si>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</si>
  <si>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</si>
  <si>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</si>
  <si>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</si>
  <si>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</si>
  <si>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</si>
  <si>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</si>
  <si>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</si>
  <si>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</si>
  <si>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</si>
  <si>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</si>
  <si>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</si>
  <si>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</si>
  <si>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</si>
  <si>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</si>
  <si>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</si>
  <si>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</si>
  <si>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</si>
  <si>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</si>
  <si>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</si>
  <si>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</si>
  <si>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</si>
  <si>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</si>
  <si>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</si>
  <si>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</si>
  <si>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</si>
  <si>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</si>
  <si>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</si>
  <si>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</si>
  <si>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</si>
  <si>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</si>
  <si>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</si>
  <si>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</si>
  <si>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</si>
  <si>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</si>
  <si>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</si>
  <si>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</si>
  <si>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</si>
  <si>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</si>
  <si>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</si>
  <si>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</si>
  <si>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</si>
  <si>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</si>
  <si>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</si>
  <si>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</si>
  <si>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</si>
  <si>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</si>
  <si>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</si>
  <si>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</si>
  <si>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</si>
  <si>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</si>
  <si>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</si>
  <si>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</si>
  <si>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</si>
  <si>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</si>
  <si>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</si>
  <si>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</si>
  <si>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</si>
  <si>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</si>
  <si>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</si>
  <si>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</si>
  <si>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</si>
  <si>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</si>
  <si>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</si>
  <si>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</si>
  <si>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</si>
  <si>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</si>
  <si>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</si>
  <si>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</si>
  <si>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</si>
  <si>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</si>
  <si>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</si>
  <si>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</si>
  <si>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</si>
  <si>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</si>
  <si>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</si>
  <si>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</si>
  <si>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</si>
  <si>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</si>
  <si>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</si>
  <si>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</si>
  <si>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</si>
  <si>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</si>
  <si>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</si>
  <si>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</si>
  <si>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</si>
  <si>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</si>
  <si>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</si>
  <si>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</si>
  <si>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</si>
  <si>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</si>
  <si>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</si>
  <si>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</si>
  <si>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</si>
  <si>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</si>
  <si>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</si>
  <si>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</si>
  <si>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</si>
  <si>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</si>
  <si>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</si>
  <si>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</si>
  <si>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</si>
  <si>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</si>
  <si>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</si>
  <si>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</si>
  <si>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</si>
  <si>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</si>
  <si>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</si>
  <si>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</si>
  <si>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</si>
  <si>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</si>
  <si>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</si>
  <si>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</si>
  <si>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</si>
  <si>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</si>
  <si>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</si>
  <si>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</si>
  <si>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</si>
  <si>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</si>
  <si>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</si>
  <si>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</si>
  <si>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</si>
  <si>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</si>
  <si>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</si>
  <si>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</si>
  <si>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</si>
  <si>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</si>
  <si>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</si>
  <si>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</si>
  <si>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</si>
  <si>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</si>
  <si>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</si>
  <si>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</si>
  <si>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</si>
  <si>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</si>
  <si>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</si>
  <si>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</si>
  <si>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</si>
  <si>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</si>
  <si>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</si>
  <si>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</si>
  <si>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</si>
  <si>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</si>
  <si>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</si>
  <si>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</si>
  <si>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</si>
  <si>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</si>
  <si>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</si>
  <si>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</si>
  <si>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</si>
  <si>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</si>
  <si>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</si>
  <si>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</si>
  <si>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</si>
  <si>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</si>
  <si>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</si>
  <si>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</si>
  <si>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</si>
  <si>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</si>
  <si>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</si>
  <si>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</si>
  <si>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</si>
  <si>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</si>
  <si>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</si>
  <si>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</si>
  <si>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</si>
  <si>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</si>
  <si>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</si>
  <si>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</si>
  <si>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</si>
  <si>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</si>
  <si>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</si>
  <si>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</si>
  <si>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</si>
  <si>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</si>
  <si>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</si>
  <si>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</si>
  <si>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</si>
  <si>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</si>
  <si>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</si>
  <si>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</si>
  <si>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</si>
  <si>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</si>
  <si>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</si>
  <si>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</si>
  <si>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</si>
  <si>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</si>
  <si>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</si>
  <si>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</si>
  <si>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</si>
  <si>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</si>
  <si>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</si>
  <si>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</si>
  <si>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</si>
  <si>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</si>
  <si>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</si>
  <si>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</si>
  <si>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</si>
  <si>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</si>
  <si>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</si>
  <si>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</si>
  <si>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</si>
  <si>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</si>
  <si>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</si>
  <si>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</si>
  <si>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</si>
  <si>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</si>
  <si>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</si>
  <si>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</si>
  <si>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</si>
  <si>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</si>
  <si>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</si>
  <si>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</si>
  <si>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</si>
  <si>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</si>
  <si>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</si>
  <si>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</si>
  <si>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</si>
  <si>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</si>
  <si>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</si>
  <si>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</si>
  <si>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</si>
  <si>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</si>
  <si>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</si>
  <si>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</si>
  <si>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</si>
  <si>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</si>
  <si>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</si>
  <si>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</si>
  <si>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</si>
  <si>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</si>
  <si>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</si>
  <si>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</si>
  <si>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</si>
  <si>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</si>
  <si>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</si>
  <si>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</si>
  <si>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</si>
  <si>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</si>
  <si>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</si>
  <si>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</si>
  <si>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</si>
  <si>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</si>
  <si>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</si>
  <si>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</si>
  <si>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</si>
  <si>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</si>
  <si>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</si>
  <si>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</si>
  <si>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</si>
  <si>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</si>
  <si>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</si>
  <si>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</si>
  <si>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</si>
  <si>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</si>
  <si>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</si>
  <si>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</si>
  <si>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</si>
  <si>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</si>
  <si>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</si>
  <si>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</si>
  <si>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</si>
  <si>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</si>
  <si>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</si>
  <si>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</si>
  <si>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</si>
  <si>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</si>
  <si>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</si>
  <si>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</si>
  <si>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</si>
  <si>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</si>
  <si>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</si>
  <si>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</si>
  <si>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</si>
  <si>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</si>
  <si>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</si>
  <si>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</si>
  <si>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</si>
  <si>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</si>
  <si>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</si>
  <si>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</si>
  <si>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</si>
  <si>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</si>
  <si>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</si>
  <si>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</si>
  <si>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</si>
  <si>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</si>
  <si>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</si>
  <si>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</si>
  <si>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</si>
  <si>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</si>
  <si>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</si>
  <si>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</si>
  <si>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</si>
  <si>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</si>
  <si>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</si>
  <si>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</si>
  <si>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</si>
  <si>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</si>
  <si>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</si>
  <si>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</si>
  <si>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</si>
  <si>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</si>
  <si>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</si>
  <si>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</si>
  <si>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</si>
  <si>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</si>
  <si>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</si>
  <si>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</si>
  <si>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</si>
  <si>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</si>
  <si>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</si>
  <si>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</si>
  <si>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</si>
  <si>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</si>
  <si>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</si>
  <si>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</si>
  <si>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</si>
  <si>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</si>
  <si>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</si>
  <si>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</si>
  <si>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</si>
  <si>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</si>
  <si>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</si>
  <si>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</si>
  <si>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</si>
  <si>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</si>
  <si>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</si>
  <si>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</si>
  <si>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</si>
  <si>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</si>
  <si>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</si>
  <si>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</si>
  <si>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</si>
  <si>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</si>
  <si>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</si>
  <si>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</si>
  <si>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</si>
  <si>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</si>
  <si>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</si>
  <si>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</si>
  <si>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</si>
  <si>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</si>
  <si>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</si>
  <si>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</si>
  <si>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</si>
  <si>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</si>
  <si>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</si>
  <si>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</si>
  <si>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</si>
  <si>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</si>
  <si>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</si>
  <si>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</si>
  <si>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</si>
  <si>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</si>
  <si>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</si>
  <si>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</si>
  <si>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</si>
  <si>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</si>
  <si>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</si>
  <si>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</si>
  <si>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</si>
  <si>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</si>
  <si>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</si>
  <si>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</si>
  <si>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</si>
  <si>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</si>
  <si>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</si>
  <si>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</si>
  <si>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</si>
  <si>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</si>
  <si>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</si>
  <si>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</si>
  <si>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</si>
  <si>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</si>
  <si>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</si>
  <si>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</si>
  <si>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</si>
  <si>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</si>
  <si>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</si>
  <si>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</si>
  <si>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</si>
  <si>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</si>
  <si>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</si>
  <si>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</si>
  <si>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</si>
  <si>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</si>
  <si>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</si>
  <si>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</si>
  <si>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</si>
  <si>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</si>
  <si>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</si>
  <si>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</si>
  <si>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</si>
  <si>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</si>
  <si>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</si>
  <si>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</si>
  <si>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</si>
  <si>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</si>
  <si>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</si>
  <si>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</si>
  <si>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</si>
  <si>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</si>
  <si>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</si>
  <si>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</si>
  <si>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</si>
  <si>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</si>
  <si>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</si>
  <si>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</si>
  <si>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</si>
  <si>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</si>
  <si>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</si>
  <si>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</si>
  <si>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</si>
  <si>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</si>
  <si>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</si>
  <si>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</si>
  <si>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</si>
  <si>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</si>
  <si>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</si>
  <si>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</si>
  <si>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</si>
  <si>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</si>
  <si>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</si>
  <si>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</si>
  <si>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</si>
  <si>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</si>
  <si>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</si>
  <si>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</si>
  <si>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</si>
  <si>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</si>
  <si>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</si>
  <si>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</si>
  <si>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</si>
  <si>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</si>
  <si>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</si>
  <si>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</si>
  <si>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</si>
  <si>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</si>
  <si>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</si>
  <si>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</si>
  <si>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</si>
  <si>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</si>
  <si>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</si>
  <si>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</si>
  <si>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</si>
  <si>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</si>
  <si>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</si>
  <si>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</si>
  <si>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</si>
  <si>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</si>
  <si>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</si>
  <si>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</si>
  <si>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</si>
  <si>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</si>
  <si>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</si>
  <si>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</si>
  <si>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</si>
  <si>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</si>
  <si>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</si>
  <si>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</si>
  <si>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</si>
  <si>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</si>
  <si>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</si>
  <si>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</si>
  <si>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</si>
  <si>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</si>
  <si>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</si>
  <si>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</si>
  <si>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</si>
  <si>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</si>
  <si>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</si>
  <si>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</si>
  <si>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</si>
  <si>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</si>
  <si>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</si>
  <si>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</si>
  <si>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</si>
  <si>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</si>
  <si>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</si>
  <si>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</si>
  <si>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</si>
  <si>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</si>
  <si>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</si>
  <si>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</si>
  <si>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</si>
  <si>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</si>
  <si>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</si>
  <si>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</si>
  <si>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</si>
  <si>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</si>
  <si>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</si>
  <si>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</si>
  <si>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</si>
  <si>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</si>
  <si>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</si>
  <si>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</si>
  <si>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</si>
  <si>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</si>
  <si>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</si>
  <si>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</si>
  <si>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</si>
  <si>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</si>
  <si>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</si>
  <si>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</si>
  <si>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</si>
  <si>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</si>
  <si>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</si>
  <si>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</si>
  <si>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</si>
  <si>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</si>
  <si>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</si>
  <si>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</si>
  <si>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</si>
  <si>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</si>
  <si>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</si>
  <si>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</si>
  <si>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</si>
  <si>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</si>
  <si>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</si>
  <si>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</si>
  <si>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</si>
  <si>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</si>
  <si>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</si>
  <si>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</si>
  <si>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</si>
  <si>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</si>
  <si>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</si>
  <si>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</si>
  <si>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</si>
  <si>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</si>
  <si>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</si>
  <si>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</si>
  <si>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</si>
  <si>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</si>
  <si>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</si>
  <si>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</si>
  <si>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</si>
  <si>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</si>
  <si>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</si>
  <si>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</si>
  <si>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</si>
  <si>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</si>
  <si>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</si>
  <si>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</si>
  <si>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</si>
  <si>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</si>
  <si>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</si>
  <si>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</si>
  <si>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</si>
  <si>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</si>
  <si>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</si>
  <si>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</si>
  <si>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</si>
  <si>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</si>
  <si>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</si>
  <si>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</si>
  <si>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</si>
  <si>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</si>
  <si>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</si>
  <si>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</si>
  <si>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</si>
  <si>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</si>
  <si>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</si>
  <si>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</si>
  <si>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</si>
  <si>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</si>
  <si>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</si>
  <si>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</si>
  <si>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</si>
  <si>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</si>
  <si>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</si>
  <si>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</si>
  <si>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</si>
  <si>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</si>
  <si>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</si>
  <si>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</si>
  <si>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</si>
  <si>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</si>
  <si>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</si>
  <si>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</si>
  <si>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</si>
  <si>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</si>
  <si>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</si>
  <si>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</si>
  <si>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</si>
  <si>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</si>
  <si>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</si>
  <si>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</si>
  <si>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</si>
  <si>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</si>
  <si>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</si>
  <si>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</si>
  <si>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</si>
  <si>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</si>
  <si>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</si>
  <si>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</si>
  <si>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</si>
  <si>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</si>
  <si>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</si>
  <si>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</si>
  <si>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</si>
  <si>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</si>
  <si>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</si>
  <si>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</si>
  <si>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</si>
  <si>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</si>
  <si>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</si>
  <si>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</si>
  <si>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</si>
  <si>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</si>
  <si>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</si>
  <si>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</si>
  <si>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</si>
  <si>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</si>
  <si>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</si>
  <si>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</si>
  <si>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</si>
  <si>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</si>
  <si>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</si>
  <si>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</si>
  <si>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</si>
  <si>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</si>
  <si>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</si>
  <si>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</si>
  <si>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</si>
  <si>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</si>
  <si>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</si>
  <si>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</si>
  <si>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</si>
  <si>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</si>
  <si>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</si>
  <si>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</si>
  <si>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</si>
  <si>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</si>
  <si>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</si>
  <si>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</si>
  <si>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</si>
  <si>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</si>
  <si>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</si>
  <si>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</si>
  <si>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</si>
  <si>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</si>
  <si>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</si>
  <si>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</si>
  <si>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</si>
  <si>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</si>
  <si>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</si>
  <si>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</si>
  <si>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</si>
  <si>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</si>
  <si>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</si>
  <si>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</si>
  <si>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</si>
  <si>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</si>
  <si>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</si>
  <si>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</si>
  <si>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</si>
  <si>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</si>
  <si>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</si>
  <si>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</si>
  <si>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</si>
  <si>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</si>
  <si>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</si>
  <si>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</si>
  <si>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</si>
  <si>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</si>
  <si>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</si>
  <si>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</si>
  <si>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</si>
  <si>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</si>
  <si>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</si>
  <si>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</si>
  <si>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</si>
  <si>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</si>
  <si>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</si>
  <si>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</si>
  <si>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</si>
  <si>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</si>
  <si>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</si>
  <si>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</si>
  <si>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</si>
  <si>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</si>
  <si>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</si>
  <si>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</si>
  <si>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</si>
  <si>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</si>
  <si>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</si>
  <si>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</si>
  <si>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</si>
  <si>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</si>
  <si>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</si>
  <si>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</si>
  <si>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</si>
  <si>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</si>
  <si>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</si>
  <si>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</si>
  <si>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</si>
  <si>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</si>
  <si>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</si>
  <si>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</si>
  <si>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</si>
  <si>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</si>
  <si>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</si>
  <si>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</si>
  <si>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</si>
  <si>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</si>
  <si>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</si>
  <si>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</si>
  <si>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</si>
  <si>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</si>
  <si>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</si>
  <si>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</si>
  <si>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</si>
  <si>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</si>
  <si>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</si>
  <si>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</si>
  <si>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</si>
  <si>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</si>
  <si>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</si>
  <si>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</si>
  <si>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</si>
  <si>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</si>
  <si>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</si>
  <si>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</si>
  <si>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</si>
  <si>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</si>
  <si>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</si>
  <si>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</si>
  <si>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</si>
  <si>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</si>
  <si>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</si>
  <si>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</si>
  <si>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</si>
  <si>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</si>
  <si>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</si>
  <si>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</si>
  <si>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</si>
  <si>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</si>
  <si>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</si>
  <si>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</si>
  <si>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</si>
  <si>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</si>
  <si>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</si>
  <si>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</si>
  <si>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</si>
  <si>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</si>
  <si>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</si>
  <si>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</si>
  <si>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</si>
  <si>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</si>
  <si>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</si>
  <si>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</si>
  <si>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</si>
  <si>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</si>
  <si>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</si>
  <si>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</si>
  <si>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</si>
  <si>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</si>
  <si>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</si>
  <si>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</si>
  <si>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</si>
  <si>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</si>
  <si>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</si>
  <si>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</si>
  <si>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</si>
  <si>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</si>
  <si>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</si>
  <si>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</si>
  <si>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</si>
  <si>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</si>
  <si>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</si>
  <si>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</si>
  <si>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</si>
  <si>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</si>
  <si>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</si>
  <si>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</si>
  <si>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</si>
  <si>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</si>
  <si>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</si>
  <si>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</si>
  <si>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</si>
  <si>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</si>
  <si>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</si>
  <si>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</si>
  <si>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</si>
  <si>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</si>
  <si>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</si>
  <si>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</si>
  <si>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</si>
  <si>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</si>
  <si>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</si>
  <si>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</si>
  <si>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</si>
  <si>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</si>
  <si>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</si>
  <si>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</si>
  <si>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</si>
  <si>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</si>
  <si>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</si>
  <si>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</si>
  <si>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</si>
  <si>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</si>
  <si>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</si>
  <si>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</si>
  <si>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</si>
  <si>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</si>
  <si>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</si>
  <si>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</si>
  <si>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</si>
  <si>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</si>
  <si>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</si>
  <si>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</si>
  <si>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</si>
  <si>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</si>
  <si>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</si>
  <si>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</si>
  <si>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</si>
  <si>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</si>
  <si>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</si>
  <si>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</si>
  <si>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</si>
  <si>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</si>
  <si>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</si>
  <si>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</si>
  <si>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</si>
  <si>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</si>
  <si>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</si>
  <si>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</si>
  <si>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</si>
  <si>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</si>
  <si>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</si>
  <si>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</si>
  <si>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</si>
  <si>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</si>
  <si>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</si>
  <si>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</si>
  <si>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</si>
  <si>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</si>
  <si>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</si>
  <si>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</si>
  <si>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</si>
  <si>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</si>
  <si>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</si>
  <si>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</si>
  <si>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</si>
  <si>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</si>
  <si>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</si>
  <si>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</si>
  <si>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</si>
  <si>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</si>
  <si>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</si>
  <si>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</si>
  <si>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</si>
  <si>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</si>
  <si>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</si>
  <si>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</si>
  <si>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</si>
  <si>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</si>
  <si>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</si>
  <si>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</si>
  <si>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</si>
  <si>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</si>
  <si>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</si>
  <si>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</si>
  <si>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</si>
  <si>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</si>
  <si>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</si>
  <si>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</si>
  <si>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</si>
  <si>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</si>
  <si>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</si>
  <si>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</si>
  <si>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</si>
  <si>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</si>
  <si>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</si>
  <si>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</si>
  <si>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</si>
  <si>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</si>
  <si>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</si>
  <si>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</si>
  <si>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</si>
  <si>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</si>
  <si>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</si>
  <si>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</si>
  <si>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</si>
  <si>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</si>
  <si>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</si>
  <si>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</si>
  <si>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</si>
  <si>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</si>
  <si>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</si>
  <si>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</si>
  <si>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</si>
  <si>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</si>
  <si>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</si>
  <si>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</si>
  <si>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</si>
  <si>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</si>
  <si>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</si>
  <si>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</si>
  <si>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</si>
  <si>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</si>
  <si>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</si>
  <si>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</si>
  <si>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</si>
  <si>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</si>
  <si>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</si>
  <si>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</si>
  <si>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</si>
  <si>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</si>
  <si>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</si>
  <si>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</si>
  <si>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</si>
  <si>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</si>
  <si>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</si>
  <si>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</si>
  <si>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</si>
  <si>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</si>
  <si>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</si>
  <si>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</si>
  <si>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</si>
  <si>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</si>
  <si>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</si>
  <si>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</si>
  <si>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</si>
  <si>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</si>
  <si>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</si>
  <si>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</si>
  <si>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</si>
  <si>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</si>
  <si>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</si>
  <si>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</si>
  <si>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</si>
  <si>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</si>
  <si>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</si>
  <si>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</si>
  <si>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</si>
  <si>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</si>
  <si>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</si>
  <si>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</si>
  <si>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</si>
  <si>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</si>
  <si>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</si>
  <si>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</si>
  <si>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</si>
  <si>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</si>
  <si>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</si>
  <si>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</si>
  <si>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</si>
  <si>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</si>
  <si>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</si>
  <si>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</si>
  <si>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</si>
  <si>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</si>
  <si>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</si>
  <si>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</si>
  <si>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</si>
  <si>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</si>
  <si>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</si>
  <si>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</si>
  <si>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</si>
  <si>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</si>
  <si>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</si>
  <si>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</si>
  <si>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</si>
  <si>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</si>
  <si>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</si>
  <si>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</si>
  <si>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</si>
  <si>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</si>
  <si>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</si>
  <si>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</si>
  <si>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</si>
  <si>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</si>
  <si>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</si>
  <si>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</si>
  <si>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</si>
  <si>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</si>
  <si>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</si>
  <si>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</si>
  <si>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</si>
  <si>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</si>
  <si>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</si>
  <si>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</si>
  <si>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</si>
  <si>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</si>
  <si>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</si>
  <si>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</si>
  <si>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</si>
  <si>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</si>
  <si>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</si>
  <si>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</si>
  <si>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</si>
  <si>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</si>
  <si>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</si>
  <si>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</si>
  <si>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</si>
  <si>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</si>
  <si>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</si>
  <si>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</si>
  <si>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</si>
  <si>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</si>
  <si>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</si>
  <si>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</si>
  <si>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</si>
  <si>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</si>
  <si>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</si>
  <si>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</si>
  <si>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</si>
  <si>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</si>
  <si>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</si>
  <si>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</si>
  <si>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</si>
  <si>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</si>
  <si>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</si>
  <si>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</si>
  <si>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</si>
  <si>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</si>
  <si>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</si>
  <si>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</si>
  <si>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</si>
  <si>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</si>
  <si>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</si>
  <si>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</si>
  <si>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</si>
  <si>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</si>
  <si>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</si>
  <si>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</si>
  <si>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</si>
  <si>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</si>
  <si>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</si>
  <si>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</si>
  <si>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</si>
  <si>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</si>
  <si>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</si>
  <si>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</si>
  <si>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</si>
  <si>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</si>
  <si>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</si>
  <si>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</si>
  <si>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</si>
  <si>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</si>
  <si>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</si>
  <si>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</si>
  <si>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</si>
  <si>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</si>
  <si>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</si>
  <si>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</si>
  <si>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</si>
  <si>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</si>
  <si>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</si>
  <si>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</si>
  <si>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</si>
  <si>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</si>
  <si>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</si>
  <si>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</si>
  <si>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</si>
  <si>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</si>
  <si>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</si>
  <si>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</si>
  <si>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</si>
  <si>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</si>
  <si>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</si>
  <si>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</si>
  <si>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</si>
  <si>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</si>
  <si>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</si>
  <si>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</si>
  <si>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</si>
  <si>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</si>
  <si>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</si>
  <si>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</si>
  <si>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</si>
  <si>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</si>
  <si>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</si>
  <si>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</si>
  <si>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</si>
  <si>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</si>
  <si>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</si>
  <si>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</si>
  <si>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</si>
  <si>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</si>
  <si>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</si>
  <si>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</si>
  <si>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</si>
  <si>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</si>
  <si>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</si>
  <si>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</si>
  <si>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</si>
  <si>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</si>
  <si>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</si>
  <si>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</si>
  <si>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</si>
  <si>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</si>
  <si>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</si>
  <si>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</si>
  <si>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</si>
  <si>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</si>
  <si>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</si>
  <si>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</si>
  <si>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</si>
  <si>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</si>
  <si>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</si>
  <si>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</si>
  <si>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</si>
  <si>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</si>
  <si>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</si>
  <si>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</si>
  <si>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</si>
  <si>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</si>
  <si>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</si>
  <si>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</si>
  <si>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</si>
  <si>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</si>
  <si>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</si>
  <si>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</si>
  <si>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</si>
  <si>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</si>
  <si>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</si>
  <si>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</si>
  <si>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</si>
  <si>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</si>
  <si>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</si>
  <si>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</si>
  <si>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</si>
  <si>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</si>
  <si>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</si>
  <si>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</si>
  <si>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</si>
  <si>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</si>
  <si>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</si>
  <si>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</si>
  <si>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</si>
  <si>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</si>
  <si>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</si>
  <si>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</si>
  <si>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</si>
  <si>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</si>
  <si>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</si>
  <si>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</si>
  <si>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</si>
  <si>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</si>
  <si>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</si>
  <si>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</si>
  <si>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</si>
  <si>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</si>
  <si>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</si>
  <si>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</si>
  <si>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</si>
  <si>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</si>
  <si>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</si>
  <si>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</si>
  <si>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</si>
  <si>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</si>
  <si>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</si>
  <si>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</si>
  <si>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</si>
  <si>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</si>
  <si>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</si>
  <si>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</si>
  <si>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</si>
  <si>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</si>
  <si>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</si>
  <si>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</si>
  <si>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</si>
  <si>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</si>
  <si>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</si>
  <si>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</si>
  <si>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</si>
  <si>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</si>
  <si>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</si>
  <si>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</si>
  <si>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</si>
  <si>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</si>
  <si>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</si>
  <si>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</si>
  <si>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</si>
  <si>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</si>
  <si>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</si>
  <si>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</si>
  <si>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</si>
  <si>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</si>
  <si>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</si>
  <si>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</si>
  <si>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</si>
  <si>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</si>
  <si>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</si>
  <si>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</si>
  <si>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</si>
  <si>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</si>
  <si>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</si>
  <si>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</si>
  <si>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</si>
  <si>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</si>
  <si>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</si>
  <si>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</si>
  <si>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</si>
  <si>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</si>
  <si>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</si>
  <si>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</si>
  <si>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</si>
  <si>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</si>
  <si>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</si>
  <si>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</si>
  <si>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</si>
  <si>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</si>
  <si>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</si>
  <si>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</si>
  <si>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</si>
  <si>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</si>
  <si>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</si>
  <si>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</si>
  <si>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</si>
  <si>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</si>
  <si>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</si>
  <si>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</si>
  <si>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</si>
  <si>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</si>
  <si>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</si>
  <si>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</si>
  <si>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</si>
  <si>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</si>
  <si>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</si>
  <si>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</si>
  <si>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</si>
  <si>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</si>
  <si>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</si>
  <si>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</si>
  <si>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</si>
  <si>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</si>
  <si>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</si>
  <si>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</si>
  <si>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</si>
  <si>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</si>
  <si>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</si>
  <si>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</si>
  <si>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</si>
  <si>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</si>
  <si>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</si>
  <si>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</si>
  <si>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</si>
  <si>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</si>
  <si>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</si>
  <si>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</si>
  <si>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</si>
  <si>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</si>
  <si>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</si>
  <si>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</si>
  <si>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</si>
  <si>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</si>
  <si>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</si>
  <si>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</si>
  <si>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</si>
  <si>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</si>
  <si>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</si>
  <si>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</si>
  <si>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</si>
  <si>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</si>
  <si>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</si>
  <si>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</si>
  <si>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</si>
  <si>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</si>
  <si>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</si>
  <si>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</si>
  <si>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</si>
  <si>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</si>
  <si>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</si>
  <si>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</si>
  <si>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</si>
  <si>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</si>
  <si>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</si>
  <si>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</si>
  <si>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</si>
  <si>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</si>
  <si>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</si>
  <si>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</si>
  <si>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</si>
  <si>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</si>
  <si>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</si>
  <si>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</si>
  <si>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</si>
  <si>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</si>
  <si>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</si>
  <si>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</si>
  <si>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</si>
  <si>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</si>
  <si>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</si>
  <si>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</si>
  <si>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</si>
  <si>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</si>
  <si>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</si>
  <si>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</si>
  <si>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</si>
  <si>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</si>
  <si>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</si>
  <si>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</si>
  <si>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</si>
  <si>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</si>
  <si>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</si>
  <si>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</si>
  <si>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</si>
  <si>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</si>
  <si>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</si>
  <si>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</si>
  <si>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</si>
  <si>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</si>
  <si>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</si>
  <si>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</si>
  <si>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</si>
  <si>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</si>
  <si>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</si>
  <si>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</si>
  <si>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</si>
  <si>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</si>
  <si>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</si>
  <si>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</si>
  <si>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</si>
  <si>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</si>
  <si>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</si>
  <si>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</si>
  <si>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</si>
  <si>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</si>
  <si>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</si>
  <si>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</si>
  <si>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</si>
  <si>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</si>
  <si>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</si>
  <si>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</si>
  <si>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</si>
  <si>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</si>
  <si>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</si>
  <si>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</si>
  <si>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</si>
  <si>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</si>
  <si>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</si>
  <si>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</si>
  <si>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</si>
  <si>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</si>
  <si>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</si>
  <si>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</si>
  <si>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</si>
  <si>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</si>
  <si>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</si>
  <si>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</si>
  <si>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</si>
  <si>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</si>
  <si>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</si>
  <si>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</si>
  <si>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</si>
  <si>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</si>
  <si>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</si>
  <si>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</si>
  <si>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</si>
  <si>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</si>
  <si>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</si>
  <si>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</si>
  <si>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</si>
  <si>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</si>
  <si>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</si>
  <si>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</si>
  <si>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</si>
  <si>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</si>
  <si>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</si>
  <si>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</si>
  <si>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</si>
  <si>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</si>
  <si>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</si>
  <si>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</si>
  <si>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</si>
  <si>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</si>
  <si>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</si>
  <si>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</si>
  <si>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</si>
  <si>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</si>
  <si>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</si>
  <si>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</si>
  <si>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</si>
  <si>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</si>
  <si>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</si>
  <si>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</si>
  <si>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</si>
  <si>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</si>
  <si>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</si>
  <si>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</si>
  <si>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</si>
  <si>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</si>
  <si>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</si>
  <si>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</si>
  <si>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</si>
  <si>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</si>
  <si>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</si>
  <si>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</si>
  <si>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</si>
  <si>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</si>
  <si>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</si>
  <si>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</si>
  <si>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</si>
  <si>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</si>
  <si>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</si>
  <si>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</si>
  <si>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</si>
  <si>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</si>
  <si>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</si>
  <si>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</si>
  <si>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</si>
  <si>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</si>
  <si>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</si>
  <si>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</si>
  <si>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</si>
  <si>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</si>
  <si>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</si>
  <si>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</si>
  <si>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</si>
  <si>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</si>
  <si>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</si>
  <si>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</si>
  <si>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</si>
  <si>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</si>
  <si>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</si>
  <si>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</si>
  <si>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</si>
  <si>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</si>
  <si>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</si>
  <si>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</si>
  <si>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</si>
  <si>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</si>
  <si>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</si>
  <si>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</si>
  <si>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</si>
  <si>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</si>
  <si>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</si>
  <si>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</si>
  <si>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</si>
  <si>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</si>
  <si>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</si>
  <si>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</si>
  <si>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</si>
  <si>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</si>
  <si>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</si>
  <si>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</si>
  <si>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</si>
  <si>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</si>
  <si>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</si>
  <si>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</si>
  <si>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</si>
  <si>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</si>
  <si>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</si>
  <si>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</si>
  <si>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</si>
  <si>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</si>
  <si>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</si>
  <si>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</si>
  <si>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</si>
  <si>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</si>
  <si>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</si>
  <si>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</si>
  <si>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</si>
  <si>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</si>
  <si>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</si>
  <si>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</si>
  <si>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</si>
  <si>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</si>
  <si>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</si>
  <si>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</si>
  <si>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</si>
  <si>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</si>
  <si>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</si>
  <si>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</si>
  <si>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</si>
  <si>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</si>
  <si>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</si>
  <si>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</si>
  <si>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</si>
  <si>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</si>
  <si>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</si>
  <si>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</si>
  <si>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</si>
  <si>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</si>
  <si>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</si>
  <si>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</si>
  <si>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</si>
  <si>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</si>
  <si>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</si>
  <si>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</si>
  <si>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</si>
  <si>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</si>
  <si>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</si>
  <si>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</si>
  <si>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</si>
  <si>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</si>
  <si>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</si>
  <si>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</si>
  <si>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</si>
  <si>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</si>
  <si>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</si>
  <si>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</si>
  <si>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</si>
  <si>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</si>
  <si>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</si>
  <si>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</si>
  <si>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</si>
  <si>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</si>
  <si>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</si>
  <si>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</si>
  <si>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</si>
  <si>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</si>
  <si>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</si>
  <si>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</si>
  <si>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</si>
  <si>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</si>
  <si>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</si>
  <si>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</si>
  <si>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</si>
  <si>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</si>
  <si>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</si>
  <si>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</si>
  <si>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</si>
  <si>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</si>
  <si>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</si>
  <si>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</si>
  <si>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</si>
  <si>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</si>
  <si>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</si>
  <si>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</si>
  <si>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</si>
  <si>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</si>
  <si>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</si>
  <si>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</si>
  <si>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</si>
  <si>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</si>
  <si>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</si>
  <si>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</si>
  <si>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</si>
  <si>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</si>
  <si>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</si>
  <si>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</si>
  <si>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</si>
  <si>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</si>
  <si>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</si>
  <si>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</si>
  <si>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</si>
  <si>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</si>
  <si>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</si>
  <si>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</si>
  <si>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</si>
  <si>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</si>
  <si>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</si>
  <si>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</si>
  <si>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</si>
  <si>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</si>
  <si>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</si>
  <si>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</si>
  <si>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</si>
  <si>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</si>
  <si>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</si>
  <si>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</si>
  <si>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</si>
  <si>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</si>
  <si>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</si>
  <si>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</si>
  <si>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</si>
  <si>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</si>
  <si>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</si>
  <si>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</si>
  <si>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</si>
  <si>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</si>
  <si>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</si>
  <si>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</si>
  <si>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</si>
  <si>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</si>
  <si>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</si>
  <si>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</si>
  <si>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</si>
  <si>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</si>
  <si>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</si>
  <si>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</si>
  <si>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</si>
  <si>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</si>
  <si>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</si>
  <si>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</si>
  <si>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</si>
  <si>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</si>
  <si>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</si>
  <si>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</si>
  <si>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</si>
  <si>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</si>
  <si>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</si>
  <si>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</si>
  <si>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</si>
  <si>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</si>
  <si>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</si>
  <si>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</si>
  <si>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</si>
  <si>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</si>
  <si>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</si>
  <si>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</si>
  <si>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</si>
  <si>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</si>
  <si>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</si>
  <si>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</si>
  <si>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</si>
  <si>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</si>
  <si>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</si>
  <si>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</si>
  <si>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</si>
  <si>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</si>
  <si>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</si>
  <si>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</si>
  <si>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</si>
  <si>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</si>
  <si>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</si>
  <si>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</si>
  <si>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</si>
  <si>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</si>
  <si>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</si>
  <si>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</si>
  <si>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</si>
  <si>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</si>
  <si>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</si>
  <si>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</si>
  <si>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</si>
  <si>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</si>
  <si>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</si>
  <si>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</si>
  <si>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</si>
  <si>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</si>
  <si>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</si>
  <si>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</si>
  <si>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</si>
  <si>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</si>
  <si>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</si>
  <si>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</si>
  <si>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</si>
  <si>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</si>
  <si>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</si>
  <si>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</si>
  <si>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</si>
  <si>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</si>
  <si>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</si>
  <si>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</si>
  <si>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</si>
  <si>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</si>
  <si>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</si>
  <si>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</si>
  <si>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</si>
  <si>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</si>
  <si>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</si>
  <si>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</si>
  <si>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</si>
  <si>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</si>
  <si>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</si>
  <si>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</si>
  <si>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</si>
  <si>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</si>
  <si>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</si>
  <si>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</si>
  <si>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</si>
  <si>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</si>
  <si>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</si>
  <si>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</si>
  <si>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</si>
  <si>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</si>
  <si>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</si>
  <si>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</si>
  <si>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</si>
  <si>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</si>
  <si>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</si>
  <si>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</si>
  <si>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</si>
  <si>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</si>
  <si>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</si>
  <si>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</si>
  <si>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</si>
  <si>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</si>
  <si>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</si>
  <si>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</si>
  <si>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</si>
  <si>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</si>
  <si>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</si>
  <si>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</si>
  <si>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</si>
  <si>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</si>
  <si>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</si>
  <si>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</si>
  <si>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</si>
  <si>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</si>
  <si>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</si>
  <si>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</si>
  <si>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</si>
  <si>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</si>
  <si>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</si>
  <si>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</si>
  <si>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</si>
  <si>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</si>
  <si>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</si>
  <si>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</si>
  <si>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</si>
  <si>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</si>
  <si>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</si>
  <si>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</si>
  <si>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</si>
  <si>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</si>
  <si>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</si>
  <si>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</si>
  <si>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</si>
  <si>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</si>
  <si>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</si>
  <si>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</si>
  <si>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</si>
  <si>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</si>
  <si>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</si>
  <si>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</si>
  <si>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</si>
  <si>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</si>
  <si>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</si>
  <si>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</si>
  <si>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</si>
  <si>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</si>
  <si>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</si>
  <si>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</si>
  <si>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</si>
  <si>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</si>
  <si>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</si>
  <si>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</si>
  <si>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</si>
  <si>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</si>
  <si>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</si>
  <si>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</si>
  <si>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</si>
  <si>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</si>
  <si>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</si>
  <si>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</si>
  <si>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</si>
  <si>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</si>
  <si>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</si>
  <si>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</si>
  <si>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</si>
  <si>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</si>
  <si>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</si>
  <si>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</si>
  <si>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</si>
  <si>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</si>
  <si>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</si>
  <si>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</si>
  <si>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</si>
  <si>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</si>
  <si>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</si>
  <si>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</si>
  <si>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</si>
  <si>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</si>
  <si>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</si>
  <si>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</si>
  <si>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</si>
  <si>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</si>
  <si>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</si>
  <si>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</si>
  <si>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</si>
  <si>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</si>
  <si>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</si>
  <si>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</si>
  <si>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</si>
  <si>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</si>
  <si>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</si>
  <si>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</si>
  <si>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</si>
  <si>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</si>
  <si>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</si>
  <si>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</si>
  <si>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</si>
  <si>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</si>
  <si>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</si>
  <si>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</si>
  <si>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</si>
  <si>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</si>
  <si>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</si>
  <si>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</si>
  <si>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</si>
  <si>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</si>
  <si>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</si>
  <si>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</si>
  <si>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</si>
  <si>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</si>
  <si>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</si>
  <si>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</si>
  <si>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</si>
  <si>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</si>
  <si>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</si>
  <si>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</si>
  <si>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</si>
  <si>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</si>
  <si>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</si>
  <si>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</si>
  <si>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</si>
  <si>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</si>
  <si>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</si>
  <si>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</si>
  <si>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</si>
  <si>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</si>
  <si>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</si>
  <si>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</si>
  <si>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</si>
  <si>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</si>
  <si>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</si>
  <si>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</si>
  <si>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</si>
  <si>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</si>
  <si>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</si>
  <si>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</si>
  <si>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</si>
  <si>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</si>
  <si>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</si>
  <si>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</si>
  <si>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</si>
  <si>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</si>
  <si>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</si>
  <si>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</si>
  <si>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</si>
  <si>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</si>
  <si>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</si>
  <si>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</si>
  <si>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</si>
  <si>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</si>
  <si>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</si>
  <si>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</si>
  <si>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</si>
  <si>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</si>
  <si>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</si>
  <si>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</si>
  <si>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</si>
  <si>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</si>
  <si>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</si>
  <si>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</si>
  <si>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</si>
  <si>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</si>
  <si>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</si>
  <si>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</si>
  <si>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</si>
  <si>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</si>
  <si>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</si>
  <si>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</si>
  <si>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</si>
  <si>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</si>
  <si>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</si>
  <si>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</si>
  <si>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</si>
  <si>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</si>
  <si>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</si>
  <si>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</si>
  <si>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</si>
  <si>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</si>
  <si>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</si>
  <si>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</si>
  <si>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</si>
  <si>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</si>
  <si>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</si>
  <si>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</si>
  <si>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</si>
  <si>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</si>
  <si>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</si>
  <si>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</si>
  <si>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</si>
  <si>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</si>
  <si>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</si>
  <si>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</si>
  <si>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</si>
  <si>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</si>
  <si>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</si>
  <si>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</si>
  <si>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</si>
  <si>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</si>
  <si>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</si>
  <si>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</si>
  <si>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</si>
  <si>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</si>
  <si>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</si>
  <si>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</si>
  <si>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</si>
  <si>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</si>
  <si>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</si>
  <si>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</si>
  <si>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</si>
  <si>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</si>
  <si>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</si>
  <si>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</si>
  <si>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</si>
  <si>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</si>
  <si>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</si>
  <si>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</si>
  <si>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</si>
  <si>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</si>
  <si>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</si>
  <si>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</si>
  <si>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</si>
  <si>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</si>
  <si>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</si>
  <si>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</si>
  <si>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</si>
  <si>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</si>
  <si>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</si>
  <si>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</si>
  <si>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</si>
  <si>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</si>
  <si>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</si>
  <si>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</si>
  <si>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</si>
  <si>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</si>
  <si>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</si>
  <si>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</si>
  <si>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</si>
  <si>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</si>
  <si>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</si>
  <si>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</si>
  <si>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</si>
  <si>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</si>
  <si>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</si>
  <si>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</si>
  <si>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</si>
  <si>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</si>
  <si>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</si>
  <si>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</si>
  <si>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</si>
  <si>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</si>
  <si>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</si>
  <si>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</si>
  <si>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</si>
  <si>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</si>
  <si>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</si>
  <si>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</si>
  <si>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</si>
  <si>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</si>
  <si>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</si>
  <si>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</si>
  <si>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</si>
  <si>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</si>
  <si>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</si>
  <si>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</si>
  <si>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</si>
  <si>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</si>
  <si>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</si>
  <si>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</si>
  <si>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</si>
  <si>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</si>
  <si>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</si>
  <si>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</si>
  <si>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</si>
  <si>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</si>
  <si>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</si>
  <si>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</si>
  <si>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</si>
  <si>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</si>
  <si>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</si>
  <si>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</si>
  <si>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</si>
  <si>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</si>
  <si>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</si>
  <si>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</si>
  <si>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</si>
  <si>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</si>
  <si>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</si>
  <si>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</si>
  <si>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</si>
  <si>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</si>
  <si>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</si>
  <si>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</si>
  <si>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</si>
  <si>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</si>
  <si>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</si>
  <si>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</si>
  <si>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</si>
  <si>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</si>
  <si>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</si>
  <si>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</si>
  <si>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</si>
  <si>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</si>
  <si>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</si>
  <si>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</si>
  <si>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</si>
  <si>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</si>
  <si>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</si>
  <si>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</si>
  <si>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</si>
  <si>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</si>
  <si>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</si>
  <si>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</si>
  <si>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</si>
  <si>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</si>
  <si>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</si>
  <si>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</si>
  <si>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</si>
  <si>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</si>
  <si>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</si>
  <si>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</si>
  <si>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</si>
  <si>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</si>
  <si>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</si>
  <si>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</si>
  <si>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</si>
  <si>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</si>
  <si>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</si>
  <si>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</si>
  <si>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</si>
  <si>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</si>
  <si>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</si>
  <si>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</si>
  <si>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</si>
  <si>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</si>
  <si>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</si>
  <si>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</si>
  <si>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</si>
  <si>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</si>
  <si>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</si>
  <si>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</si>
  <si>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</si>
  <si>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</si>
  <si>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</si>
  <si>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</si>
  <si>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</si>
  <si>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</si>
  <si>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</si>
  <si>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</si>
  <si>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</si>
  <si>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</si>
  <si>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</si>
  <si>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</si>
  <si>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</si>
  <si>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</si>
  <si>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</si>
  <si>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</si>
  <si>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</si>
  <si>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</si>
  <si>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</si>
  <si>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</si>
  <si>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</si>
  <si>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</si>
  <si>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</si>
  <si>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</si>
  <si>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</si>
  <si>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</si>
  <si>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</si>
  <si>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</si>
  <si>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</si>
  <si>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</si>
  <si>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</si>
  <si>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</si>
  <si>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</si>
  <si>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</si>
  <si>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</si>
  <si>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</si>
  <si>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</si>
  <si>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</si>
  <si>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</si>
  <si>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</si>
  <si>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</si>
  <si>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</si>
  <si>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</si>
  <si>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</si>
  <si>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</si>
  <si>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</si>
  <si>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</si>
  <si>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</si>
  <si>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</si>
  <si>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</si>
  <si>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</si>
  <si>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</si>
  <si>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</si>
  <si>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</si>
  <si>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</si>
  <si>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</si>
  <si>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</si>
  <si>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</si>
  <si>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</si>
  <si>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</si>
  <si>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</si>
  <si>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</si>
  <si>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</si>
  <si>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</si>
  <si>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</si>
  <si>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</si>
  <si>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</si>
  <si>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</si>
  <si>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</si>
  <si>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</si>
  <si>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</si>
  <si>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</si>
  <si>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</si>
  <si>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</si>
  <si>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</si>
  <si>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</si>
  <si>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</si>
  <si>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</si>
  <si>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</si>
  <si>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</si>
  <si>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</si>
  <si>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</si>
  <si>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</si>
  <si>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</si>
  <si>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</si>
  <si>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</si>
  <si>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</si>
  <si>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</si>
  <si>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</si>
  <si>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</si>
  <si>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</si>
  <si>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</si>
  <si>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</si>
  <si>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</si>
  <si>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</si>
  <si>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</si>
  <si>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</si>
  <si>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</si>
  <si>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</si>
  <si>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</si>
  <si>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</si>
  <si>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</si>
  <si>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</si>
  <si>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</si>
  <si>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</si>
  <si>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</si>
  <si>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</si>
  <si>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</si>
  <si>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</si>
  <si>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</si>
  <si>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</si>
  <si>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</si>
  <si>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</si>
  <si>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</si>
  <si>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</si>
  <si>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</si>
  <si>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</si>
  <si>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</si>
  <si>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</si>
  <si>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</si>
  <si>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</si>
  <si>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</si>
  <si>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</si>
  <si>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</si>
  <si>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</si>
  <si>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</si>
  <si>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</si>
  <si>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</si>
  <si>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</si>
  <si>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</si>
  <si>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</si>
  <si>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</si>
  <si>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</si>
  <si>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</si>
  <si>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</si>
  <si>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</si>
  <si>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</si>
  <si>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</si>
  <si>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</si>
  <si>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</si>
  <si>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</si>
  <si>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</si>
  <si>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</si>
  <si>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</si>
  <si>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</si>
  <si>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</si>
  <si>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</si>
  <si>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</si>
  <si>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</si>
  <si>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</si>
  <si>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</si>
  <si>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</si>
  <si>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</si>
  <si>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</si>
  <si>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</si>
  <si>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</si>
  <si>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</si>
  <si>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</si>
  <si>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</si>
  <si>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</si>
  <si>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</si>
  <si>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</si>
  <si>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</si>
  <si>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</si>
  <si>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</si>
  <si>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</si>
  <si>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</si>
  <si>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</si>
  <si>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</si>
  <si>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</si>
  <si>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</si>
  <si>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</si>
  <si>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</si>
  <si>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</si>
  <si>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</si>
  <si>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</si>
  <si>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</si>
  <si>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</si>
  <si>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</si>
  <si>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</si>
  <si>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</si>
  <si>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</si>
  <si>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</si>
  <si>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</si>
  <si>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</si>
  <si>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</si>
  <si>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</si>
  <si>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</si>
  <si>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</si>
  <si>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</si>
  <si>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</si>
  <si>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</si>
  <si>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</si>
  <si>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</si>
  <si>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</si>
  <si>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</si>
  <si>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</si>
  <si>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</si>
  <si>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</si>
  <si>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</si>
  <si>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</si>
  <si>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</si>
  <si>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</si>
  <si>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</si>
  <si>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</si>
  <si>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</si>
  <si>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</si>
  <si>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</si>
  <si>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</si>
  <si>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</si>
  <si>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</si>
  <si>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</si>
  <si>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</si>
  <si>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</si>
  <si>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</si>
  <si>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</si>
  <si>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</si>
  <si>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</si>
  <si>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</si>
  <si>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</si>
  <si>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</si>
  <si>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</si>
  <si>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</si>
  <si>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</si>
  <si>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</si>
  <si>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</si>
  <si>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</si>
  <si>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</si>
  <si>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</si>
  <si>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</si>
  <si>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</si>
  <si>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</si>
  <si>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</si>
  <si>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</si>
  <si>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</si>
  <si>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</si>
  <si>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</si>
  <si>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</si>
  <si>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</si>
  <si>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</si>
  <si>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</si>
  <si>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</si>
  <si>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</si>
  <si>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</si>
  <si>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</si>
  <si>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</si>
  <si>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</si>
  <si>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</si>
  <si>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</si>
  <si>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</si>
  <si>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</si>
  <si>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</si>
  <si>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</si>
  <si>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</si>
  <si>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</si>
  <si>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</si>
  <si>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</si>
  <si>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</si>
  <si>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</si>
  <si>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</si>
  <si>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</si>
  <si>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</si>
  <si>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</si>
  <si>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</si>
  <si>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</si>
  <si>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</si>
  <si>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</si>
  <si>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</si>
  <si>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</si>
  <si>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</si>
  <si>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</si>
  <si>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</si>
  <si>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</si>
  <si>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</si>
  <si>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</si>
  <si>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</si>
  <si>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</si>
  <si>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</si>
  <si>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</si>
  <si>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</si>
  <si>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</si>
  <si>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</si>
  <si>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</si>
  <si>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</si>
  <si>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</si>
  <si>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</si>
  <si>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</si>
  <si>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</si>
  <si>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</si>
  <si>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</si>
  <si>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</si>
  <si>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</si>
  <si>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</si>
  <si>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</si>
  <si>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</si>
  <si>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</si>
  <si>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</si>
  <si>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</si>
  <si>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</si>
  <si>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</si>
  <si>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</si>
  <si>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</si>
  <si>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</si>
  <si>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</si>
  <si>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</si>
  <si>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</si>
  <si>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</si>
  <si>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</si>
  <si>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</si>
  <si>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</si>
  <si>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</si>
  <si>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</si>
  <si>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</si>
  <si>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</si>
  <si>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</si>
  <si>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</si>
  <si>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</si>
  <si>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</si>
  <si>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</si>
  <si>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</si>
  <si>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</si>
  <si>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</si>
  <si>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</si>
  <si>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</si>
  <si>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</si>
  <si>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</si>
  <si>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</si>
  <si>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</si>
  <si>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</si>
  <si>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</si>
  <si>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</si>
  <si>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</si>
  <si>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</si>
  <si>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</si>
  <si>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</si>
  <si>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</si>
  <si>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</si>
  <si>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</si>
  <si>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</si>
  <si>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</si>
  <si>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</si>
  <si>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</si>
  <si>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</si>
  <si>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</si>
  <si>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</si>
  <si>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</si>
  <si>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</si>
  <si>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</si>
  <si>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</si>
  <si>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</si>
  <si>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</si>
  <si>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</si>
  <si>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</si>
  <si>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</si>
  <si>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</si>
  <si>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</si>
  <si>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</si>
  <si>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</si>
  <si>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</si>
  <si>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</si>
  <si>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</si>
  <si>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</si>
  <si>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</si>
  <si>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</si>
  <si>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</si>
  <si>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</si>
  <si>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</si>
  <si>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</si>
  <si>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</si>
  <si>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</si>
  <si>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</si>
  <si>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</si>
  <si>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</si>
  <si>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</si>
  <si>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</si>
  <si>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</si>
  <si>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</si>
  <si>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</si>
  <si>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</si>
  <si>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</si>
  <si>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</si>
  <si>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</si>
  <si>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</si>
  <si>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</si>
  <si>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</si>
  <si>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</si>
  <si>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</si>
  <si>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</si>
  <si>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</si>
  <si>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</si>
  <si>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</si>
  <si>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</si>
  <si>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</si>
  <si>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</si>
  <si>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</si>
  <si>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</si>
  <si>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</si>
  <si>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</si>
  <si>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</si>
  <si>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Sistema Unico de Beneficiarios (SIUBEN)</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</si>
  <si>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</si>
  <si>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</si>
  <si>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</si>
  <si>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</si>
  <si>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</si>
  <si>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</si>
  <si>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</si>
  <si>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</si>
  <si>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</si>
  <si>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</si>
  <si>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</si>
  <si>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</si>
  <si>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</si>
  <si>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</si>
  <si>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</si>
  <si>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</si>
  <si>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</si>
  <si>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</si>
  <si>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</si>
  <si>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</si>
  <si>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</si>
  <si>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</si>
  <si>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</si>
  <si>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</si>
  <si>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</si>
  <si>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</si>
  <si>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</si>
  <si>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</si>
  <si>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</si>
  <si>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</si>
  <si>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</si>
  <si>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</si>
  <si>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</si>
  <si>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</si>
  <si>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</si>
  <si>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</si>
  <si>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</si>
  <si>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</si>
  <si>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</si>
  <si>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</si>
  <si>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</si>
  <si>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</si>
  <si>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</si>
  <si>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</si>
  <si>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</si>
  <si>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</si>
  <si>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</si>
  <si>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</si>
  <si>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</si>
  <si>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</si>
  <si>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</si>
  <si>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</si>
  <si>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</si>
  <si>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</si>
  <si>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</si>
  <si>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</si>
  <si>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</si>
  <si>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</si>
  <si>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</si>
  <si>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</si>
  <si>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</si>
  <si>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</si>
  <si>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</si>
  <si>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</si>
  <si>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</si>
  <si>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</si>
  <si>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</si>
  <si>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</si>
  <si>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</si>
  <si>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</si>
  <si>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</si>
  <si>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</si>
  <si>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</si>
  <si>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</si>
  <si>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</si>
  <si>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</si>
  <si>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</si>
  <si>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</si>
  <si>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</si>
  <si>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</si>
  <si>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</si>
  <si>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</si>
  <si>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</si>
  <si>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</si>
  <si>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</si>
  <si>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</si>
  <si>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</si>
  <si>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</si>
  <si>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</si>
  <si>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</si>
  <si>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</si>
  <si>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</si>
  <si>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</si>
  <si>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</si>
  <si>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</si>
  <si>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</si>
  <si>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</si>
  <si>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</si>
  <si>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</si>
  <si>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</si>
  <si>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</si>
  <si>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</si>
  <si>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</si>
  <si>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</si>
  <si>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</si>
  <si>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</si>
  <si>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</si>
  <si>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</si>
  <si>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</si>
  <si>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</si>
  <si>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</si>
  <si>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</si>
  <si>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</si>
  <si>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</si>
  <si>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</si>
  <si>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</si>
  <si>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</si>
  <si>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</si>
  <si>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</si>
  <si>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</si>
  <si>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</si>
  <si>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</si>
  <si>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</si>
  <si>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</si>
  <si>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</si>
  <si>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</si>
  <si>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</si>
  <si>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</si>
  <si>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</si>
  <si>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</si>
  <si>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</si>
  <si>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</si>
  <si>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</si>
  <si>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</si>
  <si>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</si>
  <si>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</si>
  <si>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</si>
  <si>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</si>
  <si>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</si>
  <si>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</si>
  <si>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</si>
  <si>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</si>
  <si>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</si>
  <si>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</si>
  <si>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</si>
  <si>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</si>
  <si>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</si>
  <si>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</si>
  <si>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</si>
  <si>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</si>
  <si>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</si>
  <si>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</si>
  <si>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</si>
  <si>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</si>
  <si>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</si>
  <si>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</si>
  <si>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</si>
  <si>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</si>
  <si>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</si>
  <si>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</si>
  <si>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</si>
  <si>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</si>
  <si>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</si>
  <si>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</si>
  <si>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</si>
  <si>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</si>
  <si>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</si>
  <si>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</si>
  <si>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</si>
  <si>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</si>
  <si>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</si>
  <si>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</si>
  <si>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</si>
  <si>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</si>
  <si>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</si>
  <si>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</si>
  <si>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</si>
  <si>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</si>
  <si>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</si>
  <si>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</si>
  <si>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</si>
  <si>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</si>
  <si>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</si>
  <si>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</si>
  <si>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</si>
  <si>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</si>
  <si>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</si>
  <si>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</si>
  <si>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</si>
  <si>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</si>
  <si>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</si>
  <si>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</si>
  <si>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</si>
  <si>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</si>
  <si>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</si>
  <si>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</si>
  <si>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</si>
  <si>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</si>
  <si>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</si>
  <si>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</si>
  <si>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</si>
  <si>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</si>
  <si>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</si>
  <si>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</si>
  <si>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</si>
  <si>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</si>
  <si>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</si>
  <si>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</si>
  <si>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</si>
  <si>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</si>
  <si>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</si>
  <si>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</si>
  <si>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</si>
  <si>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</si>
  <si>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</si>
  <si>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</si>
  <si>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</si>
  <si>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</si>
  <si>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</si>
  <si>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</si>
  <si>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</si>
  <si>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</si>
  <si>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</si>
  <si>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</si>
  <si>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</si>
  <si>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</si>
  <si>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</si>
  <si>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</si>
  <si>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</si>
  <si>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</si>
  <si>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</si>
  <si>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</si>
  <si>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</si>
  <si>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</si>
  <si>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</si>
  <si>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</si>
  <si>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</si>
  <si>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</si>
  <si>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</si>
  <si>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</si>
  <si>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</si>
  <si>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</si>
  <si>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</si>
  <si>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</si>
  <si>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</si>
  <si>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</si>
  <si>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</si>
  <si>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</si>
  <si>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</si>
  <si>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</si>
  <si>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</si>
  <si>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</si>
  <si>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</si>
  <si>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</si>
  <si>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</si>
  <si>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</si>
  <si>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</si>
  <si>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</si>
  <si>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</si>
  <si>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</si>
  <si>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</si>
  <si>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</si>
  <si>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</si>
  <si>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</si>
  <si>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</si>
  <si>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</si>
  <si>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</si>
  <si>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</si>
  <si>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</si>
  <si>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</si>
  <si>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</si>
  <si>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</si>
  <si>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</si>
  <si>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</si>
  <si>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</si>
  <si>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</si>
  <si>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</si>
  <si>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</si>
  <si>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</si>
  <si>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</si>
  <si>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</si>
  <si>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</si>
  <si>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</si>
  <si>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</si>
  <si>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</si>
  <si>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</si>
  <si>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</si>
  <si>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</si>
  <si>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</si>
  <si>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</si>
  <si>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</si>
  <si>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</si>
  <si>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</si>
  <si>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</si>
  <si>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</si>
  <si>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</si>
  <si>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</si>
  <si>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</si>
  <si>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</si>
  <si>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</si>
  <si>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</si>
  <si>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</si>
  <si>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</si>
  <si>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</si>
  <si>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</si>
  <si>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</si>
  <si>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</si>
  <si>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</si>
  <si>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</si>
  <si>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</si>
  <si>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</si>
  <si>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</si>
  <si>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</si>
  <si>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</si>
  <si>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</si>
  <si>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</si>
  <si>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</si>
  <si>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</si>
  <si>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</si>
  <si>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</si>
  <si>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</si>
  <si>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</si>
  <si>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</si>
  <si>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</si>
  <si>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</si>
  <si>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</si>
  <si>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</si>
  <si>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</si>
  <si>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</si>
  <si>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</si>
  <si>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</si>
  <si>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</si>
  <si>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</si>
  <si>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</si>
  <si>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</si>
  <si>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</si>
  <si>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</si>
  <si>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</si>
  <si>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</si>
  <si>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</si>
  <si>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</si>
  <si>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</si>
  <si>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</si>
  <si>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</si>
  <si>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</si>
  <si>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</si>
  <si>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</si>
  <si>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</si>
  <si>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</si>
  <si>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</si>
  <si>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</si>
  <si>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</si>
  <si>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</si>
  <si>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</si>
  <si>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</si>
  <si>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</si>
  <si>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</si>
  <si>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</si>
  <si>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</si>
  <si>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</si>
  <si>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</si>
  <si>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</si>
  <si>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</si>
  <si>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</si>
  <si>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</si>
  <si>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</si>
  <si>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</si>
  <si>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</si>
  <si>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</si>
  <si>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</si>
  <si>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</si>
  <si>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</si>
  <si>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</si>
  <si>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</si>
  <si>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</si>
  <si>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</si>
  <si>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</si>
  <si>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</si>
  <si>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</si>
  <si>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</si>
  <si>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</si>
  <si>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</si>
  <si>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</si>
  <si>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</si>
  <si>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</si>
  <si>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</si>
  <si>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</si>
  <si>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</si>
  <si>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</si>
  <si>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</si>
  <si>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</si>
  <si>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</si>
  <si>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</si>
  <si>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</si>
  <si>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</si>
  <si>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</si>
  <si>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</si>
  <si>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</si>
  <si>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</si>
  <si>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</si>
  <si>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</si>
  <si>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</si>
  <si>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</si>
  <si>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</si>
  <si>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</si>
  <si>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</si>
  <si>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</si>
  <si>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</si>
  <si>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</si>
  <si>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</si>
  <si>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</si>
  <si>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</si>
  <si>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</si>
  <si>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</si>
  <si>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</si>
  <si>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</si>
  <si>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</si>
  <si>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</si>
  <si>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</si>
  <si>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</si>
  <si>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</si>
  <si>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</si>
  <si>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</si>
  <si>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</si>
  <si>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</si>
  <si>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</si>
  <si>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</si>
  <si>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</si>
  <si>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</si>
  <si>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</si>
  <si>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</si>
  <si>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</si>
  <si>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</si>
  <si>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</si>
  <si>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</si>
  <si>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</si>
  <si>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</si>
  <si>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</si>
  <si>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</si>
  <si>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</si>
  <si>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</si>
  <si>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</si>
  <si>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</si>
  <si>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</si>
  <si>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</si>
  <si>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</si>
  <si>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</si>
  <si>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</si>
  <si>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</si>
  <si>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</si>
  <si>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</si>
  <si>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</si>
  <si>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</si>
  <si>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</si>
  <si>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</si>
  <si>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</si>
  <si>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</si>
  <si>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</si>
  <si>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</si>
  <si>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</si>
  <si>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</si>
  <si>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</si>
  <si>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</si>
  <si>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</si>
  <si>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</si>
  <si>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</si>
  <si>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</si>
  <si>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</si>
  <si>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</si>
  <si>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</si>
  <si>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</si>
  <si>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</si>
  <si>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</si>
  <si>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</si>
  <si>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</si>
  <si>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</si>
  <si>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</si>
  <si>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</si>
  <si>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</si>
  <si>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</si>
  <si>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</si>
  <si>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</si>
  <si>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</si>
  <si>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</si>
  <si>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</si>
  <si>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</si>
  <si>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</si>
  <si>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</si>
  <si>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</si>
  <si>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</si>
  <si>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</si>
  <si>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</si>
  <si>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</si>
  <si>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</si>
  <si>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</si>
  <si>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</si>
  <si>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</si>
  <si>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</si>
  <si>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</si>
  <si>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</si>
  <si>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</si>
  <si>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</si>
  <si>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</si>
  <si>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</si>
  <si>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</si>
  <si>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</si>
  <si>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</si>
  <si>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</si>
  <si>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</si>
  <si>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</si>
  <si>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</si>
  <si>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</si>
  <si>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</si>
  <si>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</si>
  <si>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</si>
  <si>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</si>
  <si>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</si>
  <si>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</si>
  <si>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</si>
  <si>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</si>
  <si>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</si>
  <si>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</si>
  <si>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</si>
  <si>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</si>
  <si>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</si>
  <si>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</si>
  <si>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</si>
  <si>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</si>
  <si>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</si>
  <si>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</si>
  <si>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</si>
  <si>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</si>
  <si>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</si>
  <si>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</si>
  <si>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</si>
  <si>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</si>
  <si>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</si>
  <si>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</si>
  <si>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</si>
  <si>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</si>
  <si>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</si>
  <si>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</si>
  <si>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</si>
  <si>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</si>
  <si>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</si>
  <si>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</si>
  <si>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</si>
  <si>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</si>
  <si>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</si>
  <si>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</si>
  <si>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</si>
  <si>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</si>
  <si>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</si>
  <si>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</si>
  <si>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</si>
  <si>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</si>
  <si>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</si>
  <si>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</si>
  <si>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</si>
  <si>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</si>
  <si>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</si>
  <si>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</si>
  <si>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</si>
  <si>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</si>
  <si>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</si>
  <si>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</si>
  <si>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</si>
  <si>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</si>
  <si>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</si>
  <si>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</si>
  <si>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</si>
  <si>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</si>
  <si>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</si>
  <si>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</si>
  <si>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</si>
  <si>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</si>
  <si>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</si>
  <si>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</si>
  <si>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</si>
  <si>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</si>
  <si>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</si>
  <si>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</si>
  <si>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</si>
  <si>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</si>
  <si>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</si>
  <si>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</si>
  <si>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</si>
  <si>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</si>
  <si>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</si>
  <si>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</si>
  <si>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</si>
  <si>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</si>
  <si>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</si>
  <si>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</si>
  <si>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</si>
  <si>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</si>
  <si>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</si>
  <si>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</si>
  <si>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</si>
  <si>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</si>
  <si>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</si>
  <si>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</si>
  <si>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</si>
  <si>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</si>
  <si>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</si>
  <si>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</si>
  <si>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</si>
  <si>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</si>
  <si>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</si>
  <si>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</si>
  <si>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</si>
  <si>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</si>
  <si>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</si>
  <si>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</si>
  <si>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</si>
  <si>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</si>
  <si>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</si>
  <si>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</si>
  <si>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</si>
  <si>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</si>
  <si>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</si>
  <si>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</si>
  <si>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</si>
  <si>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</si>
  <si>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</si>
  <si>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</si>
  <si>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</si>
  <si>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</si>
  <si>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</si>
  <si>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</si>
  <si>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</si>
  <si>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</si>
  <si>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</si>
  <si>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</si>
  <si>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</si>
  <si>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</si>
  <si>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</si>
  <si>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</si>
  <si>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</si>
  <si>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</si>
  <si>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</si>
  <si>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</si>
  <si>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</si>
  <si>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</si>
  <si>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</si>
  <si>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</si>
  <si>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</si>
  <si>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</si>
  <si>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</si>
  <si>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</si>
  <si>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</si>
  <si>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</si>
  <si>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</si>
  <si>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</si>
  <si>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</si>
  <si>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</si>
  <si>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</si>
  <si>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</si>
  <si>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</si>
  <si>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</si>
  <si>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</si>
  <si>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</si>
  <si>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</si>
  <si>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</si>
  <si>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</si>
  <si>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</si>
  <si>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</si>
  <si>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</si>
  <si>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</si>
  <si>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</si>
  <si>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</si>
  <si>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</si>
  <si>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</si>
  <si>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</si>
  <si>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</si>
  <si>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</si>
  <si>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</si>
  <si>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</si>
  <si>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</si>
  <si>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</si>
  <si>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</si>
  <si>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</si>
  <si>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</si>
  <si>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</si>
  <si>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</si>
  <si>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</si>
  <si>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</si>
  <si>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</si>
  <si>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</si>
  <si>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</si>
  <si>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</si>
  <si>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</si>
  <si>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</si>
  <si>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</si>
  <si>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</si>
  <si>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</si>
  <si>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</si>
  <si>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</si>
  <si>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</si>
  <si>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</si>
  <si>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</si>
  <si>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</si>
  <si>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</si>
  <si>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</si>
  <si>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</si>
  <si>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</si>
  <si>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</si>
  <si>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</si>
  <si>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</si>
  <si>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</si>
  <si>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</si>
  <si>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</si>
  <si>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</si>
  <si>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</si>
  <si>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</si>
  <si>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</si>
  <si>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</si>
  <si>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</si>
  <si>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</si>
  <si>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</si>
  <si>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</si>
  <si>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</si>
  <si>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</si>
  <si>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</si>
  <si>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</si>
  <si>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</si>
  <si>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</si>
  <si>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</si>
  <si>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</si>
  <si>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</si>
  <si>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</si>
  <si>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</si>
  <si>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</si>
  <si>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</si>
  <si>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</si>
  <si>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</si>
  <si>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</si>
  <si>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</si>
  <si>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</si>
  <si>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</si>
  <si>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</si>
  <si>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</si>
  <si>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</si>
  <si>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</si>
  <si>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</si>
  <si>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</si>
  <si>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</si>
  <si>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</si>
  <si>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</si>
  <si>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</si>
  <si>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</si>
  <si>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</si>
  <si>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</si>
  <si>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</si>
  <si>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</si>
  <si>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</si>
  <si>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</si>
  <si>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</si>
  <si>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</si>
  <si>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</si>
  <si>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</si>
  <si>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</si>
  <si>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</si>
  <si>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</si>
  <si>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</si>
  <si>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</si>
  <si>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</si>
  <si>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</si>
  <si>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</si>
  <si>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</si>
  <si>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</si>
  <si>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</si>
  <si>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</si>
  <si>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</si>
  <si>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</si>
  <si>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</si>
  <si>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</si>
  <si>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</si>
  <si>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</si>
  <si>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</si>
  <si>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</si>
  <si>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</si>
  <si>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</si>
  <si>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</si>
  <si>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</si>
  <si>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</si>
  <si>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</si>
  <si>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</si>
  <si>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</si>
  <si>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</si>
  <si>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</si>
  <si>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</si>
  <si>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</si>
  <si>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</si>
  <si>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</si>
  <si>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</si>
  <si>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</si>
  <si>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</si>
  <si>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</si>
  <si>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</si>
  <si>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</si>
  <si>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</si>
  <si>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</si>
  <si>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</si>
  <si>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</si>
  <si>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</si>
  <si>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</si>
  <si>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</si>
  <si>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</si>
  <si>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</si>
  <si>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</si>
  <si>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</si>
  <si>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</si>
  <si>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</si>
  <si>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</si>
  <si>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</si>
  <si>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</si>
  <si>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</si>
  <si>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</si>
  <si>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</si>
  <si>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</si>
  <si>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</si>
  <si>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</si>
  <si>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</si>
  <si>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</si>
  <si>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</si>
  <si>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</si>
  <si>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</si>
  <si>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</si>
  <si>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</si>
  <si>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</si>
  <si>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</si>
  <si>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</si>
  <si>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</si>
  <si>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</si>
  <si>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</si>
  <si>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</si>
  <si>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</si>
  <si>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</si>
  <si>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</si>
  <si>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</si>
  <si>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</si>
  <si>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</si>
  <si>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</si>
  <si>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</si>
  <si>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</si>
  <si>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</si>
  <si>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</si>
  <si>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</si>
  <si>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</si>
  <si>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</si>
  <si>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</si>
  <si>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</si>
  <si>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</si>
  <si>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</si>
  <si>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</si>
  <si>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</si>
  <si>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</si>
  <si>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</si>
  <si>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</si>
  <si>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</si>
  <si>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</si>
  <si>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</si>
  <si>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</si>
  <si>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</si>
  <si>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</si>
  <si>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</si>
  <si>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</si>
  <si>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</si>
  <si>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</si>
  <si>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</si>
  <si>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</si>
  <si>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</si>
  <si>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</si>
  <si>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</si>
  <si>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</si>
  <si>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</si>
  <si>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</si>
  <si>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</si>
  <si>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</si>
  <si>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</si>
  <si>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</si>
  <si>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</si>
  <si>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</si>
  <si>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</si>
  <si>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</si>
  <si>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</si>
  <si>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</si>
  <si>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</si>
  <si>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</si>
  <si>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</si>
  <si>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</si>
  <si>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</si>
  <si>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</si>
  <si>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</si>
  <si>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</si>
  <si>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</si>
  <si>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</si>
  <si>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</si>
  <si>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</si>
  <si>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</si>
  <si>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</si>
  <si>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</si>
  <si>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</si>
  <si>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</si>
  <si>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</si>
  <si>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</si>
  <si>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</si>
  <si>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</si>
  <si>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</si>
  <si>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</si>
  <si>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</si>
  <si>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</si>
  <si>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</si>
  <si>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</si>
  <si>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</si>
  <si>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</si>
  <si>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</si>
  <si>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</si>
  <si>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</si>
  <si>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</si>
  <si>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</si>
  <si>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</si>
  <si>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</si>
  <si>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</si>
  <si>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</si>
  <si>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</si>
  <si>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</si>
  <si>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</si>
  <si>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</si>
  <si>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</si>
  <si>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</si>
  <si>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</si>
  <si>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</si>
  <si>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</si>
  <si>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</si>
  <si>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</si>
  <si>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</si>
  <si>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</si>
  <si>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</si>
  <si>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</si>
  <si>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</si>
  <si>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</si>
  <si>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</si>
  <si>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</si>
  <si>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</si>
  <si>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</si>
  <si>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</si>
  <si>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</si>
  <si>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</si>
  <si>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</si>
  <si>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</si>
  <si>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</si>
  <si>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</si>
  <si>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</si>
  <si>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</si>
  <si>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</si>
  <si>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</si>
  <si>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</si>
  <si>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</si>
  <si>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</si>
  <si>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</si>
  <si>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</si>
  <si>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</si>
  <si>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</si>
  <si>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</si>
  <si>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</si>
  <si>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</si>
  <si>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</si>
  <si>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</si>
  <si>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</si>
  <si>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</si>
  <si>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</si>
  <si>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</si>
  <si>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</si>
  <si>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</si>
  <si>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</si>
  <si>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</si>
  <si>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</si>
  <si>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</si>
  <si>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</si>
  <si>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</si>
  <si>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</si>
  <si>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</si>
  <si>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</si>
  <si>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</si>
  <si>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</si>
  <si>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</si>
  <si>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</si>
  <si>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</si>
  <si>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</si>
  <si>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</si>
  <si>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</si>
  <si>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</si>
  <si>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</si>
  <si>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</si>
  <si>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</si>
  <si>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</si>
  <si>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</si>
  <si>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</si>
  <si>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</si>
  <si>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</si>
  <si>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</si>
  <si>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</si>
  <si>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</si>
  <si>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</si>
  <si>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</si>
  <si>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</si>
  <si>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</si>
  <si>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</si>
  <si>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</si>
  <si>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</si>
  <si>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</si>
  <si>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</si>
  <si>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</si>
  <si>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</si>
  <si>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</si>
  <si>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</si>
  <si>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</si>
  <si>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</si>
  <si>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</si>
  <si>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</si>
  <si>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</si>
  <si>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</si>
  <si>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</si>
  <si>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</si>
  <si>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</si>
  <si>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</si>
  <si>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</si>
  <si>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</si>
  <si>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</si>
  <si>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</si>
  <si>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</si>
  <si>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</si>
  <si>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</si>
  <si>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</si>
  <si>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</si>
  <si>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</si>
  <si>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</si>
  <si>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</si>
  <si>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</si>
  <si>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</si>
  <si>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</si>
  <si>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</si>
  <si>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</si>
  <si>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</si>
  <si>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</si>
  <si>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</si>
  <si>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</si>
  <si>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</si>
  <si>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</si>
  <si>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</si>
  <si>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</si>
  <si>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</si>
  <si>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</si>
  <si>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</si>
  <si>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</si>
  <si>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</si>
  <si>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</si>
  <si>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</si>
  <si>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</si>
  <si>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</si>
  <si>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</si>
  <si>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</si>
  <si>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</si>
  <si>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</si>
  <si>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</si>
  <si>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</si>
  <si>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</si>
  <si>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</si>
  <si>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</si>
  <si>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</si>
  <si>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</si>
  <si>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</si>
  <si>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</si>
  <si>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</si>
  <si>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</si>
  <si>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</si>
  <si>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</si>
  <si>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</si>
  <si>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</si>
  <si>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</si>
  <si>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</si>
  <si>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</si>
  <si>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</si>
  <si>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</si>
  <si>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</si>
  <si>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</si>
  <si>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</si>
  <si>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</si>
  <si>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</si>
  <si>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</si>
  <si>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</si>
  <si>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</si>
  <si>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</si>
  <si>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</si>
  <si>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</si>
  <si>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</si>
  <si>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</si>
  <si>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</si>
  <si>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</si>
  <si>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</si>
  <si>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</si>
  <si>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</si>
  <si>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</si>
  <si>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</si>
  <si>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</si>
  <si>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</si>
  <si>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</si>
  <si>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</si>
  <si>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</si>
  <si>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</si>
  <si>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</si>
  <si>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</si>
  <si>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</si>
  <si>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</si>
  <si>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</si>
  <si>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</si>
  <si>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</si>
  <si>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</si>
  <si>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</si>
  <si>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</si>
  <si>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</si>
  <si>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</si>
  <si>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</si>
  <si>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</si>
  <si>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</si>
  <si>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</si>
  <si>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</si>
  <si>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</si>
  <si>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</si>
  <si>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</si>
  <si>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</si>
  <si>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</si>
  <si>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</si>
  <si>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</si>
  <si>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</si>
  <si>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</si>
  <si>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</si>
  <si>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</si>
  <si>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</si>
  <si>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</si>
  <si>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</si>
  <si>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</si>
  <si>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</si>
  <si>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</si>
  <si>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</si>
  <si>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</si>
  <si>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</si>
  <si>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</si>
  <si>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</si>
  <si>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</si>
  <si>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</si>
  <si>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</si>
  <si>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</si>
  <si>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</si>
  <si>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</si>
  <si>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</si>
  <si>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</si>
  <si>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</si>
  <si>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</si>
  <si>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</si>
  <si>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</si>
  <si>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</si>
  <si>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</si>
  <si>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</si>
  <si>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</si>
  <si>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</si>
  <si>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</si>
  <si>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</si>
  <si>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</si>
  <si>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</si>
  <si>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</si>
  <si>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</si>
  <si>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</si>
  <si>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</si>
  <si>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</si>
  <si>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</si>
  <si>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</si>
  <si>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</si>
  <si>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</si>
  <si>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</si>
  <si>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</si>
  <si>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</si>
  <si>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</si>
  <si>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</si>
  <si>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</si>
  <si>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</si>
  <si>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</si>
  <si>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</si>
  <si>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</si>
  <si>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</si>
  <si>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</si>
  <si>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</si>
  <si>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</si>
  <si>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</si>
  <si>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</si>
  <si>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</si>
  <si>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</si>
  <si>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</si>
  <si>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</si>
  <si>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</si>
  <si>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</si>
  <si>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</si>
  <si>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</si>
  <si>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</si>
  <si>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</si>
  <si>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</si>
  <si>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</si>
  <si>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</si>
  <si>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</si>
  <si>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</si>
  <si>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</si>
  <si>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</si>
  <si>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</si>
  <si>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</si>
  <si>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</si>
  <si>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</si>
  <si>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</si>
  <si>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</si>
  <si>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</si>
  <si>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</si>
  <si>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</si>
  <si>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</si>
  <si>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</si>
  <si>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</si>
  <si>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</si>
  <si>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</si>
  <si>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</si>
  <si>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</si>
  <si>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</si>
  <si>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</si>
  <si>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</si>
  <si>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</si>
  <si>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</si>
  <si>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</si>
  <si>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</si>
  <si>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</si>
  <si>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</si>
  <si>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</si>
  <si>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</si>
  <si>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</si>
  <si>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</si>
  <si>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</si>
  <si>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</si>
  <si>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</si>
  <si>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</si>
  <si>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</si>
  <si>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</si>
  <si>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</si>
  <si>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</si>
  <si>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</si>
  <si>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</si>
  <si>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</si>
  <si>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</si>
  <si>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</si>
  <si>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</si>
  <si>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</si>
  <si>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</si>
  <si>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</si>
  <si>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</si>
  <si>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</si>
  <si>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</si>
  <si>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</si>
  <si>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</si>
  <si>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</si>
  <si>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</si>
  <si>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</si>
  <si>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</si>
  <si>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</si>
  <si>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</si>
  <si>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</si>
  <si>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</si>
  <si>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</si>
  <si>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</si>
  <si>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</si>
  <si>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</si>
  <si>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</si>
  <si>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</si>
  <si>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</si>
  <si>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</si>
  <si>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</si>
  <si>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</si>
  <si>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</si>
  <si>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</si>
  <si>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</si>
  <si>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</si>
  <si>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</si>
  <si>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</si>
  <si>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</si>
  <si>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</si>
  <si>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</si>
  <si>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</si>
  <si>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</si>
  <si>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</si>
  <si>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</si>
  <si>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</si>
  <si>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</si>
  <si>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</si>
  <si>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</si>
  <si>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</si>
  <si>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</si>
  <si>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</si>
  <si>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</si>
  <si>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</si>
  <si>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</si>
  <si>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</si>
  <si>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</si>
  <si>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</si>
  <si>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</si>
  <si>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</si>
  <si>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</si>
  <si>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</si>
  <si>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</si>
  <si>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</si>
  <si>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</si>
  <si>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</si>
  <si>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</si>
  <si>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</si>
  <si>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</si>
  <si>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</si>
  <si>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</si>
  <si>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</si>
  <si>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</si>
  <si>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</si>
  <si>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</si>
  <si>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</si>
  <si>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</si>
  <si>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</si>
  <si>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</si>
  <si>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</si>
  <si>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</si>
  <si>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</si>
  <si>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</si>
  <si>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</si>
  <si>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</si>
  <si>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</si>
  <si>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</si>
  <si>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</si>
  <si>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</si>
  <si>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</si>
  <si>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</si>
  <si>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</si>
  <si>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</si>
  <si>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</si>
  <si>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</si>
  <si>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</si>
  <si>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</si>
  <si>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</si>
  <si>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</si>
  <si>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</si>
  <si>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</si>
  <si>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</si>
  <si>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</si>
  <si>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</si>
  <si>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</si>
  <si>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</si>
  <si>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</si>
  <si>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</si>
  <si>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</si>
  <si>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</si>
  <si>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</si>
  <si>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</si>
  <si>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</si>
  <si>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</si>
  <si>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</si>
  <si>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</si>
  <si>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</si>
  <si>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</si>
  <si>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</si>
  <si>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</si>
  <si>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</si>
  <si>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</si>
  <si>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</si>
  <si>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</si>
  <si>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</si>
  <si>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</si>
  <si>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</si>
  <si>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</si>
  <si>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</si>
  <si>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</si>
  <si>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</si>
  <si>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</si>
  <si>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</si>
  <si>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</si>
  <si>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</si>
  <si>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</si>
  <si>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</si>
  <si>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</si>
  <si>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</si>
  <si>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</si>
  <si>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</si>
  <si>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</si>
  <si>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</si>
  <si>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</si>
  <si>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</si>
  <si>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</si>
  <si>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</si>
  <si>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</si>
  <si>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</si>
  <si>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</si>
  <si>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</si>
  <si>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</si>
  <si>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</si>
  <si>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</si>
  <si>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</si>
  <si>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</si>
  <si>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</si>
  <si>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</si>
  <si>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</si>
  <si>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</si>
  <si>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</si>
  <si>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</si>
  <si>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</si>
  <si>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</si>
  <si>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</si>
  <si>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</si>
  <si>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</si>
  <si>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</si>
  <si>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</si>
  <si>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</si>
  <si>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</si>
  <si>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</si>
  <si>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</si>
  <si>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</si>
  <si>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</si>
  <si>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</si>
  <si>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</si>
  <si>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</si>
  <si>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</si>
  <si>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</si>
  <si>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</si>
  <si>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</si>
  <si>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</si>
  <si>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</si>
  <si>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</si>
  <si>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</si>
  <si>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</si>
  <si>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</si>
  <si>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</si>
  <si>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</si>
  <si>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</si>
  <si>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</si>
  <si>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</si>
  <si>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</si>
  <si>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</si>
  <si>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</si>
  <si>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</si>
  <si>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</si>
  <si>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</si>
  <si>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</si>
  <si>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</si>
  <si>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</si>
  <si>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</si>
  <si>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</si>
  <si>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</si>
  <si>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</si>
  <si>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</si>
  <si>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</si>
  <si>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</si>
  <si>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</si>
  <si>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</si>
  <si>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</si>
  <si>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</si>
  <si>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</si>
  <si>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</si>
  <si>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</si>
  <si>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</si>
  <si>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</si>
  <si>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</si>
  <si>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</si>
  <si>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</si>
  <si>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</si>
  <si>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</si>
  <si>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</si>
  <si>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</si>
  <si>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</si>
  <si>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</si>
  <si>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</si>
  <si>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</si>
  <si>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</si>
  <si>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</si>
  <si>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</si>
  <si>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</si>
  <si>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</si>
  <si>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</si>
  <si>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</si>
  <si>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</si>
  <si>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</si>
  <si>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</si>
  <si>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</si>
  <si>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</si>
  <si>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</si>
  <si>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</si>
  <si>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</si>
  <si>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</si>
  <si>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</si>
  <si>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</si>
  <si>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</si>
  <si>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</si>
  <si>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</si>
  <si>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</si>
  <si>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</si>
  <si>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</si>
  <si>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</si>
  <si>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</si>
  <si>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</si>
  <si>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</si>
  <si>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</si>
  <si>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</si>
  <si>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</si>
  <si>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</si>
  <si>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</si>
  <si>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</si>
  <si>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</si>
  <si>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</si>
  <si>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</si>
  <si>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</si>
  <si>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</si>
  <si>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</si>
  <si>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</si>
  <si>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</si>
  <si>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</si>
  <si>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</si>
  <si>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</si>
  <si>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</si>
  <si>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</si>
  <si>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</si>
  <si>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</si>
  <si>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</si>
  <si>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</si>
  <si>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</si>
  <si>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</si>
  <si>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</si>
  <si>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</si>
  <si>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</si>
  <si>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</si>
  <si>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</si>
  <si>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</si>
  <si>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</si>
  <si>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</si>
  <si>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</si>
  <si>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</si>
  <si>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</si>
  <si>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</si>
  <si>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</si>
  <si>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</si>
  <si>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</si>
  <si>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</si>
  <si>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</si>
  <si>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</si>
  <si>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</si>
  <si>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</si>
  <si>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</si>
  <si>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</si>
  <si>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</si>
  <si>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</si>
  <si>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</si>
  <si>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</si>
  <si>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</si>
  <si>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</si>
  <si>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</si>
  <si>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</si>
  <si>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</si>
  <si>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</si>
  <si>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</si>
  <si>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</si>
  <si>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</si>
  <si>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</si>
  <si>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</si>
  <si>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</si>
  <si>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</si>
  <si>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</si>
  <si>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</si>
  <si>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</si>
  <si>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</si>
  <si>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</si>
  <si>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</si>
  <si>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</si>
  <si>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</si>
  <si>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</si>
  <si>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</si>
  <si>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</si>
  <si>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</si>
  <si>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</si>
  <si>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</si>
  <si>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</si>
  <si>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</si>
  <si>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</si>
  <si>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</si>
  <si>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</si>
  <si>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</si>
  <si>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</si>
  <si>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</si>
  <si>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</si>
  <si>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</si>
  <si>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</si>
  <si>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</si>
  <si>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</si>
  <si>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</si>
  <si>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</si>
  <si>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</si>
  <si>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</si>
  <si>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</si>
  <si>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</si>
  <si>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</si>
  <si>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</si>
  <si>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</si>
  <si>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</si>
  <si>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</si>
  <si>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</si>
  <si>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</si>
  <si>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</si>
  <si>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</si>
  <si>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</si>
  <si>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</si>
  <si>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</si>
  <si>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</si>
  <si>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</si>
  <si>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</si>
  <si>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</si>
  <si>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</si>
  <si>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</si>
  <si>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</si>
  <si>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</si>
  <si>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</si>
  <si>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</si>
  <si>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</si>
  <si>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</si>
  <si>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</si>
  <si>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</si>
  <si>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</si>
  <si>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</si>
  <si>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</si>
  <si>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</si>
  <si>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</si>
  <si>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</si>
  <si>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</si>
  <si>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</si>
  <si>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</si>
  <si>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</si>
  <si>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</si>
  <si>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</si>
  <si>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</si>
  <si>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</si>
  <si>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</si>
  <si>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</si>
  <si>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</si>
  <si>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</si>
  <si>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</si>
  <si>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</si>
  <si>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</si>
  <si>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</si>
  <si>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</si>
  <si>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</si>
  <si>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</si>
  <si>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</si>
  <si>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</si>
  <si>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</si>
  <si>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</si>
  <si>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</si>
  <si>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</si>
  <si>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</si>
  <si>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</si>
  <si>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</si>
  <si>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</si>
  <si>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</si>
  <si>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</si>
  <si>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</si>
  <si>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</si>
  <si>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</si>
  <si>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</si>
  <si>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</si>
  <si>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</si>
  <si>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</si>
  <si>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</si>
  <si>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</si>
  <si>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</si>
  <si>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</si>
  <si>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</si>
  <si>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</si>
  <si>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</si>
  <si>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</si>
  <si>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</si>
  <si>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</si>
  <si>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</si>
  <si>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</si>
  <si>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</si>
  <si>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</si>
  <si>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</si>
  <si>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</si>
  <si>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</si>
  <si>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</si>
  <si>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</si>
  <si>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</si>
  <si>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</si>
  <si>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</si>
  <si>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</si>
  <si>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</si>
  <si>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</si>
  <si>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</si>
  <si>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</si>
  <si>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</si>
  <si>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</si>
  <si>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</si>
  <si>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</si>
  <si>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</si>
  <si>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</si>
  <si>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</si>
  <si>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</si>
  <si>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</si>
  <si>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</si>
  <si>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</si>
  <si>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</si>
  <si>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</si>
  <si>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</si>
  <si>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</si>
  <si>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</si>
  <si>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</si>
  <si>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</si>
  <si>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</si>
  <si>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</si>
  <si>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</si>
  <si>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</si>
  <si>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</si>
  <si>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</si>
  <si>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</si>
  <si>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</si>
  <si>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</si>
  <si>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</si>
  <si>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</si>
  <si>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</si>
  <si>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</si>
  <si>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</si>
  <si>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</si>
  <si>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</si>
  <si>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</si>
  <si>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</si>
  <si>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</si>
  <si>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</si>
  <si>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</si>
  <si>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</si>
  <si>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</si>
  <si>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</si>
  <si>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</si>
  <si>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</si>
  <si>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</si>
  <si>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</si>
  <si>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</si>
  <si>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</si>
  <si>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</si>
  <si>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</si>
  <si>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</si>
  <si>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</si>
  <si>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</si>
  <si>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</si>
  <si>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</si>
  <si>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</si>
  <si>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</si>
  <si>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</si>
  <si>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</si>
  <si>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</si>
  <si>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</si>
  <si>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</si>
  <si>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</si>
  <si>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</si>
  <si>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</si>
  <si>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</si>
  <si>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</si>
  <si>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</si>
  <si>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</si>
  <si>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</si>
  <si>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</si>
  <si>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</si>
  <si>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</si>
  <si>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</si>
  <si>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</si>
  <si>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</si>
  <si>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</si>
  <si>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</si>
  <si>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</si>
  <si>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</si>
  <si>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</si>
  <si>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</si>
  <si>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</si>
  <si>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</si>
  <si>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</si>
  <si>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</si>
  <si>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</si>
  <si>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</si>
  <si>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</si>
  <si>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</si>
  <si>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</si>
  <si>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</si>
  <si>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</si>
  <si>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</si>
  <si>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</si>
  <si>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</si>
  <si>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</si>
  <si>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</si>
  <si>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</si>
  <si>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</si>
  <si>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</si>
  <si>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</si>
  <si>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</si>
  <si>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</si>
  <si>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</si>
  <si>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</si>
  <si>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</si>
  <si>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</si>
  <si>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</si>
  <si>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</si>
  <si>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</si>
  <si>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</si>
  <si>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</si>
  <si>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</si>
  <si>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</si>
  <si>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</si>
  <si>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</si>
  <si>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</si>
  <si>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</si>
  <si>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</si>
  <si>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</si>
  <si>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</si>
  <si>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</si>
  <si>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</si>
  <si>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</si>
  <si>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</si>
  <si>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</si>
  <si>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</si>
  <si>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</si>
  <si>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</si>
  <si>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</si>
  <si>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</si>
  <si>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</si>
  <si>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</si>
  <si>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</si>
  <si>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</si>
  <si>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</si>
  <si>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</si>
  <si>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</si>
  <si>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</si>
  <si>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</si>
  <si>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</si>
  <si>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</si>
  <si>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</si>
  <si>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</si>
  <si>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</si>
  <si>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</si>
  <si>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</si>
  <si>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</si>
  <si>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</si>
  <si>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</si>
  <si>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</si>
  <si>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</si>
  <si>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</si>
  <si>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</si>
  <si>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</si>
  <si>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</si>
  <si>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</si>
  <si>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</si>
  <si>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</si>
  <si>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</si>
  <si>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</si>
  <si>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</si>
  <si>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</si>
  <si>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</si>
  <si>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</si>
  <si>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</si>
  <si>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</si>
  <si>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</si>
  <si>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</si>
  <si>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</si>
  <si>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</si>
  <si>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</si>
  <si>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</si>
  <si>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</si>
  <si>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</si>
  <si>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</si>
  <si>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</si>
  <si>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</si>
  <si>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</si>
  <si>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</si>
  <si>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</si>
  <si>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</si>
  <si>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</si>
  <si>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</si>
  <si>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</si>
  <si>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</si>
  <si>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</si>
  <si>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</si>
  <si>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</si>
  <si>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</si>
  <si>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</si>
  <si>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</si>
  <si>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</si>
  <si>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</si>
  <si>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</si>
  <si>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</si>
  <si>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</si>
  <si>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</si>
  <si>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</si>
  <si>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</si>
  <si>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</si>
  <si>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</si>
  <si>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</si>
  <si>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</si>
  <si>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</si>
  <si>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</si>
  <si>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</si>
  <si>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</si>
  <si>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</si>
  <si>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</si>
  <si>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</si>
  <si>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</si>
  <si>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</si>
  <si>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</si>
  <si>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</si>
  <si>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</si>
  <si>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</si>
  <si>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</si>
  <si>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</si>
  <si>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</si>
  <si>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</si>
  <si>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</si>
  <si>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</si>
  <si>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</si>
  <si>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</si>
  <si>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</si>
  <si>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</si>
  <si>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</si>
  <si>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</si>
  <si>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</si>
  <si>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</si>
  <si>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</si>
  <si>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</si>
  <si>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</si>
  <si>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</si>
  <si>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</si>
  <si>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</si>
  <si>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</si>
  <si>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</si>
  <si>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</si>
  <si>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</si>
  <si>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</si>
  <si>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</si>
  <si>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</si>
  <si>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</si>
  <si>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</si>
  <si>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</si>
  <si>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</si>
  <si>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</si>
  <si>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</si>
  <si>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</si>
  <si>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</si>
  <si>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</si>
  <si>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</si>
  <si>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</si>
  <si>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</si>
  <si>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</si>
  <si>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</si>
  <si>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</si>
  <si>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</si>
  <si>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</si>
  <si>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</si>
  <si>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</si>
  <si>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</si>
  <si>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</si>
  <si>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</si>
  <si>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</si>
  <si>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</si>
  <si>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</si>
  <si>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</si>
  <si>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</si>
  <si>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</si>
  <si>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</si>
  <si>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</si>
  <si>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</si>
  <si>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</si>
  <si>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</si>
  <si>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</si>
  <si>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</si>
  <si>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</si>
  <si>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</si>
  <si>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</si>
  <si>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</si>
  <si>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</si>
  <si>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</si>
  <si>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</si>
  <si>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</si>
  <si>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</si>
  <si>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</si>
  <si>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</si>
  <si>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</si>
  <si>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</si>
  <si>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</si>
  <si>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</si>
  <si>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</si>
  <si>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</si>
  <si>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</si>
  <si>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</si>
  <si>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</si>
  <si>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</si>
  <si>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</si>
  <si>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</si>
  <si>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</si>
  <si>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</si>
  <si>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</si>
  <si>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</si>
  <si>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</si>
  <si>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</si>
  <si>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</si>
  <si>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</si>
  <si>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</si>
  <si>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</si>
  <si>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</si>
  <si>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</si>
  <si>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</si>
  <si>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</si>
  <si>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</si>
  <si>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</si>
  <si>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</si>
  <si>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</si>
  <si>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</si>
  <si>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</si>
  <si>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</si>
  <si>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</si>
  <si>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</si>
  <si>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</si>
  <si>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</si>
  <si>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</si>
  <si>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</si>
  <si>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</si>
  <si>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</si>
  <si>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</si>
  <si>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</si>
  <si>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</si>
  <si>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</si>
  <si>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</si>
  <si>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</si>
  <si>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</si>
  <si>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</si>
  <si>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</si>
  <si>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</si>
  <si>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</si>
  <si>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</si>
  <si>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</si>
  <si>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</si>
  <si>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</si>
  <si>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</si>
  <si>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</si>
  <si>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</si>
  <si>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</si>
  <si>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</si>
  <si>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</si>
  <si>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</si>
  <si>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</si>
  <si>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</si>
  <si>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</si>
  <si>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</si>
  <si>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</si>
  <si>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</si>
  <si>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</si>
  <si>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</si>
  <si>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</si>
  <si>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</si>
  <si>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</si>
  <si>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</si>
  <si>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</si>
  <si>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</si>
  <si>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</si>
  <si>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</si>
  <si>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</si>
  <si>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</si>
  <si>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</si>
  <si>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</si>
  <si>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</si>
  <si>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</si>
  <si>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</si>
  <si>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</si>
  <si>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</si>
  <si>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</si>
  <si>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</si>
  <si>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</si>
  <si>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</si>
  <si>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</si>
  <si>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</si>
  <si>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</si>
  <si>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</si>
  <si>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</si>
  <si>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</si>
  <si>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</si>
  <si>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</si>
  <si>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</si>
  <si>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</si>
  <si>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</si>
  <si>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</si>
  <si>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</si>
  <si>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</si>
  <si>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</si>
  <si>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</si>
  <si>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</si>
  <si>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</si>
  <si>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</si>
  <si>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</si>
  <si>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</si>
  <si>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</si>
  <si>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</si>
  <si>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</si>
  <si>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</si>
  <si>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</si>
  <si>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</si>
  <si>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</si>
  <si>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</si>
  <si>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</si>
  <si>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</si>
  <si>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</si>
  <si>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</si>
  <si>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</si>
  <si>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</si>
  <si>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</si>
  <si>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</si>
  <si>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</si>
  <si>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</si>
  <si>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</si>
  <si>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</si>
  <si>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</si>
  <si>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</si>
  <si>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</si>
  <si>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</si>
  <si>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</si>
  <si>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</si>
  <si>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</si>
  <si>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</si>
  <si>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</si>
  <si>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</si>
  <si>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</si>
  <si>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</si>
  <si>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</si>
  <si>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</si>
  <si>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</si>
  <si>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</si>
  <si>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</si>
  <si>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</si>
  <si>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</si>
  <si>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</si>
  <si>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</si>
  <si>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</si>
  <si>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</si>
  <si>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</si>
  <si>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</si>
  <si>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</si>
  <si>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</si>
  <si>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</si>
  <si>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</si>
  <si>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</si>
  <si>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</si>
  <si>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</si>
  <si>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</si>
  <si>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</si>
  <si>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</si>
  <si>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</si>
  <si>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</si>
  <si>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</si>
  <si>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</si>
  <si>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</si>
  <si>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</si>
  <si>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</si>
  <si>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</si>
  <si>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</si>
  <si>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</si>
  <si>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</si>
  <si>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</si>
  <si>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</si>
  <si>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</si>
  <si>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</si>
  <si>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</si>
  <si>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</si>
  <si>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</si>
  <si>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</si>
  <si>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</si>
  <si>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</si>
  <si>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</si>
  <si>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</si>
  <si>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</si>
  <si>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</si>
  <si>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</si>
  <si>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</si>
  <si>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</si>
  <si>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</si>
  <si>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</si>
  <si>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</si>
  <si>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</si>
  <si>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</si>
  <si>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</si>
  <si>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</si>
  <si>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</si>
  <si>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</si>
  <si>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</si>
  <si>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</si>
  <si>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</si>
  <si>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</si>
  <si>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</si>
  <si>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</si>
  <si>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</si>
  <si>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</si>
  <si>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</si>
  <si>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</si>
  <si>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</si>
  <si>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</si>
  <si>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</si>
  <si>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</si>
  <si>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</si>
  <si>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</si>
  <si>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</si>
  <si>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</si>
  <si>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</si>
  <si>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</si>
  <si>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</si>
  <si>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</si>
  <si>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</si>
  <si>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</si>
  <si>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</si>
  <si>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</si>
  <si>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</si>
  <si>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</si>
  <si>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</si>
  <si>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</si>
  <si>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</si>
  <si>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</si>
  <si>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</si>
  <si>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</si>
  <si>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</si>
  <si>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</si>
  <si>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</si>
  <si>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</si>
  <si>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</si>
  <si>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</si>
  <si>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</si>
  <si>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</si>
  <si>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</si>
  <si>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</si>
  <si>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</si>
  <si>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</si>
  <si>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</si>
  <si>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</si>
  <si>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</si>
  <si>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</si>
  <si>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</si>
  <si>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</si>
  <si>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</si>
  <si>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</si>
  <si>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</si>
  <si>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</si>
  <si>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</si>
  <si>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</si>
  <si>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</si>
  <si>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</si>
  <si>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</si>
  <si>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</si>
  <si>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</si>
  <si>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</si>
  <si>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</si>
  <si>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</si>
  <si>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</si>
  <si>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</si>
  <si>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</si>
  <si>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</si>
  <si>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</si>
  <si>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</si>
  <si>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</si>
  <si>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</si>
  <si>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</si>
  <si>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</si>
  <si>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</si>
  <si>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</si>
  <si>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</si>
  <si>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</si>
  <si>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</si>
  <si>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</si>
  <si>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</si>
  <si>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</si>
  <si>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</si>
  <si>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</si>
  <si>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</si>
  <si>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</si>
  <si>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</si>
  <si>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</si>
  <si>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</si>
  <si>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</si>
  <si>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</si>
  <si>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</si>
  <si>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</si>
  <si>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</si>
  <si>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</si>
  <si>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</si>
  <si>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</si>
  <si>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</si>
  <si>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</si>
  <si>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</si>
  <si>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</si>
  <si>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</si>
  <si>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</si>
  <si>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</si>
  <si>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</si>
  <si>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</si>
  <si>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</si>
  <si>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</si>
  <si>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</si>
  <si>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</si>
  <si>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</si>
  <si>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</si>
  <si>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</si>
  <si>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</si>
  <si>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</si>
  <si>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</si>
  <si>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</si>
  <si>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</si>
  <si>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</si>
  <si>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</si>
  <si>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</si>
  <si>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</si>
  <si>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</si>
  <si>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</si>
  <si>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</si>
  <si>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</si>
  <si>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</si>
  <si>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</si>
  <si>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</si>
  <si>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</si>
  <si>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</si>
  <si>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</si>
  <si>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</si>
  <si>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</si>
  <si>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</si>
  <si>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</si>
  <si>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</si>
  <si>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</si>
  <si>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</si>
  <si>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</si>
  <si>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</si>
  <si>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</si>
  <si>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</si>
  <si>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</si>
  <si>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</si>
  <si>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</si>
  <si>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</si>
  <si>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</si>
  <si>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</si>
  <si>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</si>
  <si>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</si>
  <si>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</si>
  <si>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</si>
  <si>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</si>
  <si>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</si>
  <si>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</si>
  <si>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</si>
  <si>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</si>
  <si>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</si>
  <si>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</si>
  <si>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</si>
  <si>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</si>
  <si>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</si>
  <si>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</si>
  <si>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</si>
  <si>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</si>
  <si>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</si>
  <si>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</si>
  <si>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</si>
  <si>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</si>
  <si>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</si>
  <si>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</si>
  <si>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</si>
  <si>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</si>
  <si>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</si>
  <si>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</si>
  <si>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</si>
  <si>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</si>
  <si>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</si>
  <si>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</si>
  <si>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</si>
  <si>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</si>
  <si>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</si>
  <si>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</si>
  <si>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</si>
  <si>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</si>
  <si>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</si>
  <si>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</si>
  <si>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</si>
  <si>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</si>
  <si>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</si>
  <si>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</si>
  <si>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</si>
  <si>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</si>
  <si>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</si>
  <si>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</si>
  <si>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</si>
  <si>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</si>
  <si>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</si>
  <si>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</si>
  <si>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</si>
  <si>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</si>
  <si>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</si>
  <si>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</si>
  <si>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</si>
  <si>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</si>
  <si>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</si>
  <si>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</si>
  <si>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</si>
  <si>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</si>
  <si>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</si>
  <si>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</si>
  <si>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</si>
  <si>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</si>
  <si>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</si>
  <si>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</si>
  <si>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</si>
  <si>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</si>
  <si>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</si>
  <si>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</si>
  <si>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</si>
  <si>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</si>
  <si>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</si>
  <si>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</si>
  <si>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</si>
  <si>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</si>
  <si>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</si>
  <si>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</si>
  <si>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</si>
  <si>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</si>
  <si>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</si>
  <si>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</si>
  <si>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</si>
  <si>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</si>
  <si>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</si>
  <si>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</si>
  <si>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</si>
  <si>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</si>
  <si>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</si>
  <si>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</si>
  <si>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</si>
  <si>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</si>
  <si>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</si>
  <si>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</si>
  <si>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</si>
  <si>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</si>
  <si>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</si>
  <si>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</si>
  <si>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</si>
  <si>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</si>
  <si>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</si>
  <si>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</si>
  <si>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</si>
  <si>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</si>
  <si>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</si>
  <si>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</si>
  <si>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</si>
  <si>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</si>
  <si>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</si>
  <si>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</si>
  <si>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</si>
  <si>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</si>
  <si>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</si>
  <si>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</si>
  <si>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</si>
  <si>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</si>
  <si>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</si>
  <si>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</si>
  <si>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</si>
  <si>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</si>
  <si>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</si>
  <si>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</si>
  <si>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</si>
  <si>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</si>
  <si>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</si>
  <si>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</si>
  <si>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</si>
  <si>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</si>
  <si>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</si>
  <si>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</si>
  <si>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</si>
  <si>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</si>
  <si>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</si>
  <si>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</si>
  <si>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</si>
  <si>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</si>
  <si>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</si>
  <si>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</si>
  <si>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</si>
  <si>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</si>
  <si>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</si>
  <si>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</si>
  <si>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</si>
  <si>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</si>
  <si>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</si>
  <si>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</si>
  <si>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</si>
  <si>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</si>
  <si>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</si>
  <si>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</si>
  <si>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</si>
  <si>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</si>
  <si>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</si>
  <si>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</si>
  <si>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</si>
  <si>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</si>
  <si>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</si>
  <si>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</si>
  <si>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</si>
  <si>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</si>
  <si>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</si>
  <si>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</si>
  <si>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</si>
  <si>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</si>
  <si>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</si>
  <si>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</si>
  <si>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</si>
  <si>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</si>
  <si>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</si>
  <si>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</si>
  <si>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</si>
  <si>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</si>
  <si>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</si>
  <si>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</si>
  <si>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</si>
  <si>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</si>
  <si>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</si>
  <si>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</si>
  <si>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</si>
  <si>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</si>
  <si>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</si>
  <si>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</si>
  <si>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</si>
  <si>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</si>
  <si>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</si>
  <si>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</si>
  <si>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</si>
  <si>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</si>
  <si>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</si>
  <si>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</si>
  <si>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</si>
  <si>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</si>
  <si>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</si>
  <si>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</si>
  <si>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</si>
  <si>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</si>
  <si>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</si>
  <si>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</si>
  <si>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</si>
  <si>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</si>
  <si>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</si>
  <si>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</si>
  <si>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</si>
  <si>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</si>
  <si>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</si>
  <si>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</si>
  <si>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</si>
  <si>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</si>
  <si>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</si>
  <si>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</si>
  <si>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</si>
  <si>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</si>
  <si>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</si>
  <si>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</si>
  <si>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</si>
  <si>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</si>
  <si>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</si>
  <si>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</si>
  <si>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</si>
  <si>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</si>
  <si>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</si>
  <si>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</si>
  <si>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</si>
  <si>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</si>
  <si>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</si>
  <si>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</si>
  <si>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</si>
  <si>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</si>
  <si>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</si>
  <si>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</si>
  <si>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</si>
  <si>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</si>
  <si>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</si>
  <si>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</si>
  <si>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</si>
  <si>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</si>
  <si>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</si>
  <si>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</si>
  <si>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</si>
  <si>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</si>
  <si>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</si>
  <si>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</si>
  <si>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</si>
  <si>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</si>
  <si>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</si>
  <si>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</si>
  <si>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</si>
  <si>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</si>
  <si>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</si>
  <si>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</si>
  <si>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</si>
  <si>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</si>
  <si>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</si>
  <si>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</si>
  <si>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</si>
  <si>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</si>
  <si>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</si>
  <si>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</si>
  <si>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</si>
  <si>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</si>
  <si>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</si>
  <si>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</si>
  <si>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</si>
  <si>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</si>
  <si>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</si>
  <si>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</si>
  <si>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</si>
  <si>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</si>
  <si>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</si>
  <si>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</si>
  <si>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</si>
  <si>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</si>
  <si>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</si>
  <si>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</si>
  <si>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</si>
  <si>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</si>
  <si>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</si>
  <si>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</si>
  <si>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</si>
  <si>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</si>
  <si>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</si>
  <si>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</si>
  <si>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</si>
  <si>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</si>
  <si>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</si>
  <si>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</si>
  <si>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</si>
  <si>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</si>
  <si>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</si>
  <si>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</si>
  <si>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</si>
  <si>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</si>
  <si>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</si>
  <si>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</si>
  <si>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</si>
  <si>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</si>
  <si>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</si>
  <si>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</si>
  <si>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</si>
  <si>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</si>
  <si>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</si>
  <si>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</si>
  <si>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</si>
  <si>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</si>
  <si>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</si>
  <si>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</si>
  <si>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</si>
  <si>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</si>
  <si>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</si>
  <si>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</si>
  <si>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</si>
  <si>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</si>
  <si>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</si>
  <si>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</si>
  <si>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</si>
  <si>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</si>
  <si>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</si>
  <si>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</si>
  <si>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</si>
  <si>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</si>
  <si>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</si>
  <si>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</si>
  <si>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</si>
  <si>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</si>
  <si>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</si>
  <si>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</si>
  <si>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</si>
  <si>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</si>
  <si>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</si>
  <si>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</si>
  <si>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</si>
  <si>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</si>
  <si>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</si>
  <si>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</si>
  <si>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</si>
  <si>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</si>
  <si>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</si>
  <si>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</si>
  <si>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</si>
  <si>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</si>
  <si>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</si>
  <si>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</si>
  <si>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</si>
  <si>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</si>
  <si>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</si>
  <si>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</si>
  <si>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</si>
  <si>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</si>
  <si>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</si>
  <si>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</si>
  <si>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</si>
  <si>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</si>
  <si>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</si>
  <si>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</si>
  <si>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</si>
  <si>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</si>
  <si>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</si>
  <si>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</si>
  <si>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</si>
  <si>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</si>
  <si>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</si>
  <si>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</si>
  <si>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</si>
  <si>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</si>
  <si>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</si>
  <si>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</si>
  <si>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</si>
  <si>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</si>
  <si>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</si>
  <si>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</si>
  <si>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</si>
  <si>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</si>
  <si>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</si>
  <si>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</si>
  <si>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</si>
  <si>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</si>
  <si>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</si>
  <si>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</si>
  <si>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</si>
  <si>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</si>
  <si>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</si>
  <si>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</si>
  <si>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</si>
  <si>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</si>
  <si>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</si>
  <si>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</si>
  <si>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</si>
  <si>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</si>
  <si>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</si>
  <si>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</si>
  <si>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</si>
  <si>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</si>
  <si>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</si>
  <si>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</si>
  <si>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</si>
  <si>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</si>
  <si>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</si>
  <si>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</si>
  <si>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</si>
  <si>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</si>
  <si>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</si>
  <si>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</si>
  <si>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</si>
  <si>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</si>
  <si>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</si>
  <si>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</si>
  <si>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</si>
  <si>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</si>
  <si>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</si>
  <si>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</si>
  <si>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</si>
  <si>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</si>
  <si>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</si>
  <si>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</si>
  <si>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</si>
  <si>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</si>
  <si>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</si>
  <si>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</si>
  <si>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</si>
  <si>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</si>
  <si>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</si>
  <si>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</si>
  <si>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</si>
  <si>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</si>
  <si>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</si>
  <si>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</si>
  <si>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</si>
  <si>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</si>
  <si>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</si>
  <si>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</si>
  <si>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</si>
  <si>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</si>
  <si>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</si>
  <si>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</si>
  <si>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</si>
  <si>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</si>
  <si>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</si>
  <si>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</si>
  <si>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</si>
  <si>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</si>
  <si>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</si>
  <si>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</si>
  <si>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</si>
  <si>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</si>
  <si>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</si>
  <si>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</si>
  <si>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</si>
  <si>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</si>
  <si>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</si>
  <si>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</si>
  <si>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</si>
  <si>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</si>
  <si>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</si>
  <si>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</si>
  <si>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</si>
  <si>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</si>
  <si>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</si>
  <si>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</si>
  <si>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</si>
  <si>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</si>
  <si>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</si>
  <si>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</si>
  <si>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</si>
  <si>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</si>
  <si>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</si>
  <si>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</si>
  <si>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</si>
  <si>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</si>
  <si>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</si>
  <si>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</si>
  <si>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</si>
  <si>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</si>
  <si>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</si>
  <si>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</si>
  <si>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</si>
  <si>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</si>
  <si>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</si>
  <si>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</si>
  <si>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</si>
  <si>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</si>
  <si>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</si>
  <si>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</si>
  <si>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</si>
  <si>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</si>
  <si>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</si>
  <si>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</si>
  <si>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</si>
  <si>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</si>
  <si>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</si>
  <si>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</si>
  <si>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</si>
  <si>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</si>
  <si>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</si>
  <si>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</si>
  <si>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</si>
  <si>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</si>
  <si>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</si>
  <si>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</si>
  <si>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</si>
  <si>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</si>
  <si>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</si>
  <si>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</si>
  <si>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</si>
  <si>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</si>
  <si>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</si>
  <si>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</si>
  <si>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</si>
  <si>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</si>
  <si>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</si>
  <si>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</si>
  <si>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</si>
  <si>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</si>
  <si>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</si>
  <si>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</si>
  <si>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</si>
  <si>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</si>
  <si>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</si>
  <si>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</si>
  <si>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</si>
  <si>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</si>
  <si>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</si>
  <si>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</si>
  <si>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</si>
  <si>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</si>
  <si>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</si>
  <si>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</si>
  <si>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</si>
  <si>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</si>
  <si>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</si>
  <si>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</si>
  <si>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</si>
  <si>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</si>
  <si>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</si>
  <si>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</si>
  <si>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</si>
  <si>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</si>
  <si>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</si>
  <si>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</si>
  <si>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</si>
  <si>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</si>
  <si>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</si>
  <si>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</si>
  <si>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</si>
  <si>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</si>
  <si>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</si>
  <si>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</si>
  <si>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</si>
  <si>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</si>
  <si>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</si>
  <si>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</si>
  <si>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</si>
  <si>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</si>
  <si>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</si>
  <si>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</si>
  <si>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</si>
  <si>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</si>
  <si>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</si>
  <si>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</si>
  <si>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</si>
  <si>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</si>
  <si>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</si>
  <si>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</si>
  <si>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</si>
  <si>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</si>
  <si>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</si>
  <si>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</si>
  <si>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</si>
  <si>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</si>
  <si>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</si>
  <si>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</si>
  <si>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</si>
  <si>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</si>
  <si>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</si>
  <si>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</si>
  <si>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</si>
  <si>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</si>
  <si>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</si>
  <si>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</si>
  <si>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</si>
  <si>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</si>
  <si>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</si>
  <si>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</si>
  <si>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</si>
  <si>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</si>
  <si>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</si>
  <si>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</si>
  <si>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</si>
  <si>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</si>
  <si>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</si>
  <si>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</si>
  <si>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</si>
  <si>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</si>
  <si>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</si>
  <si>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</si>
  <si>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</si>
  <si>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</si>
  <si>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</si>
  <si>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</si>
  <si>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</si>
  <si>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</si>
  <si>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</si>
  <si>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</si>
  <si>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</si>
  <si>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</si>
  <si>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</si>
  <si>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</si>
  <si>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</si>
  <si>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</si>
  <si>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</si>
  <si>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</si>
  <si>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</si>
  <si>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</si>
  <si>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</si>
  <si>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</si>
  <si>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</si>
  <si>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</si>
  <si>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</si>
  <si>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</si>
  <si>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</si>
  <si>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</si>
  <si>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</si>
  <si>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</si>
  <si>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</si>
  <si>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</si>
  <si>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</si>
  <si>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</si>
  <si>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</si>
  <si>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</si>
  <si>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</si>
  <si>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</si>
  <si>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</si>
  <si>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</si>
  <si>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</si>
  <si>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</si>
  <si>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</si>
  <si>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</si>
  <si>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</si>
  <si>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</si>
  <si>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</si>
  <si>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</si>
  <si>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</si>
  <si>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</si>
  <si>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</si>
  <si>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</si>
  <si>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</si>
  <si>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</si>
  <si>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</si>
  <si>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</si>
  <si>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</si>
  <si>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</si>
  <si>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</si>
  <si>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</si>
  <si>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</si>
  <si>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</si>
  <si>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</si>
  <si>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</si>
  <si>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</si>
  <si>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</si>
  <si>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</si>
  <si>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</si>
  <si>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</si>
  <si>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</si>
  <si>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</si>
  <si>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</si>
  <si>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</si>
  <si>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</si>
  <si>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</si>
  <si>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</si>
  <si>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</si>
  <si>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</si>
  <si>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</si>
  <si>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</si>
  <si>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</si>
  <si>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</si>
  <si>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</si>
  <si>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</si>
  <si>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</si>
  <si>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</si>
  <si>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</si>
  <si>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</si>
  <si>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</si>
  <si>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</si>
  <si>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</si>
  <si>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</si>
  <si>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</si>
  <si>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</si>
  <si>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</si>
  <si>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</si>
  <si>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</si>
  <si>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</si>
  <si>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</si>
  <si>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</si>
  <si>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</si>
  <si>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</si>
  <si>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</si>
  <si>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</si>
  <si>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</si>
  <si>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</si>
  <si>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</si>
  <si>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</si>
  <si>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</si>
  <si>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</si>
  <si>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</si>
  <si>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</si>
  <si>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</si>
  <si>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</si>
  <si>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</si>
  <si>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</si>
  <si>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</si>
  <si>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</si>
  <si>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</si>
  <si>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</si>
  <si>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</si>
  <si>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</si>
  <si>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</si>
  <si>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</si>
  <si>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</si>
  <si>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</si>
  <si>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</si>
  <si>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</si>
  <si>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</si>
  <si>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</si>
  <si>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</si>
  <si>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</si>
  <si>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</si>
  <si>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</si>
  <si>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</si>
  <si>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</si>
  <si>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</si>
  <si>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</si>
  <si>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</si>
  <si>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</si>
  <si>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</si>
  <si>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</si>
  <si>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</si>
  <si>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</si>
  <si>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</si>
  <si>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</si>
  <si>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</si>
  <si>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</si>
  <si>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</si>
  <si>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</si>
  <si>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</si>
  <si>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</si>
  <si>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</si>
  <si>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</si>
  <si>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</si>
  <si>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</si>
  <si>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</si>
  <si>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</si>
  <si>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</si>
  <si>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</si>
  <si>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</si>
  <si>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</si>
  <si>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</si>
  <si>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</si>
  <si>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</si>
  <si>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</si>
  <si>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</si>
  <si>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</si>
  <si>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</si>
  <si>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</si>
  <si>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</si>
  <si>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</si>
  <si>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</si>
  <si>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</si>
  <si>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</si>
  <si>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</si>
  <si>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</si>
  <si>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</si>
  <si>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</si>
  <si>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</si>
  <si>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</si>
  <si>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</si>
  <si>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</si>
  <si>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</si>
  <si>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</si>
  <si>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</si>
  <si>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</si>
  <si>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</si>
  <si>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</si>
  <si>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</si>
  <si>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</si>
  <si>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</si>
  <si>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</si>
  <si>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</si>
  <si>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</si>
  <si>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</si>
  <si>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</si>
  <si>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</si>
  <si>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</si>
  <si>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</si>
  <si>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</si>
  <si>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</si>
  <si>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</si>
  <si>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</si>
  <si>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</si>
  <si>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</si>
  <si>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</si>
  <si>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</si>
  <si>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</si>
  <si>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</si>
  <si>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</si>
  <si>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</si>
  <si>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</si>
  <si>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</si>
  <si>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</si>
  <si>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</si>
  <si>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</si>
  <si>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</si>
  <si>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</si>
  <si>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</si>
  <si>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</si>
  <si>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</si>
  <si>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</si>
  <si>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</si>
  <si>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</si>
  <si>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</si>
  <si>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</si>
  <si>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</si>
  <si>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</si>
  <si>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</si>
  <si>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</si>
  <si>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</si>
  <si>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</si>
  <si>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</si>
  <si>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</si>
  <si>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</si>
  <si>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</si>
  <si>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</si>
  <si>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</si>
  <si>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</si>
  <si>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</si>
  <si>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</si>
  <si>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</si>
  <si>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</si>
  <si>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</si>
  <si>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</si>
  <si>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</si>
  <si>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</si>
  <si>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</si>
  <si>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</si>
  <si>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</si>
  <si>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</si>
  <si>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</si>
  <si>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</si>
  <si>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</si>
  <si>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</si>
  <si>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</si>
  <si>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</si>
  <si>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</si>
  <si>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</si>
  <si>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</si>
  <si>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</si>
  <si>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</si>
  <si>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</si>
  <si>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</si>
  <si>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</si>
  <si>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</si>
  <si>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</si>
  <si>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</si>
  <si>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</si>
  <si>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</si>
  <si>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</si>
  <si>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</si>
  <si>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</si>
  <si>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</si>
  <si>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</si>
  <si>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</si>
  <si>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</si>
  <si>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</si>
  <si>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</si>
  <si>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</si>
  <si>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</si>
  <si>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</si>
  <si>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</si>
  <si>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</si>
  <si>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</si>
  <si>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</si>
  <si>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</si>
  <si>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</si>
  <si>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</si>
  <si>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</si>
  <si>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</si>
  <si>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</si>
  <si>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</si>
  <si>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</si>
  <si>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</si>
  <si>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</si>
  <si>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</si>
  <si>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</si>
  <si>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</si>
  <si>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</si>
  <si>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</si>
  <si>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</si>
  <si>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</si>
  <si>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</si>
  <si>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</si>
  <si>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</si>
  <si>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</si>
  <si>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</si>
  <si>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</si>
  <si>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</si>
  <si>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</si>
  <si>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</si>
  <si>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</si>
  <si>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</si>
  <si>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</si>
  <si>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</si>
  <si>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</si>
  <si>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</si>
  <si>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</si>
  <si>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</si>
  <si>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</si>
  <si>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</si>
  <si>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</si>
  <si>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</si>
  <si>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</si>
  <si>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</si>
  <si>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</si>
  <si>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</si>
  <si>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</si>
  <si>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</si>
  <si>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</si>
  <si>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</si>
  <si>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</si>
  <si>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</si>
  <si>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</si>
  <si>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</si>
  <si>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</si>
  <si>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</si>
  <si>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</si>
  <si>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</si>
  <si>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</si>
  <si>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</si>
  <si>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</si>
  <si>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</si>
  <si>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</si>
  <si>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</si>
  <si>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</si>
  <si>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</si>
  <si>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</si>
  <si>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</si>
  <si>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</si>
  <si>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</si>
  <si>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</si>
  <si>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</si>
  <si>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</si>
  <si>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</si>
  <si>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</si>
  <si>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</si>
  <si>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</si>
  <si>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</si>
  <si>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</si>
  <si>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</si>
  <si>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</si>
  <si>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</si>
  <si>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</si>
  <si>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</si>
  <si>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</si>
  <si>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</si>
  <si>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</si>
  <si>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</si>
  <si>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</si>
  <si>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</si>
  <si>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</si>
  <si>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</si>
  <si>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</si>
  <si>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</si>
  <si>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</si>
  <si>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</si>
  <si>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</si>
  <si>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</si>
  <si>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</si>
  <si>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</si>
  <si>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</si>
  <si>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</si>
  <si>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</si>
  <si>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</si>
  <si>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</si>
  <si>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</si>
  <si>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</si>
  <si>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</si>
  <si>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</si>
  <si>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</si>
  <si>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</si>
  <si>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</si>
  <si>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</si>
  <si>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</si>
  <si>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</si>
  <si>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</si>
  <si>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</si>
  <si>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</si>
  <si>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</si>
  <si>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</si>
  <si>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</si>
  <si>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</si>
  <si>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</si>
  <si>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</si>
  <si>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</si>
  <si>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</si>
  <si>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</si>
  <si>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</si>
  <si>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</si>
  <si>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</si>
  <si>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</si>
  <si>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</si>
  <si>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</si>
  <si>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</si>
  <si>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</si>
  <si>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</si>
  <si>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</si>
  <si>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</si>
  <si>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</si>
  <si>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</si>
  <si>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</si>
  <si>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</si>
  <si>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</si>
  <si>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</si>
  <si>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</si>
  <si>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</si>
  <si>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</si>
  <si>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</si>
  <si>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</si>
  <si>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</si>
  <si>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</si>
  <si>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</si>
  <si>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</si>
  <si>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</si>
  <si>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</si>
  <si>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</si>
  <si>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</si>
  <si>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</si>
  <si>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</si>
  <si>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</si>
  <si>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</si>
  <si>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</si>
  <si>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</si>
  <si>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</si>
  <si>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</si>
  <si>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</si>
  <si>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</si>
  <si>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</si>
  <si>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</si>
  <si>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</si>
  <si>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</si>
  <si>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</si>
  <si>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</si>
  <si>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</si>
  <si>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</si>
  <si>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</si>
  <si>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</si>
  <si>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</si>
  <si>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</si>
  <si>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</si>
  <si>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</si>
  <si>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</si>
  <si>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</si>
  <si>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</si>
  <si>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</si>
  <si>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</si>
  <si>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</si>
  <si>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</si>
  <si>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</si>
  <si>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</si>
  <si>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</si>
  <si>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</si>
  <si>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</si>
  <si>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</si>
  <si>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</si>
  <si>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</si>
  <si>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</si>
  <si>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</si>
  <si>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</si>
  <si>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</si>
  <si>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</si>
  <si>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</si>
  <si>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</si>
  <si>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</si>
  <si>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</si>
  <si>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</si>
  <si>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</si>
  <si>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</si>
  <si>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</si>
  <si>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</si>
  <si>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</si>
  <si>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</si>
  <si>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</si>
  <si>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</si>
  <si>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</si>
  <si>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</si>
  <si>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</si>
  <si>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</si>
  <si>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</si>
  <si>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</si>
  <si>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</si>
  <si>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</si>
  <si>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</si>
  <si>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</si>
  <si>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</si>
  <si>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</si>
  <si>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</si>
  <si>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</si>
  <si>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</si>
  <si>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</si>
  <si>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</si>
  <si>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</si>
  <si>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</si>
  <si>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</si>
  <si>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</si>
  <si>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</si>
  <si>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</si>
  <si>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</si>
  <si>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</si>
  <si>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</si>
  <si>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</si>
  <si>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</si>
  <si>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</si>
  <si>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</si>
  <si>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</si>
  <si>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</si>
  <si>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</si>
  <si>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</si>
  <si>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</si>
  <si>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</si>
  <si>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</si>
  <si>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</si>
  <si>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</si>
  <si>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</si>
  <si>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</si>
  <si>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</si>
  <si>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</si>
  <si>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</si>
  <si>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</si>
  <si>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</si>
  <si>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</si>
  <si>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</si>
  <si>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</si>
  <si>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</si>
  <si>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</si>
  <si>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</si>
  <si>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</si>
  <si>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</si>
  <si>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</si>
  <si>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</si>
  <si>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</si>
  <si>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</si>
  <si>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</si>
  <si>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</si>
  <si>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</si>
  <si>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</si>
  <si>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</si>
  <si>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</si>
  <si>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</si>
  <si>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</si>
  <si>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</si>
  <si>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</si>
  <si>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</si>
  <si>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</si>
  <si>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</si>
  <si>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</si>
  <si>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</si>
  <si>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</si>
  <si>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</si>
  <si>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</si>
  <si>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</si>
  <si>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</si>
  <si>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</si>
  <si>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</si>
  <si>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</si>
  <si>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</si>
  <si>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</si>
  <si>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</si>
  <si>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</si>
  <si>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</si>
  <si>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</si>
  <si>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</si>
  <si>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</si>
  <si>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</si>
  <si>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</si>
  <si>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</si>
  <si>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</si>
  <si>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</si>
  <si>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</si>
  <si>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</si>
  <si>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</si>
  <si>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</si>
  <si>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</si>
  <si>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</si>
  <si>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</si>
  <si>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</si>
  <si>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</si>
  <si>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</si>
  <si>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</si>
  <si>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</si>
  <si>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</si>
  <si>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</si>
  <si>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</si>
  <si>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</si>
  <si>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</si>
  <si>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</si>
  <si>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</si>
  <si>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</si>
  <si>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</si>
  <si>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</si>
  <si>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</si>
  <si>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</si>
  <si>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</si>
  <si>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</si>
  <si>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</si>
  <si>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</si>
  <si>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</si>
  <si>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</si>
  <si>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</si>
  <si>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</si>
  <si>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</si>
  <si>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</si>
  <si>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</si>
  <si>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</si>
  <si>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</si>
  <si>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</si>
  <si>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</si>
  <si>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</si>
  <si>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</si>
  <si>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</si>
  <si>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</si>
  <si>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</si>
  <si>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</si>
  <si>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</si>
  <si>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</si>
  <si>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</si>
  <si>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</si>
  <si>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</si>
  <si>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</si>
  <si>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</si>
  <si>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</si>
  <si>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</si>
  <si>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</si>
  <si>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</si>
  <si>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</si>
  <si>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</si>
  <si>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</si>
  <si>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</si>
  <si>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</si>
  <si>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</si>
  <si>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</si>
  <si>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</si>
  <si>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</si>
  <si>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</si>
  <si>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</si>
  <si>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</si>
  <si>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</si>
  <si>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</si>
  <si>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</si>
  <si>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</si>
  <si>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</si>
  <si>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</si>
  <si>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</si>
  <si>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</si>
  <si>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</si>
  <si>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</si>
  <si>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</si>
  <si>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</si>
  <si>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</si>
  <si>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</si>
  <si>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</si>
  <si>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</si>
  <si>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</si>
  <si>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</si>
  <si>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</si>
  <si>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</si>
  <si>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</si>
  <si>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</si>
  <si>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</si>
  <si>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</si>
  <si>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</si>
  <si>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</si>
  <si>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</si>
  <si>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</si>
  <si>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</si>
  <si>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</si>
  <si>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</si>
  <si>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</si>
  <si>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</si>
  <si>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</si>
  <si>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</si>
  <si>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</si>
  <si>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</si>
  <si>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</si>
  <si>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</si>
  <si>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</si>
  <si>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</si>
  <si>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</si>
  <si>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</si>
  <si>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</si>
  <si>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</si>
  <si>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</si>
  <si>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</si>
  <si>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</si>
  <si>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</si>
  <si>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</si>
  <si>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</si>
  <si>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</si>
  <si>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</si>
  <si>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</si>
  <si>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</si>
  <si>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</si>
  <si>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</si>
  <si>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</si>
  <si>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</si>
  <si>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</si>
  <si>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</si>
  <si>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</si>
  <si>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</si>
  <si>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</si>
  <si>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</si>
  <si>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</si>
  <si>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</si>
  <si>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</si>
  <si>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</si>
  <si>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</si>
  <si>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</si>
  <si>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</si>
  <si>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</si>
  <si>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</si>
  <si>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</si>
  <si>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</si>
  <si>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</si>
  <si>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</si>
  <si>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</si>
  <si>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</si>
  <si>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</si>
  <si>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</si>
  <si>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</si>
  <si>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</si>
  <si>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</si>
  <si>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</si>
  <si>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</si>
  <si>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</si>
  <si>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</si>
  <si>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</si>
  <si>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</si>
  <si>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</si>
  <si>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</si>
  <si>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</si>
  <si>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</si>
  <si>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</si>
  <si>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</si>
  <si>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</si>
  <si>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</si>
  <si>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</si>
  <si>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</si>
  <si>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</si>
  <si>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</si>
  <si>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</si>
  <si>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</si>
  <si>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</si>
  <si>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</si>
  <si>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</si>
  <si>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</si>
  <si>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</si>
  <si>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</si>
  <si>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</si>
  <si>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</si>
  <si>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</si>
  <si>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</si>
  <si>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</si>
  <si>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</si>
  <si>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</si>
  <si>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</si>
  <si>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</si>
  <si>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</si>
  <si>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</si>
  <si>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</si>
  <si>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</si>
  <si>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</si>
  <si>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</si>
  <si>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</si>
  <si>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</si>
  <si>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</si>
  <si>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</si>
  <si>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</si>
  <si>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</si>
  <si>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</si>
  <si>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</si>
  <si>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</si>
  <si>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</si>
  <si>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</si>
  <si>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</si>
  <si>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</si>
  <si>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</si>
  <si>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</si>
  <si>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</si>
  <si>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</si>
  <si>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</si>
  <si>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</si>
  <si>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</si>
  <si>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</si>
  <si>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</si>
  <si>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</si>
  <si>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</si>
  <si>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</si>
  <si>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</si>
  <si>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</si>
  <si>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</si>
  <si>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</si>
  <si>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</si>
  <si>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</si>
  <si>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</si>
  <si>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</si>
  <si>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</si>
  <si>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</si>
  <si>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</si>
  <si>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</si>
  <si>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</si>
  <si>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</si>
  <si>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</si>
  <si>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</si>
  <si>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</si>
  <si>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</si>
  <si>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</si>
  <si>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</si>
  <si>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</si>
  <si>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</si>
  <si>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</si>
  <si>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</si>
  <si>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</si>
  <si>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</si>
  <si>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</si>
  <si>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</si>
  <si>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</si>
  <si>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</si>
  <si>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</si>
  <si>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</si>
  <si>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</si>
  <si>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</si>
  <si>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</si>
  <si>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</si>
  <si>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</si>
  <si>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</si>
  <si>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</si>
  <si>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</si>
  <si>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</si>
  <si>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</si>
  <si>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</si>
  <si>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</si>
  <si>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</si>
  <si>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</si>
  <si>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</si>
  <si>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</si>
  <si>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</si>
  <si>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</si>
  <si>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</si>
  <si>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2016</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</si>
  <si>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</si>
  <si>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</si>
  <si>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</si>
  <si>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</si>
  <si>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</si>
  <si>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</si>
  <si>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</si>
  <si>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</si>
  <si>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</si>
  <si>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</si>
  <si>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</si>
  <si>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</si>
  <si>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</si>
  <si>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</si>
  <si>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</si>
  <si>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</si>
  <si>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</si>
  <si>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</si>
  <si>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</si>
  <si>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</si>
  <si>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</si>
  <si>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</si>
  <si>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</si>
  <si>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</si>
  <si>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</si>
  <si>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</si>
  <si>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</si>
  <si>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</si>
  <si>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</si>
  <si>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</si>
  <si>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</si>
  <si>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</si>
  <si>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</si>
  <si>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</si>
  <si>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</si>
  <si>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</si>
  <si>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</si>
  <si>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</si>
  <si>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</si>
  <si>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</si>
  <si>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</si>
  <si>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</si>
  <si>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</si>
  <si>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</si>
  <si>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</si>
  <si>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</si>
  <si>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</si>
  <si>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</si>
  <si>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</si>
  <si>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</si>
  <si>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</si>
  <si>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</si>
  <si>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</si>
  <si>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</si>
  <si>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</si>
  <si>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</si>
  <si>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</si>
  <si>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</si>
  <si>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</si>
  <si>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</si>
  <si>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</si>
  <si>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</si>
  <si>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</si>
  <si>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</si>
  <si>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</si>
  <si>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</si>
  <si>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</si>
  <si>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</si>
  <si>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</si>
  <si>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</si>
  <si>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</si>
  <si>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</si>
  <si>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</si>
  <si>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</si>
  <si>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</si>
  <si>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</si>
  <si>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</si>
  <si>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</si>
  <si>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</si>
  <si>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</si>
  <si>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</si>
  <si>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</si>
  <si>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</si>
  <si>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</si>
  <si>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</si>
  <si>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</si>
  <si>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</si>
  <si>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</si>
  <si>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</si>
  <si>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</si>
  <si>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</si>
  <si>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</si>
  <si>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</si>
  <si>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</si>
  <si>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</si>
  <si>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</si>
  <si>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</si>
  <si>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</si>
  <si>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</si>
  <si>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</si>
  <si>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</si>
  <si>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</si>
  <si>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</si>
  <si>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</si>
  <si>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</si>
  <si>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</si>
  <si>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</si>
  <si>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</si>
  <si>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</si>
  <si>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</si>
  <si>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</si>
  <si>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</si>
  <si>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</si>
  <si>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</si>
  <si>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</si>
  <si>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</si>
  <si>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</si>
  <si>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</si>
  <si>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</si>
  <si>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</si>
  <si>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</si>
  <si>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</si>
  <si>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</si>
  <si>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</si>
  <si>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</si>
  <si>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</si>
  <si>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</si>
  <si>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</si>
  <si>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</si>
  <si>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</si>
  <si>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</si>
  <si>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</si>
  <si>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</si>
  <si>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</si>
  <si>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</si>
  <si>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</si>
  <si>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</si>
  <si>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</si>
  <si>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</si>
  <si>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</si>
  <si>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</si>
  <si>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</si>
  <si>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</si>
  <si>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</si>
  <si>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</si>
  <si>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</si>
  <si>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</si>
  <si>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</si>
  <si>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</si>
  <si>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</si>
  <si>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</si>
  <si>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</si>
  <si>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</si>
  <si>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</si>
  <si>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</si>
  <si>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</si>
  <si>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</si>
  <si>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</si>
  <si>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</si>
  <si>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</si>
  <si>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</si>
  <si>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</si>
  <si>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</si>
  <si>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</si>
  <si>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</si>
  <si>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</si>
  <si>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</si>
  <si>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</si>
  <si>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</si>
  <si>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</si>
  <si>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</si>
  <si>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</si>
  <si>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</si>
  <si>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</si>
  <si>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</si>
  <si>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</si>
  <si>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</si>
  <si>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</si>
  <si>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</si>
  <si>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</si>
  <si>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</si>
  <si>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</si>
  <si>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</si>
  <si>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</si>
  <si>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</si>
  <si>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</si>
  <si>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</si>
  <si>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</si>
  <si>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</si>
  <si>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</si>
  <si>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</si>
  <si>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</si>
  <si>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</si>
  <si>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</si>
  <si>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</si>
  <si>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</si>
  <si>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</si>
  <si>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</si>
  <si>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</si>
  <si>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</si>
  <si>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</si>
  <si>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</si>
  <si>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</si>
  <si>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</si>
  <si>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</si>
  <si>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</si>
  <si>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</si>
  <si>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</si>
  <si>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</si>
  <si>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</si>
  <si>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</si>
  <si>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</si>
  <si>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</si>
  <si>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</si>
  <si>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</si>
  <si>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</si>
  <si>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</si>
  <si>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</si>
  <si>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</si>
  <si>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</si>
  <si>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</si>
  <si>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</si>
  <si>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</si>
  <si>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</si>
  <si>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</si>
  <si>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</si>
  <si>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</si>
  <si>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</si>
  <si>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</si>
  <si>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</si>
  <si>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</si>
  <si>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</si>
  <si>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</si>
  <si>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</si>
  <si>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</si>
  <si>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</si>
  <si>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</si>
  <si>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</si>
  <si>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</si>
  <si>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</si>
  <si>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</si>
  <si>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</si>
  <si>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</si>
  <si>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</si>
  <si>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</si>
  <si>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</si>
  <si>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</si>
  <si>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</si>
  <si>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</si>
  <si>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</si>
  <si>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</si>
  <si>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</si>
  <si>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</si>
  <si>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</si>
  <si>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</si>
  <si>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</si>
  <si>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</si>
  <si>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</si>
  <si>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</si>
  <si>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</si>
  <si>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</si>
  <si>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</si>
  <si>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</si>
  <si>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</si>
  <si>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</si>
  <si>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</si>
  <si>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</si>
  <si>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</si>
  <si>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</si>
  <si>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</si>
  <si>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</si>
  <si>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</si>
  <si>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</si>
  <si>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</si>
  <si>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</si>
  <si>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</si>
  <si>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</si>
  <si>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</si>
  <si>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</si>
  <si>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</si>
  <si>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</si>
  <si>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</si>
  <si>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</si>
  <si>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</si>
  <si>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</si>
  <si>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</si>
  <si>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</si>
  <si>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</si>
  <si>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</si>
  <si>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</si>
  <si>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</si>
  <si>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</si>
  <si>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</si>
  <si>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</si>
  <si>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</si>
  <si>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</si>
  <si>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</si>
  <si>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</si>
  <si>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</si>
  <si>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</si>
  <si>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</si>
  <si>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</si>
  <si>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</si>
  <si>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</si>
  <si>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</si>
  <si>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</si>
  <si>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</si>
  <si>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</si>
  <si>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</si>
  <si>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</si>
  <si>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</si>
  <si>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</si>
  <si>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</si>
  <si>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</si>
  <si>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</si>
  <si>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</si>
  <si>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</si>
  <si>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</si>
  <si>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</si>
  <si>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</si>
  <si>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</si>
  <si>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</si>
  <si>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</si>
  <si>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</si>
  <si>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</si>
  <si>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</si>
  <si>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</si>
  <si>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</si>
  <si>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</si>
  <si>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</si>
  <si>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</si>
  <si>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</si>
  <si>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</si>
  <si>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</si>
  <si>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</si>
  <si>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</si>
  <si>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</si>
  <si>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</si>
  <si>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</si>
  <si>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</si>
  <si>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</si>
  <si>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</si>
  <si>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</si>
  <si>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</si>
  <si>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</si>
  <si>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</si>
  <si>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</si>
  <si>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</si>
  <si>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</si>
  <si>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</si>
  <si>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</si>
  <si>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</si>
  <si>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</si>
  <si>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</si>
  <si>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</si>
  <si>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</si>
  <si>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</si>
  <si>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</si>
  <si>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</si>
  <si>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</si>
  <si>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</si>
  <si>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</si>
  <si>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</si>
  <si>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</si>
  <si>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</si>
  <si>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</si>
  <si>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</si>
  <si>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</si>
  <si>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</si>
  <si>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</si>
  <si>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</si>
  <si>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</si>
  <si>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</si>
  <si>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</si>
  <si>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</si>
  <si>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</si>
  <si>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</si>
  <si>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</si>
  <si>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</si>
  <si>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</si>
  <si>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</si>
  <si>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</si>
  <si>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</si>
  <si>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</si>
  <si>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</si>
  <si>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</si>
  <si>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</si>
  <si>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</si>
  <si>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</si>
  <si>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</si>
  <si>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</si>
  <si>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</si>
  <si>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</si>
  <si>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</si>
  <si>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</si>
  <si>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</si>
  <si>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</si>
  <si>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</si>
  <si>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</si>
  <si>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</si>
  <si>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</si>
  <si>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</si>
  <si>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</si>
  <si>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</si>
  <si>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</si>
  <si>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</si>
  <si>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</si>
  <si>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</si>
  <si>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</si>
  <si>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</si>
  <si>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</si>
  <si>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</si>
  <si>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</si>
  <si>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</si>
  <si>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</si>
  <si>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</si>
  <si>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</si>
  <si>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</si>
  <si>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</si>
  <si>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</si>
  <si>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</si>
  <si>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</si>
  <si>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</si>
  <si>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</si>
  <si>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</si>
  <si>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</si>
  <si>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</si>
  <si>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</si>
  <si>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</si>
  <si>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</si>
  <si>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</si>
  <si>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</si>
  <si>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</si>
  <si>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</si>
  <si>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</si>
  <si>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</si>
  <si>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</si>
  <si>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</si>
  <si>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</si>
  <si>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</si>
  <si>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</si>
  <si>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</si>
  <si>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</si>
  <si>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</si>
  <si>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</si>
  <si>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</si>
  <si>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</si>
  <si>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</si>
  <si>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</si>
  <si>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</si>
  <si>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</si>
  <si>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</si>
  <si>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</si>
  <si>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</si>
  <si>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</si>
  <si>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</si>
  <si>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</si>
  <si>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</si>
  <si>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</si>
  <si>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</si>
  <si>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</si>
  <si>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</si>
  <si>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</si>
  <si>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</si>
  <si>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</si>
  <si>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</si>
  <si>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</si>
  <si>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</si>
  <si>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</si>
  <si>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</si>
  <si>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</si>
  <si>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</si>
  <si>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</si>
  <si>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</si>
  <si>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</si>
  <si>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</si>
  <si>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</si>
  <si>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</si>
  <si>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</si>
  <si>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</si>
  <si>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</si>
  <si>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</si>
  <si>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</si>
  <si>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</si>
  <si>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</si>
  <si>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</si>
  <si>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</si>
  <si>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</si>
  <si>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</si>
  <si>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</si>
  <si>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</si>
  <si>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</si>
  <si>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</si>
  <si>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</si>
  <si>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</si>
  <si>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</si>
  <si>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</si>
  <si>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</si>
  <si>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</si>
  <si>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</si>
  <si>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</si>
  <si>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</si>
  <si>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</si>
  <si>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</si>
  <si>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</si>
  <si>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</si>
  <si>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</si>
  <si>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</si>
  <si>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</si>
  <si>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</si>
  <si>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</si>
  <si>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</si>
  <si>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</si>
  <si>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</si>
  <si>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</si>
  <si>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</si>
  <si>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</si>
  <si>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</si>
  <si>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</si>
  <si>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</si>
  <si>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</si>
  <si>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</si>
  <si>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</si>
  <si>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</si>
  <si>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</si>
  <si>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</si>
  <si>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</si>
  <si>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</si>
  <si>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</si>
  <si>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</si>
  <si>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</si>
  <si>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</si>
  <si>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</si>
  <si>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</si>
  <si>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</si>
  <si>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</si>
  <si>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</si>
  <si>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</si>
  <si>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</si>
  <si>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</si>
  <si>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</si>
  <si>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</si>
  <si>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</si>
  <si>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</si>
  <si>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</si>
  <si>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</si>
  <si>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</si>
  <si>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</si>
  <si>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</si>
  <si>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</si>
  <si>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</si>
  <si>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</si>
  <si>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</si>
  <si>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</si>
  <si>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</si>
  <si>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</si>
  <si>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</si>
  <si>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</si>
  <si>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</si>
  <si>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</si>
  <si>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</si>
  <si>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</si>
  <si>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</si>
  <si>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</si>
  <si>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</si>
  <si>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</si>
  <si>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</si>
  <si>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</si>
  <si>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</si>
  <si>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</si>
  <si>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</si>
  <si>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</si>
  <si>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</si>
  <si>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</si>
  <si>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</si>
  <si>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</si>
  <si>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</si>
  <si>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</si>
  <si>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</si>
  <si>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</si>
  <si>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</si>
  <si>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</si>
  <si>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</si>
  <si>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</si>
  <si>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</si>
  <si>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</si>
  <si>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</si>
  <si>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</si>
  <si>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</si>
  <si>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</si>
  <si>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</si>
  <si>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</si>
  <si>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</si>
  <si>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</si>
  <si>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</si>
  <si>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</si>
  <si>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</si>
  <si>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</si>
  <si>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</si>
  <si>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</si>
  <si>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</si>
  <si>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</si>
  <si>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</si>
  <si>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</si>
  <si>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</si>
  <si>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</si>
  <si>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</si>
  <si>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</si>
  <si>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</si>
  <si>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</si>
  <si>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</si>
  <si>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</si>
  <si>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</si>
  <si>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</si>
  <si>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</si>
  <si>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</si>
  <si>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</si>
  <si>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</si>
  <si>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</si>
  <si>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</si>
  <si>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</si>
  <si>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</si>
  <si>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</si>
  <si>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</si>
  <si>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</si>
  <si>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</si>
  <si>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</si>
  <si>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</si>
  <si>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</si>
  <si>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</si>
  <si>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</si>
  <si>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</si>
  <si>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</si>
  <si>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</si>
  <si>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</si>
  <si>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</si>
  <si>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</si>
  <si>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</si>
  <si>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</si>
  <si>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</si>
  <si>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</si>
  <si>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</si>
  <si>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</si>
  <si>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</si>
  <si>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</si>
  <si>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</si>
  <si>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</si>
  <si>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</si>
  <si>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</si>
  <si>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</si>
  <si>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</si>
  <si>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</si>
  <si>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</si>
  <si>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</si>
  <si>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</si>
  <si>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</si>
  <si>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</si>
  <si>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</si>
  <si>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</si>
  <si>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</si>
  <si>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</si>
  <si>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</si>
  <si>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</si>
  <si>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</si>
  <si>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</si>
  <si>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</si>
  <si>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</si>
  <si>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</si>
  <si>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</si>
  <si>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</si>
  <si>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</si>
  <si>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</si>
  <si>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</si>
  <si>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</si>
  <si>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</si>
  <si>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</si>
  <si>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</si>
  <si>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</si>
  <si>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</si>
  <si>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</si>
  <si>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</si>
  <si>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</si>
  <si>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</si>
  <si>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</si>
  <si>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</si>
  <si>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</si>
  <si>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</si>
  <si>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</si>
  <si>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</si>
  <si>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</si>
  <si>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</si>
  <si>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</si>
  <si>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</si>
  <si>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</si>
  <si>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</si>
  <si>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</si>
  <si>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</si>
  <si>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</si>
  <si>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</si>
  <si>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</si>
  <si>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</si>
  <si>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</si>
  <si>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</si>
  <si>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</si>
  <si>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</si>
  <si>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</si>
  <si>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</si>
  <si>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</si>
  <si>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</si>
  <si>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</si>
  <si>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</si>
  <si>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</si>
  <si>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</si>
  <si>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</si>
  <si>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</si>
  <si>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</si>
  <si>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</si>
  <si>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</si>
  <si>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</si>
  <si>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</si>
  <si>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</si>
  <si>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</si>
  <si>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</si>
  <si>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</si>
  <si>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</si>
  <si>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</si>
  <si>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</si>
  <si>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</si>
  <si>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</si>
  <si>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</si>
  <si>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</si>
  <si>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</si>
  <si>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</si>
  <si>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</si>
  <si>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</si>
  <si>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</si>
  <si>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</si>
  <si>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</si>
  <si>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</si>
  <si>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</si>
  <si>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</si>
  <si>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</si>
  <si>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</si>
  <si>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</si>
  <si>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</si>
  <si>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</si>
  <si>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</si>
  <si>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</si>
  <si>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</si>
  <si>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</si>
  <si>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</si>
  <si>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</si>
  <si>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</si>
  <si>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</si>
  <si>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</si>
  <si>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</si>
  <si>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</si>
  <si>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</si>
  <si>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</si>
  <si>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</si>
  <si>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</si>
  <si>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</si>
  <si>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</si>
  <si>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</si>
  <si>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</si>
  <si>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</si>
  <si>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</si>
  <si>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</si>
  <si>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</si>
  <si>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</si>
  <si>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</si>
  <si>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</si>
  <si>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</si>
  <si>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</si>
  <si>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</si>
  <si>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</si>
  <si>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</si>
  <si>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</si>
  <si>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</si>
  <si>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</si>
  <si>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</si>
  <si>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</si>
  <si>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</si>
  <si>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</si>
  <si>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</si>
  <si>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</si>
  <si>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</si>
  <si>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</si>
  <si>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</si>
  <si>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</si>
  <si>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</si>
  <si>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</si>
  <si>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</si>
  <si>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</si>
  <si>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</si>
  <si>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</si>
  <si>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</si>
  <si>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</si>
  <si>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</si>
  <si>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</si>
  <si>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</si>
  <si>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</si>
  <si>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</si>
  <si>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</si>
  <si>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</si>
  <si>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</si>
  <si>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</si>
  <si>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</si>
  <si>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</si>
  <si>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</si>
  <si>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</si>
  <si>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</si>
  <si>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</si>
  <si>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</si>
  <si>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</si>
  <si>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</si>
  <si>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</si>
  <si>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</si>
  <si>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</si>
  <si>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</si>
  <si>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</si>
  <si>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</si>
  <si>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</si>
  <si>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</si>
  <si>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</si>
  <si>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</si>
  <si>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</si>
  <si>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</si>
  <si>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</si>
  <si>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</si>
  <si>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</si>
  <si>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</si>
  <si>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</si>
  <si>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</si>
  <si>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</si>
  <si>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</si>
  <si>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</si>
  <si>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</si>
  <si>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</si>
  <si>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</si>
  <si>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</si>
  <si>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</si>
  <si>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</si>
  <si>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</si>
  <si>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</si>
  <si>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</si>
  <si>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</si>
  <si>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</si>
  <si>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</si>
  <si>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</si>
  <si>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</si>
  <si>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</si>
  <si>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</si>
  <si>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</si>
  <si>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</si>
  <si>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</si>
  <si>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</si>
  <si>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</si>
  <si>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</si>
  <si>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</si>
  <si>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</si>
  <si>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</si>
  <si>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</si>
  <si>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</si>
  <si>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</si>
  <si>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</si>
  <si>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</si>
  <si>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</si>
  <si>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</si>
  <si>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</si>
  <si>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</si>
  <si>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</si>
  <si>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</si>
  <si>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</si>
  <si>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</si>
  <si>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</si>
  <si>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</si>
  <si>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</si>
  <si>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</si>
  <si>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</si>
  <si>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</si>
  <si>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</si>
  <si>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</si>
  <si>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</si>
  <si>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</si>
  <si>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</si>
  <si>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</si>
  <si>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</si>
  <si>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</si>
  <si>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</si>
  <si>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</si>
  <si>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</si>
  <si>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</si>
  <si>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</si>
  <si>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</si>
  <si>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</si>
  <si>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</si>
  <si>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</si>
  <si>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</si>
  <si>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</si>
  <si>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</si>
  <si>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</si>
  <si>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</si>
  <si>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</si>
  <si>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</si>
  <si>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</si>
  <si>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</si>
  <si>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</si>
  <si>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</si>
  <si>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</si>
  <si>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</si>
  <si>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</si>
  <si>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</si>
  <si>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</si>
  <si>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</si>
  <si>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</si>
  <si>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</si>
  <si>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</si>
  <si>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</si>
  <si>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</si>
  <si>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</si>
  <si>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</si>
  <si>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</si>
  <si>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</si>
  <si>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</si>
  <si>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</si>
  <si>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</si>
  <si>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</si>
  <si>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</si>
  <si>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</si>
  <si>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</si>
  <si>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</si>
  <si>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</si>
  <si>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</si>
  <si>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</si>
  <si>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</si>
  <si>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</si>
  <si>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</si>
  <si>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</si>
  <si>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</si>
  <si>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</si>
  <si>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</si>
  <si>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</si>
  <si>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</si>
  <si>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</si>
  <si>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</si>
  <si>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</si>
  <si>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</si>
  <si>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</si>
  <si>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</si>
  <si>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</si>
  <si>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</si>
  <si>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</si>
  <si>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</si>
  <si>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</si>
  <si>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</si>
  <si>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</si>
  <si>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</si>
  <si>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</si>
  <si>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</si>
  <si>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</si>
  <si>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</si>
  <si>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</si>
  <si>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</si>
  <si>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</si>
  <si>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</si>
  <si>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</si>
  <si>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</si>
  <si>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</si>
  <si>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</si>
  <si>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</si>
  <si>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</si>
  <si>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</si>
  <si>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</si>
  <si>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</si>
  <si>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</si>
  <si>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</si>
  <si>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</si>
  <si>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</si>
  <si>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</si>
  <si>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</si>
  <si>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</si>
  <si>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</si>
  <si>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</si>
  <si>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</si>
  <si>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</si>
  <si>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</si>
  <si>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</si>
  <si>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</si>
  <si>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</si>
  <si>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</si>
  <si>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</si>
  <si>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</si>
  <si>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</si>
  <si>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</si>
  <si>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</si>
  <si>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</si>
  <si>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</si>
  <si>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</si>
  <si>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</si>
  <si>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</si>
  <si>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</si>
  <si>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</si>
  <si>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</si>
  <si>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</si>
  <si>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</si>
  <si>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</si>
  <si>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</si>
  <si>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</si>
  <si>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</si>
  <si>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</si>
  <si>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</si>
  <si>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</si>
  <si>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</si>
  <si>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</si>
  <si>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</si>
  <si>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</si>
  <si>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</si>
  <si>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</si>
  <si>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</si>
  <si>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</si>
  <si>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</si>
  <si>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</si>
  <si>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</si>
  <si>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</si>
  <si>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</si>
  <si>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</si>
  <si>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</si>
  <si>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</si>
  <si>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</si>
  <si>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</si>
  <si>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</si>
  <si>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</si>
  <si>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</si>
  <si>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</si>
  <si>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</si>
  <si>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</si>
  <si>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</si>
  <si>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</si>
  <si>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</si>
  <si>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</si>
  <si>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</si>
  <si>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</si>
  <si>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</si>
  <si>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</si>
  <si>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</si>
  <si>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</si>
  <si>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</si>
  <si>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</si>
  <si>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</si>
  <si>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</si>
  <si>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</si>
  <si>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</si>
  <si>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</si>
  <si>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</si>
  <si>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</si>
  <si>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</si>
  <si>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</si>
  <si>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</si>
  <si>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</si>
  <si>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</si>
  <si>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</si>
  <si>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</si>
  <si>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</si>
  <si>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</si>
  <si>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</si>
  <si>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</si>
  <si>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</si>
  <si>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</si>
  <si>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</si>
  <si>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</si>
  <si>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</si>
  <si>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</si>
  <si>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</si>
  <si>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</si>
  <si>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</si>
  <si>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</si>
  <si>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</si>
  <si>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</si>
  <si>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</si>
  <si>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</si>
  <si>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</si>
  <si>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</si>
  <si>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</si>
  <si>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</si>
  <si>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</si>
  <si>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</si>
  <si>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</si>
  <si>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</si>
  <si>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</si>
  <si>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</si>
  <si>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</si>
  <si>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</si>
  <si>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</si>
  <si>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</si>
  <si>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</si>
  <si>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</si>
  <si>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</si>
  <si>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</si>
  <si>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</si>
  <si>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</si>
  <si>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</si>
  <si>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</si>
  <si>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</si>
  <si>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</si>
  <si>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</si>
  <si>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</si>
  <si>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</si>
  <si>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</si>
  <si>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</si>
  <si>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</si>
  <si>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</si>
  <si>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</si>
  <si>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</si>
  <si>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</si>
  <si>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</si>
  <si>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</si>
  <si>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</si>
  <si>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</si>
  <si>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</si>
  <si>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</si>
  <si>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</si>
  <si>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</si>
  <si>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</si>
  <si>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</si>
  <si>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</si>
  <si>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</si>
  <si>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</si>
  <si>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</si>
  <si>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</si>
  <si>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</si>
  <si>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</si>
  <si>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</si>
  <si>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</si>
  <si>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</si>
  <si>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</si>
  <si>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</si>
  <si>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</si>
  <si>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</si>
  <si>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</si>
  <si>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</si>
  <si>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</si>
  <si>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</si>
  <si>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</si>
  <si>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</si>
  <si>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</si>
  <si>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</si>
  <si>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</si>
  <si>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</si>
  <si>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</si>
  <si>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</si>
  <si>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</si>
  <si>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</si>
  <si>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</si>
  <si>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</si>
  <si>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</si>
  <si>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</si>
  <si>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</si>
  <si>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</si>
  <si>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</si>
  <si>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</si>
  <si>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</si>
  <si>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</si>
  <si>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</si>
  <si>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</si>
  <si>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</si>
  <si>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</si>
  <si>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</si>
  <si>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</si>
  <si>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</si>
  <si>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</si>
  <si>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</si>
  <si>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</si>
  <si>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</si>
  <si>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</si>
  <si>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</si>
  <si>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</si>
  <si>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</si>
  <si>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</si>
  <si>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</si>
  <si>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</si>
  <si>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</si>
  <si>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</si>
  <si>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</si>
  <si>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</si>
  <si>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</si>
  <si>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</si>
  <si>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</si>
  <si>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</si>
  <si>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</si>
  <si>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</si>
  <si>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</si>
  <si>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</si>
  <si>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</si>
  <si>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</si>
  <si>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</si>
  <si>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</si>
  <si>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</si>
  <si>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</si>
  <si>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</si>
  <si>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</si>
  <si>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</si>
  <si>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</si>
  <si>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</si>
  <si>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</si>
  <si>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</si>
  <si>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</si>
  <si>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</si>
  <si>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</si>
  <si>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</si>
  <si>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</si>
  <si>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</si>
  <si>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</si>
  <si>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</si>
  <si>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</si>
  <si>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</si>
  <si>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</si>
  <si>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</si>
  <si>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</si>
  <si>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</si>
  <si>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</si>
  <si>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</si>
  <si>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</si>
  <si>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</si>
  <si>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</si>
  <si>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</si>
  <si>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</si>
  <si>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</si>
  <si>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</si>
  <si>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</si>
  <si>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</si>
  <si>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</si>
  <si>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</si>
  <si>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</si>
  <si>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</si>
  <si>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</si>
  <si>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</si>
  <si>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</si>
  <si>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</si>
  <si>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</si>
  <si>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</si>
  <si>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</si>
  <si>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</si>
  <si>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</si>
  <si>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</si>
  <si>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</si>
  <si>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</si>
  <si>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</si>
  <si>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</si>
  <si>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</si>
  <si>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</si>
  <si>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</si>
  <si>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</si>
  <si>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</si>
  <si>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</si>
  <si>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</si>
  <si>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</si>
  <si>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</si>
  <si>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</si>
  <si>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</si>
  <si>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</si>
  <si>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</si>
  <si>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</si>
  <si>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</si>
  <si>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</si>
  <si>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</si>
  <si>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</si>
  <si>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</si>
  <si>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</si>
  <si>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</si>
  <si>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</si>
  <si>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</si>
  <si>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</si>
  <si>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</si>
  <si>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</si>
  <si>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</si>
  <si>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</si>
  <si>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</si>
  <si>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</si>
  <si>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</si>
  <si>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</si>
  <si>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</si>
  <si>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</si>
  <si>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</si>
  <si>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</si>
  <si>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</si>
  <si>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</si>
  <si>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</si>
  <si>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</si>
  <si>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</si>
  <si>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</si>
  <si>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</si>
  <si>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</si>
  <si>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</si>
  <si>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</si>
  <si>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</si>
  <si>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</si>
  <si>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</si>
  <si>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</si>
  <si>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</si>
  <si>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</si>
  <si>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</si>
  <si>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</si>
  <si>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</si>
  <si>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</si>
  <si>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</si>
  <si>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</si>
  <si>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</si>
  <si>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</si>
  <si>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</si>
  <si>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</si>
  <si>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</si>
  <si>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</si>
  <si>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</si>
  <si>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</si>
  <si>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</si>
  <si>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</si>
  <si>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</si>
  <si>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</si>
  <si>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</si>
  <si>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</si>
  <si>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</si>
  <si>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</si>
  <si>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</si>
  <si>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</si>
  <si>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</si>
  <si>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</si>
  <si>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</si>
  <si>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</si>
  <si>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</si>
  <si>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</si>
  <si>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</si>
  <si>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</si>
  <si>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</si>
  <si>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</si>
  <si>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</si>
  <si>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</si>
  <si>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</si>
  <si>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</si>
  <si>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</si>
  <si>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</si>
  <si>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</si>
  <si>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</si>
  <si>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</si>
  <si>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</si>
  <si>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</si>
  <si>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</si>
  <si>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</si>
  <si>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</si>
  <si>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</si>
  <si>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</si>
  <si>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</si>
  <si>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</si>
  <si>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</si>
  <si>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</si>
  <si>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</si>
  <si>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</si>
  <si>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</si>
  <si>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</si>
  <si>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</si>
  <si>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</si>
  <si>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</si>
  <si>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</si>
  <si>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</si>
  <si>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</si>
  <si>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</si>
  <si>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</si>
  <si>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</si>
  <si>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</si>
  <si>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</si>
  <si>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</si>
  <si>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</si>
  <si>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</si>
  <si>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</si>
  <si>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</si>
  <si>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</si>
  <si>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</si>
  <si>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</si>
  <si>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</si>
  <si>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</si>
  <si>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</si>
  <si>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</si>
  <si>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</si>
  <si>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</si>
  <si>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</si>
  <si>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</si>
  <si>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</si>
  <si>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</si>
  <si>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</si>
  <si>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</si>
  <si>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</si>
  <si>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</si>
  <si>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</si>
  <si>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</si>
  <si>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</si>
  <si>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</si>
  <si>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</si>
  <si>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</si>
  <si>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</si>
  <si>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</si>
  <si>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</si>
  <si>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</si>
  <si>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</si>
  <si>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</si>
  <si>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</si>
  <si>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</si>
  <si>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</si>
  <si>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</si>
  <si>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</si>
  <si>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</si>
  <si>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</si>
  <si>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</si>
  <si>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</si>
  <si>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</si>
  <si>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</si>
  <si>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</si>
  <si>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</si>
  <si>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</si>
  <si>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</si>
  <si>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</si>
  <si>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</si>
  <si>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</si>
  <si>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</si>
  <si>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</si>
  <si>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</si>
  <si>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</si>
  <si>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</si>
  <si>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</si>
  <si>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</si>
  <si>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</si>
  <si>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</si>
  <si>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</si>
  <si>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</si>
  <si>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</si>
  <si>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</si>
  <si>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</si>
  <si>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</si>
  <si>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</si>
  <si>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</si>
  <si>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</si>
  <si>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</si>
  <si>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</si>
  <si>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</si>
  <si>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</si>
  <si>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</si>
  <si>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</si>
  <si>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</si>
  <si>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</si>
  <si>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</si>
  <si>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</si>
  <si>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</si>
  <si>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</si>
  <si>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</si>
  <si>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</si>
  <si>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</si>
  <si>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</si>
  <si>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</si>
  <si>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</si>
  <si>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</si>
  <si>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</si>
  <si>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</si>
  <si>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</si>
  <si>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</si>
  <si>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</si>
  <si>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</si>
  <si>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</si>
  <si>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</si>
  <si>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</si>
  <si>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</si>
  <si>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</si>
  <si>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</si>
  <si>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</si>
  <si>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</si>
  <si>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</si>
  <si>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</si>
  <si>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</si>
  <si>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</si>
  <si>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</si>
  <si>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</si>
  <si>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</si>
  <si>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</si>
  <si>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</si>
  <si>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</si>
  <si>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</si>
  <si>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</si>
  <si>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</si>
  <si>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</si>
  <si>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</si>
  <si>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</si>
  <si>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</si>
  <si>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</si>
  <si>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</si>
  <si>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</si>
  <si>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</si>
  <si>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</si>
  <si>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</si>
  <si>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</si>
  <si>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</si>
  <si>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</si>
  <si>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</si>
  <si>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</si>
  <si>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</si>
  <si>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</si>
  <si>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</si>
  <si>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</si>
  <si>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</si>
  <si>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</si>
  <si>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</si>
  <si>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</si>
  <si>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</si>
  <si>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</si>
  <si>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</si>
  <si>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</si>
  <si>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</si>
  <si>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</si>
  <si>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</si>
  <si>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</si>
  <si>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</si>
  <si>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</si>
  <si>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</si>
  <si>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</si>
  <si>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</si>
  <si>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</si>
  <si>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</si>
  <si>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</si>
  <si>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</si>
  <si>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</si>
  <si>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</si>
  <si>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</si>
  <si>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</si>
  <si>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</si>
  <si>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</si>
  <si>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</si>
  <si>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</si>
  <si>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</si>
  <si>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</si>
  <si>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</si>
  <si>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</si>
  <si>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</si>
  <si>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</si>
  <si>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</si>
  <si>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</si>
  <si>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</si>
  <si>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</si>
  <si>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</si>
  <si>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</si>
  <si>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</si>
  <si>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</si>
  <si>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</si>
  <si>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</si>
  <si>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</si>
  <si>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</si>
  <si>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</si>
  <si>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</si>
  <si>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</si>
  <si>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</si>
  <si>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</si>
  <si>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</si>
  <si>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</si>
  <si>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</si>
  <si>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</si>
  <si>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</si>
  <si>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</si>
  <si>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</si>
  <si>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</si>
  <si>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</si>
  <si>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</si>
  <si>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</si>
  <si>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</si>
  <si>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</si>
  <si>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</si>
  <si>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</si>
  <si>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</si>
  <si>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</si>
  <si>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</si>
  <si>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</si>
  <si>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</si>
  <si>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</si>
  <si>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</si>
  <si>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</si>
  <si>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</si>
  <si>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</si>
  <si>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</si>
  <si>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</si>
  <si>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</si>
  <si>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</si>
  <si>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</si>
  <si>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</si>
  <si>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</si>
  <si>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</si>
  <si>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</si>
  <si>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</si>
  <si>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</si>
  <si>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</si>
  <si>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</si>
  <si>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</si>
  <si>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</si>
  <si>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</si>
  <si>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</si>
  <si>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</si>
  <si>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</si>
  <si>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</si>
  <si>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</si>
  <si>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</si>
  <si>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</si>
  <si>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</si>
  <si>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</si>
  <si>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</si>
  <si>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</si>
  <si>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</si>
  <si>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</si>
  <si>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</si>
  <si>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</si>
  <si>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</si>
  <si>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</si>
  <si>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</si>
  <si>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</si>
  <si>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</si>
  <si>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</si>
  <si>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</si>
  <si>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</si>
  <si>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</si>
  <si>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</si>
  <si>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</si>
  <si>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</si>
  <si>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</si>
  <si>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</si>
  <si>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</si>
  <si>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</si>
  <si>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</si>
  <si>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</si>
  <si>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</si>
  <si>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</si>
  <si>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</si>
  <si>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</si>
  <si>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</si>
  <si>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</si>
  <si>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</si>
  <si>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</si>
  <si>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</si>
  <si>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</si>
  <si>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</si>
  <si>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</si>
  <si>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</si>
  <si>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</si>
  <si>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</si>
  <si>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</si>
  <si>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</si>
  <si>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</si>
  <si>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</si>
  <si>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</si>
  <si>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</si>
  <si>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</si>
  <si>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</si>
  <si>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</si>
  <si>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</si>
  <si>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</si>
  <si>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</si>
  <si>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</si>
  <si>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</si>
  <si>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</si>
  <si>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</si>
  <si>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</si>
  <si>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</si>
  <si>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</si>
  <si>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</si>
  <si>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</si>
  <si>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</si>
  <si>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</si>
  <si>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</si>
  <si>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</si>
  <si>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</si>
  <si>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</si>
  <si>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</si>
  <si>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</si>
  <si>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</si>
  <si>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</si>
  <si>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</si>
  <si>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</si>
  <si>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</si>
  <si>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</si>
  <si>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</si>
  <si>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</si>
  <si>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</si>
  <si>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</si>
  <si>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</si>
  <si>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</si>
  <si>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</si>
  <si>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</si>
  <si>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</si>
  <si>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</si>
  <si>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</si>
  <si>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</si>
  <si>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</si>
  <si>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</si>
  <si>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</si>
  <si>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</si>
  <si>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</si>
  <si>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</si>
  <si>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</si>
  <si>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</si>
  <si>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</si>
  <si>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</si>
  <si>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</si>
  <si>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</si>
  <si>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</si>
  <si>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</si>
  <si>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</si>
  <si>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</si>
  <si>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</si>
  <si>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</si>
  <si>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</si>
  <si>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</si>
  <si>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</si>
  <si>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</si>
  <si>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</si>
  <si>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</si>
  <si>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</si>
  <si>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</si>
  <si>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</si>
  <si>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</si>
  <si>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</si>
  <si>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</si>
  <si>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</si>
  <si>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</si>
  <si>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</si>
  <si>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</si>
  <si>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</si>
  <si>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</si>
  <si>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</si>
  <si>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</si>
  <si>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</si>
  <si>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</si>
  <si>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</si>
  <si>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</si>
  <si>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</si>
  <si>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</si>
  <si>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</si>
  <si>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</si>
  <si>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</si>
  <si>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</si>
  <si>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</si>
  <si>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</si>
  <si>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</si>
  <si>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</si>
  <si>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</si>
  <si>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</si>
  <si>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</si>
  <si>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</si>
  <si>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</si>
  <si>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</si>
  <si>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</si>
  <si>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</si>
  <si>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</si>
  <si>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</si>
  <si>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</si>
  <si>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</si>
  <si>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</si>
  <si>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</si>
  <si>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</si>
  <si>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</si>
  <si>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</si>
  <si>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</si>
  <si>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</si>
  <si>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</si>
  <si>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</si>
  <si>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</si>
  <si>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</si>
  <si>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</si>
  <si>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</si>
  <si>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</si>
  <si>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</si>
  <si>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</si>
  <si>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</si>
  <si>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</si>
  <si>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</si>
  <si>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</si>
  <si>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</si>
  <si>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</si>
  <si>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</si>
  <si>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</si>
  <si>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</si>
  <si>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</si>
  <si>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</si>
  <si>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</si>
  <si>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</si>
  <si>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</si>
  <si>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</si>
  <si>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</si>
  <si>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</si>
  <si>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</si>
  <si>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</si>
  <si>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</si>
  <si>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</si>
  <si>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</si>
  <si>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</si>
  <si>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</si>
  <si>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</si>
  <si>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</si>
  <si>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</si>
  <si>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</si>
  <si>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</si>
  <si>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</si>
  <si>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</si>
  <si>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</si>
  <si>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</si>
  <si>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</si>
  <si>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</si>
  <si>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</si>
  <si>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</si>
  <si>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</si>
  <si>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</si>
  <si>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</si>
  <si>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</si>
  <si>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</si>
  <si>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</si>
  <si>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</si>
  <si>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</si>
  <si>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</si>
  <si>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</si>
  <si>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</si>
  <si>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</si>
  <si>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</si>
  <si>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</si>
  <si>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</si>
  <si>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</si>
  <si>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</si>
  <si>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</si>
  <si>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</si>
  <si>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</si>
  <si>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</si>
  <si>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</si>
  <si>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</si>
  <si>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</si>
  <si>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</si>
  <si>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</si>
  <si>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</si>
  <si>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</si>
  <si>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</si>
  <si>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</si>
  <si>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</si>
  <si>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</si>
  <si>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</si>
  <si>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</si>
  <si>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</si>
  <si>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</si>
  <si>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</si>
  <si>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</si>
  <si>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</si>
  <si>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</si>
  <si>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</si>
  <si>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</si>
  <si>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</si>
  <si>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</si>
  <si>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</si>
  <si>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</si>
  <si>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</si>
  <si>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</si>
  <si>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</si>
  <si>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</si>
  <si>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</si>
  <si>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</si>
  <si>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</si>
  <si>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</si>
  <si>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</si>
  <si>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</si>
  <si>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</si>
  <si>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</si>
  <si>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</si>
  <si>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</si>
  <si>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</si>
  <si>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</si>
  <si>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</si>
  <si>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</si>
  <si>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</si>
  <si>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</si>
  <si>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</si>
  <si>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</si>
  <si>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</si>
  <si>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</si>
  <si>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</si>
  <si>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</si>
  <si>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</si>
  <si>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</si>
  <si>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</si>
  <si>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</si>
  <si>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</si>
  <si>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</si>
  <si>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</si>
  <si>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</si>
  <si>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</si>
  <si>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</si>
  <si>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</si>
  <si>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</si>
  <si>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</si>
  <si>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</si>
  <si>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</si>
  <si>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</si>
  <si>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</si>
  <si>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</si>
  <si>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</si>
  <si>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</si>
  <si>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</si>
  <si>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</si>
  <si>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</si>
  <si>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</si>
  <si>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</si>
  <si>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</si>
  <si>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</si>
  <si>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</si>
  <si>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</si>
  <si>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</si>
  <si>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</si>
  <si>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</si>
  <si>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</si>
  <si>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</si>
  <si>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</si>
  <si>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</si>
  <si>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</si>
  <si>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</si>
  <si>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</si>
  <si>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</si>
  <si>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</si>
  <si>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</si>
  <si>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</si>
  <si>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</si>
  <si>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</si>
  <si>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</si>
  <si>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</si>
  <si>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</si>
  <si>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</si>
  <si>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</si>
  <si>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</si>
  <si>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</si>
  <si>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</si>
  <si>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</si>
  <si>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</si>
  <si>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</si>
  <si>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</si>
  <si>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</si>
  <si>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</si>
  <si>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</si>
  <si>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</si>
  <si>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</si>
  <si>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</si>
  <si>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</si>
  <si>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</si>
  <si>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</si>
  <si>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</si>
  <si>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</si>
  <si>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</si>
  <si>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</si>
  <si>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</si>
  <si>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</si>
  <si>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</si>
  <si>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</si>
  <si>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</si>
  <si>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</si>
  <si>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</si>
  <si>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</si>
  <si>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</si>
  <si>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</si>
  <si>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</si>
  <si>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</si>
  <si>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</si>
  <si>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</si>
  <si>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</si>
  <si>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</si>
  <si>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</si>
  <si>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</si>
  <si>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</si>
  <si>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</si>
  <si>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</si>
  <si>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</si>
  <si>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</si>
  <si>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</si>
  <si>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</si>
  <si>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</si>
  <si>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</si>
  <si>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</si>
  <si>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</si>
  <si>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</si>
  <si>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</si>
  <si>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</si>
  <si>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</si>
  <si>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</si>
  <si>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</si>
  <si>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</si>
  <si>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</si>
  <si>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</si>
  <si>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</si>
  <si>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</si>
  <si>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</si>
  <si>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</si>
  <si>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</si>
  <si>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</si>
  <si>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</si>
  <si>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</si>
  <si>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</si>
  <si>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</si>
  <si>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</si>
  <si>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</si>
  <si>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</si>
  <si>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</si>
  <si>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</si>
  <si>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</si>
  <si>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</si>
  <si>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</si>
  <si>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</si>
  <si>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</si>
  <si>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</si>
  <si>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</si>
  <si>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</si>
  <si>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</si>
  <si>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</si>
  <si>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</si>
  <si>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</si>
  <si>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</si>
  <si>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</si>
  <si>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</si>
  <si>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</si>
  <si>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</si>
  <si>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</si>
  <si>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</si>
  <si>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</si>
  <si>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</si>
  <si>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</si>
  <si>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</si>
  <si>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</si>
  <si>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</si>
  <si>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</si>
  <si>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</si>
  <si>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</si>
  <si>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</si>
  <si>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</si>
  <si>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</si>
  <si>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</si>
  <si>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</si>
  <si>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</si>
  <si>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</si>
  <si>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</si>
  <si>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</si>
  <si>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</si>
  <si>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</si>
  <si>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</si>
  <si>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</si>
  <si>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</si>
  <si>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</si>
  <si>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</si>
  <si>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</si>
  <si>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</si>
  <si>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</si>
  <si>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</si>
  <si>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</si>
  <si>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</si>
  <si>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</si>
  <si>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</si>
  <si>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</si>
  <si>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</si>
  <si>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</si>
  <si>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</si>
  <si>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</si>
  <si>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</si>
  <si>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</si>
  <si>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</si>
  <si>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</si>
  <si>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</si>
  <si>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</si>
  <si>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</si>
  <si>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</si>
  <si>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</si>
  <si>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</si>
  <si>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</si>
  <si>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</si>
  <si>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</si>
  <si>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</si>
  <si>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</si>
  <si>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</si>
  <si>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</si>
  <si>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</si>
  <si>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</si>
  <si>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</si>
  <si>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</si>
  <si>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</si>
  <si>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</si>
  <si>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</si>
  <si>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</si>
  <si>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</si>
  <si>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</si>
  <si>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</si>
  <si>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</si>
  <si>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</si>
  <si>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</si>
  <si>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</si>
  <si>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</si>
  <si>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</si>
  <si>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</si>
  <si>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</si>
  <si>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</si>
  <si>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</si>
  <si>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</si>
  <si>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</si>
  <si>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</si>
  <si>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</si>
  <si>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</si>
  <si>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</si>
  <si>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</si>
  <si>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</si>
  <si>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</si>
  <si>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</si>
  <si>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</si>
  <si>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</si>
  <si>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</si>
  <si>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</si>
  <si>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</si>
  <si>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</si>
  <si>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</si>
  <si>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</si>
  <si>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</si>
  <si>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</si>
  <si>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</si>
  <si>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</si>
  <si>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</si>
  <si>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</si>
  <si>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</si>
  <si>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</si>
  <si>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</si>
  <si>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</si>
  <si>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</si>
  <si>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</si>
  <si>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</si>
  <si>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</si>
  <si>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</si>
  <si>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</si>
  <si>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</si>
  <si>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</si>
  <si>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</si>
  <si>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</si>
  <si>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</si>
  <si>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</si>
  <si>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</si>
  <si>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</si>
  <si>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</si>
  <si>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</si>
  <si>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</si>
  <si>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</si>
  <si>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</si>
  <si>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</si>
  <si>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</si>
  <si>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</si>
  <si>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</si>
  <si>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</si>
  <si>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</si>
  <si>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</si>
  <si>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</si>
  <si>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</si>
  <si>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</si>
  <si>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</si>
  <si>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</si>
  <si>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</si>
  <si>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</si>
  <si>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</si>
  <si>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</si>
  <si>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</si>
  <si>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</si>
  <si>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</si>
  <si>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</si>
  <si>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</si>
  <si>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</si>
  <si>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</si>
  <si>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</si>
  <si>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</si>
  <si>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</si>
  <si>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</si>
  <si>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</si>
  <si>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</si>
  <si>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</si>
  <si>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</si>
  <si>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</si>
  <si>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</si>
  <si>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</si>
  <si>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</si>
  <si>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</si>
  <si>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</si>
  <si>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</si>
  <si>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</si>
  <si>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</si>
  <si>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</si>
  <si>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</si>
  <si>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</si>
  <si>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</si>
  <si>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</si>
  <si>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</si>
  <si>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</si>
  <si>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</si>
  <si>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</si>
  <si>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</si>
  <si>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</si>
  <si>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</si>
  <si>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</si>
  <si>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</si>
  <si>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</si>
  <si>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</si>
  <si>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</si>
  <si>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</si>
  <si>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</si>
  <si>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</si>
  <si>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</si>
  <si>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</si>
  <si>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</si>
  <si>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</si>
  <si>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</si>
  <si>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</si>
  <si>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</si>
  <si>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</si>
  <si>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</si>
  <si>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</si>
  <si>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</si>
  <si>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</si>
  <si>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</si>
  <si>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</si>
  <si>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</si>
  <si>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</si>
  <si>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</si>
  <si>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</si>
  <si>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</si>
  <si>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</si>
  <si>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</si>
  <si>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</si>
  <si>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</si>
  <si>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</si>
  <si>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</si>
  <si>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</si>
  <si>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</si>
  <si>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</si>
  <si>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</si>
  <si>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</si>
  <si>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</si>
  <si>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</si>
  <si>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</si>
  <si>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</si>
  <si>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</si>
  <si>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</si>
  <si>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</si>
  <si>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</si>
  <si>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</si>
  <si>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</si>
  <si>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</si>
  <si>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</si>
  <si>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</si>
  <si>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</si>
  <si>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</si>
  <si>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</si>
  <si>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</si>
  <si>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</si>
  <si>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</si>
  <si>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</si>
  <si>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</si>
  <si>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</si>
  <si>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</si>
  <si>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</si>
  <si>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</si>
  <si>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</si>
  <si>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</si>
  <si>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</si>
  <si>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</si>
  <si>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</si>
  <si>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</si>
  <si>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</si>
  <si>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</si>
  <si>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</si>
  <si>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</si>
  <si>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</si>
  <si>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</si>
  <si>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</si>
  <si>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</si>
  <si>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</si>
  <si>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</si>
  <si>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</si>
  <si>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</si>
  <si>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</si>
  <si>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</si>
  <si>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</si>
  <si>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</si>
  <si>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</si>
  <si>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</si>
  <si>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</si>
  <si>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</si>
  <si>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</si>
  <si>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</si>
  <si>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</si>
  <si>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</si>
  <si>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</si>
  <si>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</si>
  <si>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</si>
  <si>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</si>
  <si>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</si>
  <si>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</si>
  <si>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</si>
  <si>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</si>
  <si>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</si>
  <si>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</si>
  <si>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</si>
  <si>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</si>
  <si>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</si>
  <si>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</si>
  <si>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</si>
  <si>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</si>
  <si>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</si>
  <si>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</si>
  <si>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</si>
  <si>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</si>
  <si>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</si>
  <si>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</si>
  <si>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</si>
  <si>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</si>
  <si>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</si>
  <si>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</si>
  <si>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</si>
  <si>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</si>
  <si>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</si>
  <si>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</si>
  <si>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</si>
  <si>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</si>
  <si>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</si>
  <si>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</si>
  <si>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</si>
  <si>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</si>
  <si>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</si>
  <si>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</si>
  <si>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</si>
  <si>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</si>
  <si>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</si>
  <si>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</si>
  <si>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</si>
  <si>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</si>
  <si>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</si>
  <si>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</si>
  <si>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</si>
  <si>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</si>
  <si>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</si>
  <si>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</si>
  <si>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</si>
  <si>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</si>
  <si>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</si>
  <si>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</si>
  <si>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</si>
  <si>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</si>
  <si>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</si>
  <si>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</si>
  <si>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</si>
  <si>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</si>
  <si>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</si>
  <si>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</si>
  <si>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</si>
  <si>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</si>
  <si>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</si>
  <si>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</si>
  <si>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</si>
  <si>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</si>
  <si>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</si>
  <si>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</si>
  <si>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</si>
  <si>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</si>
  <si>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</si>
  <si>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</si>
  <si>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</si>
  <si>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</si>
  <si>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</si>
  <si>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</si>
  <si>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</si>
  <si>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</si>
  <si>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</si>
  <si>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</si>
  <si>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</si>
  <si>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</si>
  <si>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</si>
  <si>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</si>
  <si>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</si>
  <si>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</si>
  <si>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</si>
  <si>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</si>
  <si>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</si>
  <si>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</si>
  <si>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</si>
  <si>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</si>
  <si>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</si>
  <si>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</si>
  <si>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</si>
  <si>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</si>
  <si>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</si>
  <si>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</si>
  <si>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</si>
  <si>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</si>
  <si>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</si>
  <si>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</si>
  <si>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</si>
  <si>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</si>
  <si>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</si>
  <si>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</si>
  <si>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</si>
  <si>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</si>
  <si>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</si>
  <si>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</si>
  <si>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</si>
  <si>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</si>
  <si>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</si>
  <si>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</si>
  <si>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</si>
  <si>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</si>
  <si>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</si>
  <si>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</si>
  <si>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</si>
  <si>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</si>
  <si>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</si>
  <si>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</si>
  <si>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</si>
  <si>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</si>
  <si>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</si>
  <si>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</si>
  <si>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</si>
  <si>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</si>
  <si>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</si>
  <si>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</si>
  <si>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</si>
  <si>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</si>
  <si>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</si>
  <si>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</si>
  <si>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</si>
  <si>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</si>
  <si>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</si>
  <si>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</si>
  <si>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</si>
  <si>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</si>
  <si>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</si>
  <si>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</si>
  <si>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</si>
  <si>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</si>
  <si>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</si>
  <si>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</si>
  <si>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</si>
  <si>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</si>
  <si>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</si>
  <si>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</si>
  <si>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</si>
  <si>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</si>
  <si>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</si>
  <si>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</si>
  <si>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</si>
  <si>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</si>
  <si>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</si>
  <si>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</si>
  <si>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</si>
  <si>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</si>
  <si>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</si>
  <si>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</si>
  <si>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</si>
  <si>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</si>
  <si>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</si>
  <si>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</si>
  <si>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</si>
  <si>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</si>
  <si>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</si>
  <si>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</si>
  <si>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</si>
  <si>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</si>
  <si>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</si>
  <si>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</si>
  <si>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</si>
  <si>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</si>
  <si>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</si>
  <si>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</si>
  <si>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</si>
  <si>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</si>
  <si>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</si>
  <si>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</si>
  <si>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</si>
  <si>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</si>
  <si>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</si>
  <si>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</si>
  <si>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</si>
  <si>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</si>
  <si>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</si>
  <si>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</si>
  <si>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</si>
  <si>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</si>
  <si>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</si>
  <si>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</si>
  <si>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</si>
  <si>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</si>
  <si>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</si>
  <si>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</si>
  <si>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</si>
  <si>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</si>
  <si>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</si>
  <si>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</si>
  <si>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</si>
  <si>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</si>
  <si>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</si>
  <si>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</si>
  <si>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</si>
  <si>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</si>
  <si>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</si>
  <si>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</si>
  <si>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</si>
  <si>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</si>
  <si>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</si>
  <si>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</si>
  <si>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</si>
  <si>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</si>
  <si>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</si>
  <si>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</si>
  <si>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</si>
  <si>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</si>
  <si>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</si>
  <si>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</si>
  <si>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</si>
  <si>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</si>
  <si>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</si>
  <si>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</si>
  <si>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</si>
  <si>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</si>
  <si>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</si>
  <si>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</si>
  <si>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</si>
  <si>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</si>
  <si>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</si>
  <si>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</si>
  <si>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</si>
  <si>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</si>
  <si>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</si>
  <si>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</si>
  <si>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</si>
  <si>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</si>
  <si>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</si>
  <si>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</si>
  <si>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</si>
  <si>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</si>
  <si>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</si>
  <si>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</si>
  <si>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</si>
  <si>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</si>
  <si>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</si>
  <si>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</si>
  <si>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</si>
  <si>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</si>
  <si>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</si>
  <si>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</si>
  <si>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</si>
  <si>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</si>
  <si>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</si>
  <si>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</si>
  <si>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</si>
  <si>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</si>
  <si>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</si>
  <si>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</si>
  <si>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</si>
  <si>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</si>
  <si>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</si>
  <si>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</si>
  <si>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</si>
  <si>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</si>
  <si>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</si>
  <si>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</si>
  <si>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</si>
  <si>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</si>
  <si>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</si>
  <si>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</si>
  <si>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</si>
  <si>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</si>
  <si>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</si>
  <si>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</si>
  <si>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</si>
  <si>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</si>
  <si>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</si>
  <si>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</si>
  <si>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</si>
  <si>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</si>
  <si>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</si>
  <si>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</si>
  <si>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</si>
  <si>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</si>
  <si>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</si>
  <si>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</si>
  <si>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</si>
  <si>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</si>
  <si>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</si>
  <si>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</si>
  <si>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</si>
  <si>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</si>
  <si>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</si>
  <si>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</si>
  <si>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</si>
  <si>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</si>
  <si>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</si>
  <si>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</si>
  <si>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</si>
  <si>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</si>
  <si>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</si>
  <si>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</si>
  <si>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</si>
  <si>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</si>
  <si>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</si>
  <si>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</si>
  <si>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</si>
  <si>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</si>
  <si>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</si>
  <si>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</si>
  <si>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</si>
  <si>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</si>
  <si>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</si>
  <si>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</si>
  <si>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</si>
  <si>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</si>
  <si>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</si>
  <si>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</si>
  <si>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</si>
  <si>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</si>
  <si>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</si>
  <si>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</si>
  <si>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</si>
  <si>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</si>
  <si>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</si>
  <si>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</si>
  <si>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</si>
  <si>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</si>
  <si>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</si>
  <si>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</si>
  <si>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</si>
  <si>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</si>
  <si>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</si>
  <si>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</si>
  <si>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</si>
  <si>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</si>
  <si>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</si>
  <si>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</si>
  <si>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</si>
  <si>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</si>
  <si>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</si>
  <si>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</si>
  <si>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</si>
  <si>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</si>
  <si>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</si>
  <si>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</si>
  <si>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</si>
  <si>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</si>
  <si>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</si>
  <si>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</si>
  <si>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</si>
  <si>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</si>
  <si>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</si>
  <si>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</si>
  <si>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</si>
  <si>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</si>
  <si>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</si>
  <si>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</si>
  <si>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</si>
  <si>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</si>
  <si>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</si>
  <si>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</si>
  <si>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</si>
  <si>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</si>
  <si>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</si>
  <si>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</si>
  <si>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</si>
  <si>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</si>
  <si>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</si>
  <si>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</si>
  <si>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</si>
  <si>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</si>
  <si>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</si>
  <si>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</si>
  <si>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</si>
  <si>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</si>
  <si>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</si>
  <si>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</si>
  <si>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</si>
  <si>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</si>
  <si>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</si>
  <si>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</si>
  <si>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</si>
  <si>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</si>
  <si>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</si>
  <si>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</si>
  <si>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</si>
  <si>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</si>
  <si>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</si>
  <si>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</si>
  <si>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</si>
  <si>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</si>
  <si>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</si>
  <si>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</si>
  <si>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</si>
  <si>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</si>
  <si>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</si>
  <si>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</si>
  <si>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</si>
  <si>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</si>
  <si>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</si>
  <si>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</si>
  <si>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</si>
  <si>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</si>
  <si>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</si>
  <si>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</si>
  <si>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</si>
  <si>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</si>
  <si>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</si>
  <si>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</si>
  <si>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</si>
  <si>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</si>
  <si>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</si>
  <si>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</si>
  <si>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</si>
  <si>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</si>
  <si>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</si>
  <si>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</si>
  <si>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</si>
  <si>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</si>
  <si>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</si>
  <si>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</si>
  <si>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</si>
  <si>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</si>
  <si>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</si>
  <si>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</si>
  <si>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</si>
  <si>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</si>
  <si>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</si>
  <si>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</si>
  <si>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</si>
  <si>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</si>
  <si>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</si>
  <si>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</si>
  <si>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</si>
  <si>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</si>
  <si>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</si>
  <si>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</si>
  <si>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</si>
  <si>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</si>
  <si>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</si>
  <si>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</si>
  <si>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</si>
  <si>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</si>
  <si>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</si>
  <si>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</si>
  <si>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</si>
  <si>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</si>
  <si>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</si>
  <si>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</si>
  <si>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</si>
  <si>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</si>
  <si>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</si>
  <si>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</si>
  <si>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</si>
  <si>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</si>
  <si>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</si>
  <si>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</si>
  <si>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</si>
  <si>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</si>
  <si>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</si>
  <si>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</si>
  <si>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</si>
  <si>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</si>
  <si>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</si>
  <si>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</si>
  <si>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</si>
  <si>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</si>
  <si>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</si>
  <si>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</si>
  <si>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</si>
  <si>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</si>
  <si>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</si>
  <si>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</si>
  <si>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</si>
  <si>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</si>
  <si>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</si>
  <si>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</si>
  <si>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</si>
  <si>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</si>
  <si>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</si>
  <si>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</si>
  <si>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</si>
  <si>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</si>
  <si>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</si>
  <si>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</si>
  <si>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</si>
  <si>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</si>
  <si>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</si>
  <si>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</si>
  <si>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</si>
  <si>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</si>
  <si>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</si>
  <si>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</si>
  <si>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</si>
  <si>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</si>
  <si>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</si>
  <si>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</si>
  <si>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</si>
  <si>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</si>
  <si>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</si>
  <si>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</si>
  <si>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</si>
  <si>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</si>
  <si>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</si>
  <si>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</si>
  <si>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</si>
  <si>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</si>
  <si>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</si>
  <si>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</si>
  <si>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</si>
  <si>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</si>
  <si>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</si>
  <si>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</si>
  <si>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</si>
  <si>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</si>
  <si>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</si>
  <si>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</si>
  <si>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</si>
  <si>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</si>
  <si>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</si>
  <si>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</si>
  <si>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</si>
  <si>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</si>
  <si>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</si>
  <si>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</si>
  <si>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</si>
  <si>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</si>
  <si>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</si>
  <si>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</si>
  <si>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</si>
  <si>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</si>
  <si>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</si>
  <si>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</si>
  <si>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</si>
  <si>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</si>
  <si>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</si>
  <si>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</si>
  <si>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</si>
  <si>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</si>
  <si>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</si>
  <si>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</si>
  <si>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</si>
  <si>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</si>
  <si>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</si>
  <si>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</si>
  <si>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</si>
  <si>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</si>
  <si>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</si>
  <si>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</si>
  <si>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</si>
  <si>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</si>
  <si>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</si>
  <si>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</si>
  <si>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</si>
  <si>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</si>
  <si>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</si>
  <si>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</si>
  <si>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</si>
  <si>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</si>
  <si>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</si>
  <si>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</si>
  <si>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</si>
  <si>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</si>
  <si>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</si>
  <si>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</si>
  <si>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</si>
  <si>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</si>
  <si>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</si>
  <si>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</si>
  <si>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</si>
  <si>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</si>
  <si>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</si>
  <si>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</si>
  <si>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</si>
  <si>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</si>
  <si>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</si>
  <si>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</si>
  <si>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</si>
  <si>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</si>
  <si>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</si>
  <si>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</si>
  <si>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</si>
  <si>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</si>
  <si>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</si>
  <si>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</si>
  <si>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</si>
  <si>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</si>
  <si>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</si>
  <si>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</si>
  <si>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</si>
  <si>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</si>
  <si>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</si>
  <si>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</si>
  <si>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</si>
  <si>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</si>
  <si>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</si>
  <si>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</si>
  <si>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</si>
  <si>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</si>
  <si>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</si>
  <si>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</si>
  <si>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</si>
  <si>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</si>
  <si>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</si>
  <si>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</si>
  <si>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</si>
  <si>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</si>
  <si>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</si>
  <si>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</si>
  <si>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</si>
  <si>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</si>
  <si>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</si>
  <si>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</si>
  <si>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</si>
  <si>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</si>
  <si>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</si>
  <si>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</si>
  <si>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</si>
  <si>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</si>
  <si>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</si>
  <si>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</si>
  <si>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</si>
  <si>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</si>
  <si>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</si>
  <si>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</si>
  <si>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</si>
  <si>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</si>
  <si>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</si>
  <si>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</si>
  <si>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</si>
  <si>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</si>
  <si>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</si>
  <si>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</si>
  <si>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</si>
  <si>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</si>
  <si>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</si>
  <si>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</si>
  <si>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</si>
  <si>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</si>
  <si>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</si>
  <si>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</si>
  <si>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</si>
  <si>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</si>
  <si>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</si>
  <si>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</si>
  <si>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</si>
  <si>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</si>
  <si>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</si>
  <si>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</si>
  <si>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</si>
  <si>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</si>
  <si>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</si>
  <si>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</si>
  <si>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</si>
  <si>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</si>
  <si>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</si>
  <si>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</si>
  <si>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</si>
  <si>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</si>
  <si>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</si>
  <si>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</si>
  <si>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</si>
  <si>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</si>
  <si>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</si>
  <si>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</si>
  <si>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</si>
  <si>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</si>
  <si>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</si>
  <si>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</si>
  <si>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</si>
  <si>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</si>
  <si>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</si>
  <si>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</si>
  <si>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</si>
  <si>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</si>
  <si>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</si>
  <si>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</si>
  <si>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</si>
  <si>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</si>
  <si>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</si>
  <si>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</si>
  <si>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</si>
  <si>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</si>
  <si>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</si>
  <si>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</si>
  <si>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</si>
  <si>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</si>
  <si>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</si>
  <si>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</si>
  <si>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</si>
  <si>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</si>
  <si>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</si>
  <si>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</si>
  <si>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</si>
  <si>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</si>
  <si>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</si>
  <si>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</si>
  <si>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</si>
  <si>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</si>
  <si>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</si>
  <si>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</si>
  <si>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</si>
  <si>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</si>
  <si>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</si>
  <si>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</si>
  <si>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</si>
  <si>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</si>
  <si>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</si>
  <si>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</si>
  <si>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</si>
  <si>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</si>
  <si>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</si>
  <si>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</si>
  <si>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</si>
  <si>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</si>
  <si>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</si>
  <si>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</si>
  <si>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</si>
  <si>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</si>
  <si>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</si>
  <si>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</si>
  <si>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</si>
  <si>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</si>
  <si>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</si>
  <si>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</si>
  <si>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</si>
  <si>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</si>
  <si>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</si>
  <si>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</si>
  <si>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</si>
  <si>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</si>
  <si>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</si>
  <si>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</si>
  <si>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</si>
  <si>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</si>
  <si>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</si>
  <si>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</si>
  <si>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</si>
  <si>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</si>
  <si>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</si>
  <si>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</si>
  <si>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</si>
  <si>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</si>
  <si>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</si>
  <si>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</si>
  <si>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</si>
  <si>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</si>
  <si>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</si>
  <si>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</si>
  <si>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</si>
  <si>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</si>
  <si>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</si>
  <si>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</si>
  <si>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</si>
  <si>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</si>
  <si>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</si>
  <si>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</si>
  <si>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</si>
  <si>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</si>
  <si>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</si>
  <si>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</si>
  <si>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</si>
  <si>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</si>
  <si>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</si>
  <si>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</si>
  <si>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</si>
  <si>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</si>
  <si>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</si>
  <si>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</si>
  <si>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</si>
  <si>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</si>
  <si>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</si>
  <si>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</si>
  <si>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</si>
  <si>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</si>
  <si>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</si>
  <si>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</si>
  <si>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</si>
  <si>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</si>
  <si>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</si>
  <si>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</si>
  <si>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</si>
  <si>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</si>
  <si>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</si>
  <si>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</si>
  <si>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</si>
  <si>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</si>
  <si>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</si>
  <si>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</si>
  <si>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</si>
  <si>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</si>
  <si>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</si>
  <si>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</si>
  <si>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</si>
  <si>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</si>
  <si>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</si>
  <si>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</si>
  <si>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</si>
  <si>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</si>
  <si>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</si>
  <si>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</si>
  <si>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</si>
  <si>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</si>
  <si>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</si>
  <si>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</si>
  <si>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</si>
  <si>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</si>
  <si>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</si>
  <si>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</si>
  <si>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</si>
  <si>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</si>
  <si>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</si>
  <si>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</si>
  <si>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</si>
  <si>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</si>
  <si>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</si>
  <si>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</si>
  <si>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</si>
  <si>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</si>
  <si>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</si>
  <si>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</si>
  <si>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</si>
  <si>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</si>
  <si>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</si>
  <si>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</si>
  <si>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</si>
  <si>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</si>
  <si>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</si>
  <si>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</si>
  <si>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</si>
  <si>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</si>
  <si>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</si>
  <si>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</si>
  <si>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</si>
  <si>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</si>
  <si>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</si>
  <si>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</si>
  <si>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</si>
  <si>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</si>
  <si>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</si>
  <si>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</si>
  <si>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</si>
  <si>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</si>
  <si>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</si>
  <si>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</si>
  <si>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</si>
  <si>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</si>
  <si>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</si>
  <si>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</si>
  <si>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</si>
  <si>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</si>
  <si>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</si>
  <si>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</si>
  <si>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</si>
  <si>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</si>
  <si>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</si>
  <si>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</si>
  <si>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</si>
  <si>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</si>
  <si>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</si>
  <si>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</si>
  <si>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</si>
  <si>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</si>
  <si>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</si>
  <si>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</si>
  <si>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</si>
  <si>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</si>
  <si>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</si>
  <si>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</si>
  <si>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</si>
  <si>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</si>
  <si>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</si>
  <si>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</si>
  <si>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</si>
  <si>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</si>
  <si>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</si>
  <si>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</si>
  <si>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</si>
  <si>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</si>
  <si>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</si>
  <si>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</si>
  <si>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</si>
  <si>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</si>
  <si>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</si>
  <si>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</si>
  <si>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</si>
  <si>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</si>
  <si>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</si>
  <si>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</si>
  <si>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</si>
  <si>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</si>
  <si>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</si>
  <si>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</si>
  <si>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</si>
  <si>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</si>
  <si>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</si>
  <si>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</si>
  <si>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</si>
  <si>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</si>
  <si>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</si>
  <si>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</si>
  <si>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</si>
  <si>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</si>
  <si>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</si>
  <si>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</si>
  <si>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</si>
  <si>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</si>
  <si>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</si>
  <si>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</si>
  <si>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</si>
  <si>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</si>
  <si>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</si>
  <si>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</si>
  <si>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</si>
  <si>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</si>
  <si>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</si>
  <si>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</si>
  <si>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</si>
  <si>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</si>
  <si>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</si>
  <si>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</si>
  <si>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</si>
  <si>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</si>
  <si>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</si>
  <si>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</si>
  <si>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</si>
  <si>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</si>
  <si>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</si>
  <si>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</si>
  <si>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</si>
  <si>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</si>
  <si>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</si>
  <si>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</si>
  <si>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</si>
  <si>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</si>
  <si>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</si>
  <si>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</si>
  <si>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</si>
  <si>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</si>
  <si>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</si>
  <si>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</si>
  <si>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</si>
  <si>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</si>
  <si>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</si>
  <si>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</si>
  <si>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</si>
  <si>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</si>
  <si>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</si>
  <si>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</si>
  <si>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</si>
  <si>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</si>
  <si>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</si>
  <si>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</si>
  <si>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</si>
  <si>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</si>
  <si>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</si>
  <si>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</si>
  <si>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</si>
  <si>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</si>
  <si>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</si>
  <si>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</si>
  <si>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</si>
  <si>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</si>
  <si>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</si>
  <si>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</si>
  <si>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</si>
  <si>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</si>
  <si>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</si>
  <si>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</si>
  <si>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</si>
  <si>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</si>
  <si>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</si>
  <si>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</si>
  <si>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</si>
  <si>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</si>
  <si>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</si>
  <si>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</si>
  <si>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</si>
  <si>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</si>
  <si>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</si>
  <si>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</si>
  <si>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</si>
  <si>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</si>
  <si>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</si>
  <si>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</si>
  <si>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</si>
  <si>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</si>
  <si>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</si>
  <si>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</si>
  <si>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</si>
  <si>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</si>
  <si>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</si>
  <si>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</si>
  <si>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</si>
  <si>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</si>
  <si>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</si>
  <si>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</si>
  <si>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</si>
  <si>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</si>
  <si>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</si>
  <si>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</si>
  <si>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</si>
  <si>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</si>
  <si>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</si>
  <si>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</si>
  <si>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</si>
  <si>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</si>
  <si>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</si>
  <si>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</si>
  <si>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</si>
  <si>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</si>
  <si>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</si>
  <si>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</si>
  <si>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</si>
  <si>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</si>
  <si>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</si>
  <si>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</si>
  <si>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</si>
  <si>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</si>
  <si>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</si>
  <si>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</si>
  <si>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</si>
  <si>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</si>
  <si>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</si>
  <si>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</si>
  <si>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</si>
  <si>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</si>
  <si>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</si>
  <si>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</si>
  <si>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</si>
  <si>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</si>
  <si>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</si>
  <si>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</si>
  <si>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</si>
  <si>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</si>
  <si>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</si>
  <si>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</si>
  <si>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</si>
  <si>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</si>
  <si>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</si>
  <si>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</si>
  <si>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</si>
  <si>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</si>
  <si>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</si>
  <si>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</si>
  <si>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</si>
  <si>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</si>
  <si>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</si>
  <si>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</si>
  <si>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</si>
  <si>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</si>
  <si>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</si>
  <si>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</si>
  <si>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</si>
  <si>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</si>
  <si>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</si>
  <si>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</si>
  <si>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</si>
  <si>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</si>
  <si>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</si>
  <si>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</si>
  <si>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</si>
  <si>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</si>
  <si>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</si>
  <si>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</si>
  <si>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</si>
  <si>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materiales de limpieza e higiene</t>
  </si>
  <si>
    <t>Adquisición de  alimentos y bebidas</t>
  </si>
  <si>
    <t>Suministro de materiales gastables y oficina</t>
  </si>
  <si>
    <t>Adquisición de Combustibles</t>
  </si>
  <si>
    <t>Adquisición de lubricantes y filtrados</t>
  </si>
  <si>
    <t>Adquisición de servicios de mantenimiento o reparaciones de transporte</t>
  </si>
  <si>
    <t>Adquisición de bombillas y componentes para lamparas</t>
  </si>
  <si>
    <t>Adquisición de gomas y batería</t>
  </si>
  <si>
    <t>Adquisición materiales de ferretería</t>
  </si>
  <si>
    <t>Adquisición de peajes</t>
  </si>
  <si>
    <t>Servicios de telecomunicaciones y públicos</t>
  </si>
  <si>
    <t>Suministro de servicios de telecomunicaciones y públicos</t>
  </si>
  <si>
    <t>Suministro de Servicio de transporte</t>
  </si>
  <si>
    <t>Servicios de publicidad</t>
  </si>
  <si>
    <t>Servicio de publicidad</t>
  </si>
  <si>
    <t>Servicio de reproducción</t>
  </si>
  <si>
    <t>Seguros y pólisas</t>
  </si>
  <si>
    <t>Adquisición de equipos informáticos y accesorios</t>
  </si>
  <si>
    <t>Adquisición de servicios de alimentos y bebidas</t>
  </si>
  <si>
    <t>Servicios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</si>
</sst>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9"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
      <sz val="20"/>
      <color rgb="FF000000"/>
      <name val="Calibri"/>
      <family val="2"/>
    </font>
    <font>
      <sz val="20"/>
      <color theme="1"/>
      <name val="Calibri"/>
      <family val="2"/>
      <scheme val="minor"/>
    </font>
    <font>
      <sz val="16"/>
      <color theme="1"/>
      <name val="Calibri"/>
      <family val="2"/>
      <scheme val="minor"/>
    </font>
    <font>
      <sz val="6"/>
      <color theme="1"/>
      <name val="Verdana"/>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1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23" fillId="0" borderId="1" xfId="41" applyFont="1" applyProtection="1">
      <alignment horizontal="center" vertical="center"/>
      <protection locked="0"/>
    </xf>
    <xf numFmtId="0" fontId="7"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24" fillId="5" borderId="2" xfId="45" applyFont="1" applyProtection="1">
      <alignment horizontal="center" vertical="center"/>
      <protection locked="0"/>
    </xf>
    <xf numFmtId="0" fontId="7" fillId="0" borderId="0" xfId="0" applyFont="1" applyBorder="1" applyAlignment="1">
      <alignment horizontal="center" vertical="center"/>
    </xf>
    <xf numFmtId="0" fontId="17" fillId="0" borderId="1" xfId="41">
      <alignment horizontal="center" vertical="center"/>
    </xf>
    <xf numFmtId="0" fontId="17" fillId="0" borderId="1" xfId="41">
      <alignment horizontal="center" vertical="center"/>
    </xf>
    <xf numFmtId="0" fontId="7"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65">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64"/>
    </tableStyle>
    <tableStyle name="Table Style 2" pivot="0" count="2">
      <tableStyleElement type="wholeTable" dxfId="163"/>
      <tableStyleElement type="totalRow" dxfId="162"/>
    </tableStyle>
    <tableStyle name="Table Style 3" pivot="0" count="3">
      <tableStyleElement type="lastColumn" dxfId="161"/>
      <tableStyleElement type="firstRowStripe" dxfId="160"/>
      <tableStyleElement type="secondRowStripe" dxfId="159"/>
    </tableStyle>
    <tableStyle name="Table Style 4" pivot="0" count="2">
      <tableStyleElement type="firstRowStripe" dxfId="158"/>
      <tableStyleElement type="secondColumnStripe" dxfId="1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1254</xdr:row>
          <xdr:rowOff>0</xdr:rowOff>
        </xdr:from>
        <xdr:to>
          <xdr:col>1</xdr:col>
          <xdr:colOff>333375</xdr:colOff>
          <xdr:row>1256</xdr:row>
          <xdr:rowOff>19050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23</xdr:row>
          <xdr:rowOff>0</xdr:rowOff>
        </xdr:to>
        <xdr:sp macro="" textlink="">
          <xdr:nvSpPr>
            <xdr:cNvPr id="12314" name="Button 1050" hidden="1">
              <a:extLst>
                <a:ext uri="{63B3BB69-23CF-44E3-9099-C40C66FF867C}">
                  <a14:compatExt spid="_x0000_s123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5" name="Button 1051" hidden="1">
              <a:extLst>
                <a:ext uri="{63B3BB69-23CF-44E3-9099-C40C66FF867C}">
                  <a14:compatExt spid="_x0000_s123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7" name="Button 1053" hidden="1">
              <a:extLst>
                <a:ext uri="{63B3BB69-23CF-44E3-9099-C40C66FF867C}">
                  <a14:compatExt spid="_x0000_s123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8" name="Button 1054" hidden="1">
              <a:extLst>
                <a:ext uri="{63B3BB69-23CF-44E3-9099-C40C66FF867C}">
                  <a14:compatExt spid="_x0000_s123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20" name="Button 1056" hidden="1">
              <a:extLst>
                <a:ext uri="{63B3BB69-23CF-44E3-9099-C40C66FF867C}">
                  <a14:compatExt spid="_x0000_s123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21" name="Button 1057" hidden="1">
              <a:extLst>
                <a:ext uri="{63B3BB69-23CF-44E3-9099-C40C66FF867C}">
                  <a14:compatExt spid="_x0000_s123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23" name="Button 1059" hidden="1">
              <a:extLst>
                <a:ext uri="{63B3BB69-23CF-44E3-9099-C40C66FF867C}">
                  <a14:compatExt spid="_x0000_s123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25" name="Button 1061" hidden="1">
              <a:extLst>
                <a:ext uri="{63B3BB69-23CF-44E3-9099-C40C66FF867C}">
                  <a14:compatExt spid="_x0000_s123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26" name="Button 1062" hidden="1">
              <a:extLst>
                <a:ext uri="{63B3BB69-23CF-44E3-9099-C40C66FF867C}">
                  <a14:compatExt spid="_x0000_s123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327" name="Button 1063" hidden="1">
              <a:extLst>
                <a:ext uri="{63B3BB69-23CF-44E3-9099-C40C66FF867C}">
                  <a14:compatExt spid="_x0000_s123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29" name="Button 1065" hidden="1">
              <a:extLst>
                <a:ext uri="{63B3BB69-23CF-44E3-9099-C40C66FF867C}">
                  <a14:compatExt spid="_x0000_s123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30" name="Button 1066" hidden="1">
              <a:extLst>
                <a:ext uri="{63B3BB69-23CF-44E3-9099-C40C66FF867C}">
                  <a14:compatExt spid="_x0000_s12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33" name="Button 1069" hidden="1">
              <a:extLst>
                <a:ext uri="{63B3BB69-23CF-44E3-9099-C40C66FF867C}">
                  <a14:compatExt spid="_x0000_s12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35" name="Button 1071" hidden="1">
              <a:extLst>
                <a:ext uri="{63B3BB69-23CF-44E3-9099-C40C66FF867C}">
                  <a14:compatExt spid="_x0000_s12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37" name="Button 1073" hidden="1">
              <a:extLst>
                <a:ext uri="{63B3BB69-23CF-44E3-9099-C40C66FF867C}">
                  <a14:compatExt spid="_x0000_s12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38" name="Button 1074" hidden="1">
              <a:extLst>
                <a:ext uri="{63B3BB69-23CF-44E3-9099-C40C66FF867C}">
                  <a14:compatExt spid="_x0000_s12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40" name="Button 1076" hidden="1">
              <a:extLst>
                <a:ext uri="{63B3BB69-23CF-44E3-9099-C40C66FF867C}">
                  <a14:compatExt spid="_x0000_s12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60" name="Button 1096" hidden="1">
              <a:extLst>
                <a:ext uri="{63B3BB69-23CF-44E3-9099-C40C66FF867C}">
                  <a14:compatExt spid="_x0000_s123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61" name="Button 1097" hidden="1">
              <a:extLst>
                <a:ext uri="{63B3BB69-23CF-44E3-9099-C40C66FF867C}">
                  <a14:compatExt spid="_x0000_s12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62" name="Button 1098" hidden="1">
              <a:extLst>
                <a:ext uri="{63B3BB69-23CF-44E3-9099-C40C66FF867C}">
                  <a14:compatExt spid="_x0000_s123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64" name="Button 1100" hidden="1">
              <a:extLst>
                <a:ext uri="{63B3BB69-23CF-44E3-9099-C40C66FF867C}">
                  <a14:compatExt spid="_x0000_s123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66" name="Button 1102" hidden="1">
              <a:extLst>
                <a:ext uri="{63B3BB69-23CF-44E3-9099-C40C66FF867C}">
                  <a14:compatExt spid="_x0000_s123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67" name="Button 1103" hidden="1">
              <a:extLst>
                <a:ext uri="{63B3BB69-23CF-44E3-9099-C40C66FF867C}">
                  <a14:compatExt spid="_x0000_s12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86" name="Button 1122" hidden="1">
              <a:extLst>
                <a:ext uri="{63B3BB69-23CF-44E3-9099-C40C66FF867C}">
                  <a14:compatExt spid="_x0000_s123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87" name="Button 1123" hidden="1">
              <a:extLst>
                <a:ext uri="{63B3BB69-23CF-44E3-9099-C40C66FF867C}">
                  <a14:compatExt spid="_x0000_s123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88" name="Button 1124" hidden="1">
              <a:extLst>
                <a:ext uri="{63B3BB69-23CF-44E3-9099-C40C66FF867C}">
                  <a14:compatExt spid="_x0000_s123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90" name="Button 1126" hidden="1">
              <a:extLst>
                <a:ext uri="{63B3BB69-23CF-44E3-9099-C40C66FF867C}">
                  <a14:compatExt spid="_x0000_s123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392" name="Button 1128" hidden="1">
              <a:extLst>
                <a:ext uri="{63B3BB69-23CF-44E3-9099-C40C66FF867C}">
                  <a14:compatExt spid="_x0000_s123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95" name="Button 1131" hidden="1">
              <a:extLst>
                <a:ext uri="{63B3BB69-23CF-44E3-9099-C40C66FF867C}">
                  <a14:compatExt spid="_x0000_s123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27" name="Button 1163" hidden="1">
              <a:extLst>
                <a:ext uri="{63B3BB69-23CF-44E3-9099-C40C66FF867C}">
                  <a14:compatExt spid="_x0000_s12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29" name="Button 1165" hidden="1">
              <a:extLst>
                <a:ext uri="{63B3BB69-23CF-44E3-9099-C40C66FF867C}">
                  <a14:compatExt spid="_x0000_s124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430" name="Button 1166" hidden="1">
              <a:extLst>
                <a:ext uri="{63B3BB69-23CF-44E3-9099-C40C66FF867C}">
                  <a14:compatExt spid="_x0000_s124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32" name="Button 1168" hidden="1">
              <a:extLst>
                <a:ext uri="{63B3BB69-23CF-44E3-9099-C40C66FF867C}">
                  <a14:compatExt spid="_x0000_s124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433" name="Button 1169" hidden="1">
              <a:extLst>
                <a:ext uri="{63B3BB69-23CF-44E3-9099-C40C66FF867C}">
                  <a14:compatExt spid="_x0000_s124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434" name="Button 1170" hidden="1">
              <a:extLst>
                <a:ext uri="{63B3BB69-23CF-44E3-9099-C40C66FF867C}">
                  <a14:compatExt spid="_x0000_s124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36" name="Button 1172" hidden="1">
              <a:extLst>
                <a:ext uri="{63B3BB69-23CF-44E3-9099-C40C66FF867C}">
                  <a14:compatExt spid="_x0000_s124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37" name="Button 1173" hidden="1">
              <a:extLst>
                <a:ext uri="{63B3BB69-23CF-44E3-9099-C40C66FF867C}">
                  <a14:compatExt spid="_x0000_s124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38" name="Button 1174" hidden="1">
              <a:extLst>
                <a:ext uri="{63B3BB69-23CF-44E3-9099-C40C66FF867C}">
                  <a14:compatExt spid="_x0000_s124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39" name="Button 1175" hidden="1">
              <a:extLst>
                <a:ext uri="{63B3BB69-23CF-44E3-9099-C40C66FF867C}">
                  <a14:compatExt spid="_x0000_s124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40" name="Button 1176" hidden="1">
              <a:extLst>
                <a:ext uri="{63B3BB69-23CF-44E3-9099-C40C66FF867C}">
                  <a14:compatExt spid="_x0000_s124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447" name="Button 1183" hidden="1">
              <a:extLst>
                <a:ext uri="{63B3BB69-23CF-44E3-9099-C40C66FF867C}">
                  <a14:compatExt spid="_x0000_s124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448" name="Button 1184" hidden="1">
              <a:extLst>
                <a:ext uri="{63B3BB69-23CF-44E3-9099-C40C66FF867C}">
                  <a14:compatExt spid="_x0000_s12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68" name="Button 1204" hidden="1">
              <a:extLst>
                <a:ext uri="{63B3BB69-23CF-44E3-9099-C40C66FF867C}">
                  <a14:compatExt spid="_x0000_s12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69" name="Button 1205" hidden="1">
              <a:extLst>
                <a:ext uri="{63B3BB69-23CF-44E3-9099-C40C66FF867C}">
                  <a14:compatExt spid="_x0000_s12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70" name="Button 1206" hidden="1">
              <a:extLst>
                <a:ext uri="{63B3BB69-23CF-44E3-9099-C40C66FF867C}">
                  <a14:compatExt spid="_x0000_s12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72" name="Button 1208" hidden="1">
              <a:extLst>
                <a:ext uri="{63B3BB69-23CF-44E3-9099-C40C66FF867C}">
                  <a14:compatExt spid="_x0000_s12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73" name="Button 1209" hidden="1">
              <a:extLst>
                <a:ext uri="{63B3BB69-23CF-44E3-9099-C40C66FF867C}">
                  <a14:compatExt spid="_x0000_s12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74" name="Button 1210" hidden="1">
              <a:extLst>
                <a:ext uri="{63B3BB69-23CF-44E3-9099-C40C66FF867C}">
                  <a14:compatExt spid="_x0000_s12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75" name="Button 1211" hidden="1">
              <a:extLst>
                <a:ext uri="{63B3BB69-23CF-44E3-9099-C40C66FF867C}">
                  <a14:compatExt spid="_x0000_s124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77" name="Button 1213" hidden="1">
              <a:extLst>
                <a:ext uri="{63B3BB69-23CF-44E3-9099-C40C66FF867C}">
                  <a14:compatExt spid="_x0000_s124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78" name="Button 1214" hidden="1">
              <a:extLst>
                <a:ext uri="{63B3BB69-23CF-44E3-9099-C40C66FF867C}">
                  <a14:compatExt spid="_x0000_s124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498" name="Button 1234" hidden="1">
              <a:extLst>
                <a:ext uri="{63B3BB69-23CF-44E3-9099-C40C66FF867C}">
                  <a14:compatExt spid="_x0000_s124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500" name="Button 1236" hidden="1">
              <a:extLst>
                <a:ext uri="{63B3BB69-23CF-44E3-9099-C40C66FF867C}">
                  <a14:compatExt spid="_x0000_s125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511" name="Button 1247" hidden="1">
              <a:extLst>
                <a:ext uri="{63B3BB69-23CF-44E3-9099-C40C66FF867C}">
                  <a14:compatExt spid="_x0000_s125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12" name="Button 1248" hidden="1">
              <a:extLst>
                <a:ext uri="{63B3BB69-23CF-44E3-9099-C40C66FF867C}">
                  <a14:compatExt spid="_x0000_s125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513" name="Button 1249" hidden="1">
              <a:extLst>
                <a:ext uri="{63B3BB69-23CF-44E3-9099-C40C66FF867C}">
                  <a14:compatExt spid="_x0000_s125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2514" name="Button 1250" hidden="1">
              <a:extLst>
                <a:ext uri="{63B3BB69-23CF-44E3-9099-C40C66FF867C}">
                  <a14:compatExt spid="_x0000_s125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15" name="Button 1251" hidden="1">
              <a:extLst>
                <a:ext uri="{63B3BB69-23CF-44E3-9099-C40C66FF867C}">
                  <a14:compatExt spid="_x0000_s125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16" name="Button 1252" hidden="1">
              <a:extLst>
                <a:ext uri="{63B3BB69-23CF-44E3-9099-C40C66FF867C}">
                  <a14:compatExt spid="_x0000_s125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18" name="Button 1254" hidden="1">
              <a:extLst>
                <a:ext uri="{63B3BB69-23CF-44E3-9099-C40C66FF867C}">
                  <a14:compatExt spid="_x0000_s125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520" name="Button 1256" hidden="1">
              <a:extLst>
                <a:ext uri="{63B3BB69-23CF-44E3-9099-C40C66FF867C}">
                  <a14:compatExt spid="_x0000_s12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521" name="Button 1257" hidden="1">
              <a:extLst>
                <a:ext uri="{63B3BB69-23CF-44E3-9099-C40C66FF867C}">
                  <a14:compatExt spid="_x0000_s125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522" name="Button 1258" hidden="1">
              <a:extLst>
                <a:ext uri="{63B3BB69-23CF-44E3-9099-C40C66FF867C}">
                  <a14:compatExt spid="_x0000_s125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524" name="Button 1260" hidden="1">
              <a:extLst>
                <a:ext uri="{63B3BB69-23CF-44E3-9099-C40C66FF867C}">
                  <a14:compatExt spid="_x0000_s125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25" name="Button 1261" hidden="1">
              <a:extLst>
                <a:ext uri="{63B3BB69-23CF-44E3-9099-C40C66FF867C}">
                  <a14:compatExt spid="_x0000_s125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26" name="Button 1262" hidden="1">
              <a:extLst>
                <a:ext uri="{63B3BB69-23CF-44E3-9099-C40C66FF867C}">
                  <a14:compatExt spid="_x0000_s125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27" name="Button 1263" hidden="1">
              <a:extLst>
                <a:ext uri="{63B3BB69-23CF-44E3-9099-C40C66FF867C}">
                  <a14:compatExt spid="_x0000_s125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531" name="Button 1267" hidden="1">
              <a:extLst>
                <a:ext uri="{63B3BB69-23CF-44E3-9099-C40C66FF867C}">
                  <a14:compatExt spid="_x0000_s12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532" name="Button 1268" hidden="1">
              <a:extLst>
                <a:ext uri="{63B3BB69-23CF-44E3-9099-C40C66FF867C}">
                  <a14:compatExt spid="_x0000_s125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33" name="Button 1269" hidden="1">
              <a:extLst>
                <a:ext uri="{63B3BB69-23CF-44E3-9099-C40C66FF867C}">
                  <a14:compatExt spid="_x0000_s12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534" name="Button 1270" hidden="1">
              <a:extLst>
                <a:ext uri="{63B3BB69-23CF-44E3-9099-C40C66FF867C}">
                  <a14:compatExt spid="_x0000_s12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535" name="Button 1271" hidden="1">
              <a:extLst>
                <a:ext uri="{63B3BB69-23CF-44E3-9099-C40C66FF867C}">
                  <a14:compatExt spid="_x0000_s12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536" name="Button 1272" hidden="1">
              <a:extLst>
                <a:ext uri="{63B3BB69-23CF-44E3-9099-C40C66FF867C}">
                  <a14:compatExt spid="_x0000_s12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37" name="Button 1273" hidden="1">
              <a:extLst>
                <a:ext uri="{63B3BB69-23CF-44E3-9099-C40C66FF867C}">
                  <a14:compatExt spid="_x0000_s125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38" name="Button 1274" hidden="1">
              <a:extLst>
                <a:ext uri="{63B3BB69-23CF-44E3-9099-C40C66FF867C}">
                  <a14:compatExt spid="_x0000_s12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540" name="Button 1276" hidden="1">
              <a:extLst>
                <a:ext uri="{63B3BB69-23CF-44E3-9099-C40C66FF867C}">
                  <a14:compatExt spid="_x0000_s125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60" name="Button 1296" hidden="1">
              <a:extLst>
                <a:ext uri="{63B3BB69-23CF-44E3-9099-C40C66FF867C}">
                  <a14:compatExt spid="_x0000_s125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61" name="Button 1297" hidden="1">
              <a:extLst>
                <a:ext uri="{63B3BB69-23CF-44E3-9099-C40C66FF867C}">
                  <a14:compatExt spid="_x0000_s125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62" name="Button 1298" hidden="1">
              <a:extLst>
                <a:ext uri="{63B3BB69-23CF-44E3-9099-C40C66FF867C}">
                  <a14:compatExt spid="_x0000_s125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68" name="Button 1304" hidden="1">
              <a:extLst>
                <a:ext uri="{63B3BB69-23CF-44E3-9099-C40C66FF867C}">
                  <a14:compatExt spid="_x0000_s12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591" name="Button 1327" hidden="1">
              <a:extLst>
                <a:ext uri="{63B3BB69-23CF-44E3-9099-C40C66FF867C}">
                  <a14:compatExt spid="_x0000_s1259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92" name="Button 1328" hidden="1">
              <a:extLst>
                <a:ext uri="{63B3BB69-23CF-44E3-9099-C40C66FF867C}">
                  <a14:compatExt spid="_x0000_s125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593" name="Button 1329" hidden="1">
              <a:extLst>
                <a:ext uri="{63B3BB69-23CF-44E3-9099-C40C66FF867C}">
                  <a14:compatExt spid="_x0000_s125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617" name="Button 1353" hidden="1">
              <a:extLst>
                <a:ext uri="{63B3BB69-23CF-44E3-9099-C40C66FF867C}">
                  <a14:compatExt spid="_x0000_s1261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18" name="Button 1354" hidden="1">
              <a:extLst>
                <a:ext uri="{63B3BB69-23CF-44E3-9099-C40C66FF867C}">
                  <a14:compatExt spid="_x0000_s126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619" name="Button 1355" hidden="1">
              <a:extLst>
                <a:ext uri="{63B3BB69-23CF-44E3-9099-C40C66FF867C}">
                  <a14:compatExt spid="_x0000_s1261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623" name="Button 1359" hidden="1">
              <a:extLst>
                <a:ext uri="{63B3BB69-23CF-44E3-9099-C40C66FF867C}">
                  <a14:compatExt spid="_x0000_s12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24" name="Button 1360" hidden="1">
              <a:extLst>
                <a:ext uri="{63B3BB69-23CF-44E3-9099-C40C66FF867C}">
                  <a14:compatExt spid="_x0000_s126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646" name="Button 1382" hidden="1">
              <a:extLst>
                <a:ext uri="{63B3BB69-23CF-44E3-9099-C40C66FF867C}">
                  <a14:compatExt spid="_x0000_s1264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647" name="Button 1383" hidden="1">
              <a:extLst>
                <a:ext uri="{63B3BB69-23CF-44E3-9099-C40C66FF867C}">
                  <a14:compatExt spid="_x0000_s12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648" name="Button 1384" hidden="1">
              <a:extLst>
                <a:ext uri="{63B3BB69-23CF-44E3-9099-C40C66FF867C}">
                  <a14:compatExt spid="_x0000_s1264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52" name="Button 1388" hidden="1">
              <a:extLst>
                <a:ext uri="{63B3BB69-23CF-44E3-9099-C40C66FF867C}">
                  <a14:compatExt spid="_x0000_s126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654" name="Button 1390" hidden="1">
              <a:extLst>
                <a:ext uri="{63B3BB69-23CF-44E3-9099-C40C66FF867C}">
                  <a14:compatExt spid="_x0000_s12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675" name="Button 1411" hidden="1">
              <a:extLst>
                <a:ext uri="{63B3BB69-23CF-44E3-9099-C40C66FF867C}">
                  <a14:compatExt spid="_x0000_s1267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676" name="Button 1412" hidden="1">
              <a:extLst>
                <a:ext uri="{63B3BB69-23CF-44E3-9099-C40C66FF867C}">
                  <a14:compatExt spid="_x0000_s12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77" name="Button 1413" hidden="1">
              <a:extLst>
                <a:ext uri="{63B3BB69-23CF-44E3-9099-C40C66FF867C}">
                  <a14:compatExt spid="_x0000_s1267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679" name="Button 1415" hidden="1">
              <a:extLst>
                <a:ext uri="{63B3BB69-23CF-44E3-9099-C40C66FF867C}">
                  <a14:compatExt spid="_x0000_s12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680" name="Button 1416" hidden="1">
              <a:extLst>
                <a:ext uri="{63B3BB69-23CF-44E3-9099-C40C66FF867C}">
                  <a14:compatExt spid="_x0000_s12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682" name="Button 1418" hidden="1">
              <a:extLst>
                <a:ext uri="{63B3BB69-23CF-44E3-9099-C40C66FF867C}">
                  <a14:compatExt spid="_x0000_s126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701" name="Button 1437" hidden="1">
              <a:extLst>
                <a:ext uri="{63B3BB69-23CF-44E3-9099-C40C66FF867C}">
                  <a14:compatExt spid="_x0000_s127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02" name="Button 1438" hidden="1">
              <a:extLst>
                <a:ext uri="{63B3BB69-23CF-44E3-9099-C40C66FF867C}">
                  <a14:compatExt spid="_x0000_s127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703" name="Button 1439" hidden="1">
              <a:extLst>
                <a:ext uri="{63B3BB69-23CF-44E3-9099-C40C66FF867C}">
                  <a14:compatExt spid="_x0000_s127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705" name="Button 1441" hidden="1">
              <a:extLst>
                <a:ext uri="{63B3BB69-23CF-44E3-9099-C40C66FF867C}">
                  <a14:compatExt spid="_x0000_s127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707" name="Button 1443" hidden="1">
              <a:extLst>
                <a:ext uri="{63B3BB69-23CF-44E3-9099-C40C66FF867C}">
                  <a14:compatExt spid="_x0000_s12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26" name="Button 1462" hidden="1">
              <a:extLst>
                <a:ext uri="{63B3BB69-23CF-44E3-9099-C40C66FF867C}">
                  <a14:compatExt spid="_x0000_s127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727" name="Button 1463" hidden="1">
              <a:extLst>
                <a:ext uri="{63B3BB69-23CF-44E3-9099-C40C66FF867C}">
                  <a14:compatExt spid="_x0000_s12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728" name="Button 1464" hidden="1">
              <a:extLst>
                <a:ext uri="{63B3BB69-23CF-44E3-9099-C40C66FF867C}">
                  <a14:compatExt spid="_x0000_s127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48" name="Button 1484" hidden="1">
              <a:extLst>
                <a:ext uri="{63B3BB69-23CF-44E3-9099-C40C66FF867C}">
                  <a14:compatExt spid="_x0000_s1274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749" name="Button 1485" hidden="1">
              <a:extLst>
                <a:ext uri="{63B3BB69-23CF-44E3-9099-C40C66FF867C}">
                  <a14:compatExt spid="_x0000_s127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750" name="Button 1486" hidden="1">
              <a:extLst>
                <a:ext uri="{63B3BB69-23CF-44E3-9099-C40C66FF867C}">
                  <a14:compatExt spid="_x0000_s127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53" name="Button 1489" hidden="1">
              <a:extLst>
                <a:ext uri="{63B3BB69-23CF-44E3-9099-C40C66FF867C}">
                  <a14:compatExt spid="_x0000_s127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754" name="Button 1490" hidden="1">
              <a:extLst>
                <a:ext uri="{63B3BB69-23CF-44E3-9099-C40C66FF867C}">
                  <a14:compatExt spid="_x0000_s127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773" name="Button 1509" hidden="1">
              <a:extLst>
                <a:ext uri="{63B3BB69-23CF-44E3-9099-C40C66FF867C}">
                  <a14:compatExt spid="_x0000_s127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774" name="Button 1510" hidden="1">
              <a:extLst>
                <a:ext uri="{63B3BB69-23CF-44E3-9099-C40C66FF867C}">
                  <a14:compatExt spid="_x0000_s127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75" name="Button 1511" hidden="1">
              <a:extLst>
                <a:ext uri="{63B3BB69-23CF-44E3-9099-C40C66FF867C}">
                  <a14:compatExt spid="_x0000_s127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797" name="Button 1533" hidden="1">
              <a:extLst>
                <a:ext uri="{63B3BB69-23CF-44E3-9099-C40C66FF867C}">
                  <a14:compatExt spid="_x0000_s127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798" name="Button 1534" hidden="1">
              <a:extLst>
                <a:ext uri="{63B3BB69-23CF-44E3-9099-C40C66FF867C}">
                  <a14:compatExt spid="_x0000_s127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799" name="Button 1535" hidden="1">
              <a:extLst>
                <a:ext uri="{63B3BB69-23CF-44E3-9099-C40C66FF867C}">
                  <a14:compatExt spid="_x0000_s127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801" name="Button 1537" hidden="1">
              <a:extLst>
                <a:ext uri="{63B3BB69-23CF-44E3-9099-C40C66FF867C}">
                  <a14:compatExt spid="_x0000_s128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20" name="Button 1556" hidden="1">
              <a:extLst>
                <a:ext uri="{63B3BB69-23CF-44E3-9099-C40C66FF867C}">
                  <a14:compatExt spid="_x0000_s128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21" name="Button 1557" hidden="1">
              <a:extLst>
                <a:ext uri="{63B3BB69-23CF-44E3-9099-C40C66FF867C}">
                  <a14:compatExt spid="_x0000_s12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822" name="Button 1558" hidden="1">
              <a:extLst>
                <a:ext uri="{63B3BB69-23CF-44E3-9099-C40C66FF867C}">
                  <a14:compatExt spid="_x0000_s128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848" name="Button 1584" hidden="1">
              <a:extLst>
                <a:ext uri="{63B3BB69-23CF-44E3-9099-C40C66FF867C}">
                  <a14:compatExt spid="_x0000_s128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849" name="Button 1585" hidden="1">
              <a:extLst>
                <a:ext uri="{63B3BB69-23CF-44E3-9099-C40C66FF867C}">
                  <a14:compatExt spid="_x0000_s128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868" name="Button 1604" hidden="1">
              <a:extLst>
                <a:ext uri="{63B3BB69-23CF-44E3-9099-C40C66FF867C}">
                  <a14:compatExt spid="_x0000_s128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69" name="Button 1605" hidden="1">
              <a:extLst>
                <a:ext uri="{63B3BB69-23CF-44E3-9099-C40C66FF867C}">
                  <a14:compatExt spid="_x0000_s128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870" name="Button 1606" hidden="1">
              <a:extLst>
                <a:ext uri="{63B3BB69-23CF-44E3-9099-C40C66FF867C}">
                  <a14:compatExt spid="_x0000_s128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913" name="Button 1649" hidden="1">
              <a:extLst>
                <a:ext uri="{63B3BB69-23CF-44E3-9099-C40C66FF867C}">
                  <a14:compatExt spid="_x0000_s129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915" name="Button 1651" hidden="1">
              <a:extLst>
                <a:ext uri="{63B3BB69-23CF-44E3-9099-C40C66FF867C}">
                  <a14:compatExt spid="_x0000_s129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944" name="Button 1680" hidden="1">
              <a:extLst>
                <a:ext uri="{63B3BB69-23CF-44E3-9099-C40C66FF867C}">
                  <a14:compatExt spid="_x0000_s129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945" name="Button 1681" hidden="1">
              <a:extLst>
                <a:ext uri="{63B3BB69-23CF-44E3-9099-C40C66FF867C}">
                  <a14:compatExt spid="_x0000_s129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948" name="Button 1684" hidden="1">
              <a:extLst>
                <a:ext uri="{63B3BB69-23CF-44E3-9099-C40C66FF867C}">
                  <a14:compatExt spid="_x0000_s129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949" name="Button 1685" hidden="1">
              <a:extLst>
                <a:ext uri="{63B3BB69-23CF-44E3-9099-C40C66FF867C}">
                  <a14:compatExt spid="_x0000_s129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953" name="Button 1689" hidden="1">
              <a:extLst>
                <a:ext uri="{63B3BB69-23CF-44E3-9099-C40C66FF867C}">
                  <a14:compatExt spid="_x0000_s129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954" name="Button 1690" hidden="1">
              <a:extLst>
                <a:ext uri="{63B3BB69-23CF-44E3-9099-C40C66FF867C}">
                  <a14:compatExt spid="_x0000_s129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955" name="Button 1691" hidden="1">
              <a:extLst>
                <a:ext uri="{63B3BB69-23CF-44E3-9099-C40C66FF867C}">
                  <a14:compatExt spid="_x0000_s129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956" name="Button 1692" hidden="1">
              <a:extLst>
                <a:ext uri="{63B3BB69-23CF-44E3-9099-C40C66FF867C}">
                  <a14:compatExt spid="_x0000_s129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57" name="Button 1693" hidden="1">
              <a:extLst>
                <a:ext uri="{63B3BB69-23CF-44E3-9099-C40C66FF867C}">
                  <a14:compatExt spid="_x0000_s129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58" name="Button 1694" hidden="1">
              <a:extLst>
                <a:ext uri="{63B3BB69-23CF-44E3-9099-C40C66FF867C}">
                  <a14:compatExt spid="_x0000_s129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959" name="Button 1695" hidden="1">
              <a:extLst>
                <a:ext uri="{63B3BB69-23CF-44E3-9099-C40C66FF867C}">
                  <a14:compatExt spid="_x0000_s129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960" name="Button 1696" hidden="1">
              <a:extLst>
                <a:ext uri="{63B3BB69-23CF-44E3-9099-C40C66FF867C}">
                  <a14:compatExt spid="_x0000_s129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61" name="Button 1697" hidden="1">
              <a:extLst>
                <a:ext uri="{63B3BB69-23CF-44E3-9099-C40C66FF867C}">
                  <a14:compatExt spid="_x0000_s129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962" name="Button 1698" hidden="1">
              <a:extLst>
                <a:ext uri="{63B3BB69-23CF-44E3-9099-C40C66FF867C}">
                  <a14:compatExt spid="_x0000_s129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963" name="Button 1699" hidden="1">
              <a:extLst>
                <a:ext uri="{63B3BB69-23CF-44E3-9099-C40C66FF867C}">
                  <a14:compatExt spid="_x0000_s129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964" name="Button 1700" hidden="1">
              <a:extLst>
                <a:ext uri="{63B3BB69-23CF-44E3-9099-C40C66FF867C}">
                  <a14:compatExt spid="_x0000_s129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965" name="Button 1701" hidden="1">
              <a:extLst>
                <a:ext uri="{63B3BB69-23CF-44E3-9099-C40C66FF867C}">
                  <a14:compatExt spid="_x0000_s129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968" name="Button 1704" hidden="1">
              <a:extLst>
                <a:ext uri="{63B3BB69-23CF-44E3-9099-C40C66FF867C}">
                  <a14:compatExt spid="_x0000_s129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969" name="Button 1705" hidden="1">
              <a:extLst>
                <a:ext uri="{63B3BB69-23CF-44E3-9099-C40C66FF867C}">
                  <a14:compatExt spid="_x0000_s1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989" name="Button 1725" hidden="1">
              <a:extLst>
                <a:ext uri="{63B3BB69-23CF-44E3-9099-C40C66FF867C}">
                  <a14:compatExt spid="_x0000_s1298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90" name="Button 1726" hidden="1">
              <a:extLst>
                <a:ext uri="{63B3BB69-23CF-44E3-9099-C40C66FF867C}">
                  <a14:compatExt spid="_x0000_s129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91" name="Button 1727" hidden="1">
              <a:extLst>
                <a:ext uri="{63B3BB69-23CF-44E3-9099-C40C66FF867C}">
                  <a14:compatExt spid="_x0000_s1299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996" name="Button 1732" hidden="1">
              <a:extLst>
                <a:ext uri="{63B3BB69-23CF-44E3-9099-C40C66FF867C}">
                  <a14:compatExt spid="_x0000_s129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997" name="Button 1733" hidden="1">
              <a:extLst>
                <a:ext uri="{63B3BB69-23CF-44E3-9099-C40C66FF867C}">
                  <a14:compatExt spid="_x0000_s129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98" name="Button 1734" hidden="1">
              <a:extLst>
                <a:ext uri="{63B3BB69-23CF-44E3-9099-C40C66FF867C}">
                  <a14:compatExt spid="_x0000_s129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018" name="Button 1754" hidden="1">
              <a:extLst>
                <a:ext uri="{63B3BB69-23CF-44E3-9099-C40C66FF867C}">
                  <a14:compatExt spid="_x0000_s130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020" name="Button 1756" hidden="1">
              <a:extLst>
                <a:ext uri="{63B3BB69-23CF-44E3-9099-C40C66FF867C}">
                  <a14:compatExt spid="_x0000_s130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026" name="Button 1762" hidden="1">
              <a:extLst>
                <a:ext uri="{63B3BB69-23CF-44E3-9099-C40C66FF867C}">
                  <a14:compatExt spid="_x0000_s130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027" name="Button 1763" hidden="1">
              <a:extLst>
                <a:ext uri="{63B3BB69-23CF-44E3-9099-C40C66FF867C}">
                  <a14:compatExt spid="_x0000_s13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029" name="Button 1765" hidden="1">
              <a:extLst>
                <a:ext uri="{63B3BB69-23CF-44E3-9099-C40C66FF867C}">
                  <a14:compatExt spid="_x0000_s130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030" name="Button 1766" hidden="1">
              <a:extLst>
                <a:ext uri="{63B3BB69-23CF-44E3-9099-C40C66FF867C}">
                  <a14:compatExt spid="_x0000_s13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031" name="Button 1767" hidden="1">
              <a:extLst>
                <a:ext uri="{63B3BB69-23CF-44E3-9099-C40C66FF867C}">
                  <a14:compatExt spid="_x0000_s130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032" name="Button 1768" hidden="1">
              <a:extLst>
                <a:ext uri="{63B3BB69-23CF-44E3-9099-C40C66FF867C}">
                  <a14:compatExt spid="_x0000_s130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3036" name="Button 1772" hidden="1">
              <a:extLst>
                <a:ext uri="{63B3BB69-23CF-44E3-9099-C40C66FF867C}">
                  <a14:compatExt spid="_x0000_s130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3037" name="Button 1773" hidden="1">
              <a:extLst>
                <a:ext uri="{63B3BB69-23CF-44E3-9099-C40C66FF867C}">
                  <a14:compatExt spid="_x0000_s130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038" name="Button 1774" hidden="1">
              <a:extLst>
                <a:ext uri="{63B3BB69-23CF-44E3-9099-C40C66FF867C}">
                  <a14:compatExt spid="_x0000_s130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3039" name="Button 1775" hidden="1">
              <a:extLst>
                <a:ext uri="{63B3BB69-23CF-44E3-9099-C40C66FF867C}">
                  <a14:compatExt spid="_x0000_s130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040" name="Button 1776" hidden="1">
              <a:extLst>
                <a:ext uri="{63B3BB69-23CF-44E3-9099-C40C66FF867C}">
                  <a14:compatExt spid="_x0000_s130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3041" name="Button 1777" hidden="1">
              <a:extLst>
                <a:ext uri="{63B3BB69-23CF-44E3-9099-C40C66FF867C}">
                  <a14:compatExt spid="_x0000_s130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42" name="Button 1778" hidden="1">
              <a:extLst>
                <a:ext uri="{63B3BB69-23CF-44E3-9099-C40C66FF867C}">
                  <a14:compatExt spid="_x0000_s130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043" name="Button 1779" hidden="1">
              <a:extLst>
                <a:ext uri="{63B3BB69-23CF-44E3-9099-C40C66FF867C}">
                  <a14:compatExt spid="_x0000_s130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044" name="Button 1780" hidden="1">
              <a:extLst>
                <a:ext uri="{63B3BB69-23CF-44E3-9099-C40C66FF867C}">
                  <a14:compatExt spid="_x0000_s130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045" name="Button 1781" hidden="1">
              <a:extLst>
                <a:ext uri="{63B3BB69-23CF-44E3-9099-C40C66FF867C}">
                  <a14:compatExt spid="_x0000_s130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46" name="Button 1782" hidden="1">
              <a:extLst>
                <a:ext uri="{63B3BB69-23CF-44E3-9099-C40C66FF867C}">
                  <a14:compatExt spid="_x0000_s130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3048" name="Button 1784" hidden="1">
              <a:extLst>
                <a:ext uri="{63B3BB69-23CF-44E3-9099-C40C66FF867C}">
                  <a14:compatExt spid="_x0000_s13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49" name="Button 1785" hidden="1">
              <a:extLst>
                <a:ext uri="{63B3BB69-23CF-44E3-9099-C40C66FF867C}">
                  <a14:compatExt spid="_x0000_s130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3050" name="Button 1786" hidden="1">
              <a:extLst>
                <a:ext uri="{63B3BB69-23CF-44E3-9099-C40C66FF867C}">
                  <a14:compatExt spid="_x0000_s130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3051" name="Button 1787" hidden="1">
              <a:extLst>
                <a:ext uri="{63B3BB69-23CF-44E3-9099-C40C66FF867C}">
                  <a14:compatExt spid="_x0000_s130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053" name="Button 1789" hidden="1">
              <a:extLst>
                <a:ext uri="{63B3BB69-23CF-44E3-9099-C40C66FF867C}">
                  <a14:compatExt spid="_x0000_s130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054" name="Button 1790" hidden="1">
              <a:extLst>
                <a:ext uri="{63B3BB69-23CF-44E3-9099-C40C66FF867C}">
                  <a14:compatExt spid="_x0000_s130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055" name="Button 1791" hidden="1">
              <a:extLst>
                <a:ext uri="{63B3BB69-23CF-44E3-9099-C40C66FF867C}">
                  <a14:compatExt spid="_x0000_s130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056" name="Button 1792" hidden="1">
              <a:extLst>
                <a:ext uri="{63B3BB69-23CF-44E3-9099-C40C66FF867C}">
                  <a14:compatExt spid="_x0000_s130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057" name="Button 1793" hidden="1">
              <a:extLst>
                <a:ext uri="{63B3BB69-23CF-44E3-9099-C40C66FF867C}">
                  <a14:compatExt spid="_x0000_s130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058" name="Button 1794" hidden="1">
              <a:extLst>
                <a:ext uri="{63B3BB69-23CF-44E3-9099-C40C66FF867C}">
                  <a14:compatExt spid="_x0000_s130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059" name="Button 1795" hidden="1">
              <a:extLst>
                <a:ext uri="{63B3BB69-23CF-44E3-9099-C40C66FF867C}">
                  <a14:compatExt spid="_x0000_s130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60" name="Button 1796" hidden="1">
              <a:extLst>
                <a:ext uri="{63B3BB69-23CF-44E3-9099-C40C66FF867C}">
                  <a14:compatExt spid="_x0000_s130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061" name="Button 1797" hidden="1">
              <a:extLst>
                <a:ext uri="{63B3BB69-23CF-44E3-9099-C40C66FF867C}">
                  <a14:compatExt spid="_x0000_s130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062" name="Button 1798" hidden="1">
              <a:extLst>
                <a:ext uri="{63B3BB69-23CF-44E3-9099-C40C66FF867C}">
                  <a14:compatExt spid="_x0000_s130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063" name="Button 1799" hidden="1">
              <a:extLst>
                <a:ext uri="{63B3BB69-23CF-44E3-9099-C40C66FF867C}">
                  <a14:compatExt spid="_x0000_s130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064" name="Button 1800" hidden="1">
              <a:extLst>
                <a:ext uri="{63B3BB69-23CF-44E3-9099-C40C66FF867C}">
                  <a14:compatExt spid="_x0000_s13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065" name="Button 1801" hidden="1">
              <a:extLst>
                <a:ext uri="{63B3BB69-23CF-44E3-9099-C40C66FF867C}">
                  <a14:compatExt spid="_x0000_s130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067" name="Button 1803" hidden="1">
              <a:extLst>
                <a:ext uri="{63B3BB69-23CF-44E3-9099-C40C66FF867C}">
                  <a14:compatExt spid="_x0000_s130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068" name="Button 1804" hidden="1">
              <a:extLst>
                <a:ext uri="{63B3BB69-23CF-44E3-9099-C40C66FF867C}">
                  <a14:compatExt spid="_x0000_s130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069" name="Button 1805" hidden="1">
              <a:extLst>
                <a:ext uri="{63B3BB69-23CF-44E3-9099-C40C66FF867C}">
                  <a14:compatExt spid="_x0000_s130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070" name="Button 1806" hidden="1">
              <a:extLst>
                <a:ext uri="{63B3BB69-23CF-44E3-9099-C40C66FF867C}">
                  <a14:compatExt spid="_x0000_s130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71" name="Button 1807" hidden="1">
              <a:extLst>
                <a:ext uri="{63B3BB69-23CF-44E3-9099-C40C66FF867C}">
                  <a14:compatExt spid="_x0000_s130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72" name="Button 1808" hidden="1">
              <a:extLst>
                <a:ext uri="{63B3BB69-23CF-44E3-9099-C40C66FF867C}">
                  <a14:compatExt spid="_x0000_s130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94" name="Button 1830" hidden="1">
              <a:extLst>
                <a:ext uri="{63B3BB69-23CF-44E3-9099-C40C66FF867C}">
                  <a14:compatExt spid="_x0000_s130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095" name="Button 1831" hidden="1">
              <a:extLst>
                <a:ext uri="{63B3BB69-23CF-44E3-9099-C40C66FF867C}">
                  <a14:compatExt spid="_x0000_s130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096" name="Button 1832" hidden="1">
              <a:extLst>
                <a:ext uri="{63B3BB69-23CF-44E3-9099-C40C66FF867C}">
                  <a14:compatExt spid="_x0000_s130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102" name="Button 1838" hidden="1">
              <a:extLst>
                <a:ext uri="{63B3BB69-23CF-44E3-9099-C40C66FF867C}">
                  <a14:compatExt spid="_x0000_s131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106" name="Button 1842" hidden="1">
              <a:extLst>
                <a:ext uri="{63B3BB69-23CF-44E3-9099-C40C66FF867C}">
                  <a14:compatExt spid="_x0000_s131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107" name="Button 1843" hidden="1">
              <a:extLst>
                <a:ext uri="{63B3BB69-23CF-44E3-9099-C40C66FF867C}">
                  <a14:compatExt spid="_x0000_s131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108" name="Button 1844" hidden="1">
              <a:extLst>
                <a:ext uri="{63B3BB69-23CF-44E3-9099-C40C66FF867C}">
                  <a14:compatExt spid="_x0000_s131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109" name="Button 1845" hidden="1">
              <a:extLst>
                <a:ext uri="{63B3BB69-23CF-44E3-9099-C40C66FF867C}">
                  <a14:compatExt spid="_x0000_s13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110" name="Button 1846" hidden="1">
              <a:extLst>
                <a:ext uri="{63B3BB69-23CF-44E3-9099-C40C66FF867C}">
                  <a14:compatExt spid="_x0000_s131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111" name="Button 1847" hidden="1">
              <a:extLst>
                <a:ext uri="{63B3BB69-23CF-44E3-9099-C40C66FF867C}">
                  <a14:compatExt spid="_x0000_s131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12" name="Button 1848" hidden="1">
              <a:extLst>
                <a:ext uri="{63B3BB69-23CF-44E3-9099-C40C66FF867C}">
                  <a14:compatExt spid="_x0000_s13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113" name="Button 1849" hidden="1">
              <a:extLst>
                <a:ext uri="{63B3BB69-23CF-44E3-9099-C40C66FF867C}">
                  <a14:compatExt spid="_x0000_s131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114" name="Button 1850" hidden="1">
              <a:extLst>
                <a:ext uri="{63B3BB69-23CF-44E3-9099-C40C66FF867C}">
                  <a14:compatExt spid="_x0000_s13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115" name="Button 1851" hidden="1">
              <a:extLst>
                <a:ext uri="{63B3BB69-23CF-44E3-9099-C40C66FF867C}">
                  <a14:compatExt spid="_x0000_s131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116" name="Button 1852" hidden="1">
              <a:extLst>
                <a:ext uri="{63B3BB69-23CF-44E3-9099-C40C66FF867C}">
                  <a14:compatExt spid="_x0000_s131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3117" name="Button 1853" hidden="1">
              <a:extLst>
                <a:ext uri="{63B3BB69-23CF-44E3-9099-C40C66FF867C}">
                  <a14:compatExt spid="_x0000_s131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118" name="Button 1854" hidden="1">
              <a:extLst>
                <a:ext uri="{63B3BB69-23CF-44E3-9099-C40C66FF867C}">
                  <a14:compatExt spid="_x0000_s131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119" name="Button 1855" hidden="1">
              <a:extLst>
                <a:ext uri="{63B3BB69-23CF-44E3-9099-C40C66FF867C}">
                  <a14:compatExt spid="_x0000_s131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120" name="Button 1856" hidden="1">
              <a:extLst>
                <a:ext uri="{63B3BB69-23CF-44E3-9099-C40C66FF867C}">
                  <a14:compatExt spid="_x0000_s131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121" name="Button 1857" hidden="1">
              <a:extLst>
                <a:ext uri="{63B3BB69-23CF-44E3-9099-C40C66FF867C}">
                  <a14:compatExt spid="_x0000_s13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122" name="Button 1858" hidden="1">
              <a:extLst>
                <a:ext uri="{63B3BB69-23CF-44E3-9099-C40C66FF867C}">
                  <a14:compatExt spid="_x0000_s13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123" name="Button 1859" hidden="1">
              <a:extLst>
                <a:ext uri="{63B3BB69-23CF-44E3-9099-C40C66FF867C}">
                  <a14:compatExt spid="_x0000_s131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124" name="Button 1860" hidden="1">
              <a:extLst>
                <a:ext uri="{63B3BB69-23CF-44E3-9099-C40C66FF867C}">
                  <a14:compatExt spid="_x0000_s131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125" name="Button 1861" hidden="1">
              <a:extLst>
                <a:ext uri="{63B3BB69-23CF-44E3-9099-C40C66FF867C}">
                  <a14:compatExt spid="_x0000_s131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129" name="Button 1865" hidden="1">
              <a:extLst>
                <a:ext uri="{63B3BB69-23CF-44E3-9099-C40C66FF867C}">
                  <a14:compatExt spid="_x0000_s131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130" name="Button 1866" hidden="1">
              <a:extLst>
                <a:ext uri="{63B3BB69-23CF-44E3-9099-C40C66FF867C}">
                  <a14:compatExt spid="_x0000_s131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132" name="Button 1868" hidden="1">
              <a:extLst>
                <a:ext uri="{63B3BB69-23CF-44E3-9099-C40C66FF867C}">
                  <a14:compatExt spid="_x0000_s131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151" name="Button 1887" hidden="1">
              <a:extLst>
                <a:ext uri="{63B3BB69-23CF-44E3-9099-C40C66FF867C}">
                  <a14:compatExt spid="_x0000_s131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152" name="Button 1888" hidden="1">
              <a:extLst>
                <a:ext uri="{63B3BB69-23CF-44E3-9099-C40C66FF867C}">
                  <a14:compatExt spid="_x0000_s131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175" name="Button 1911" hidden="1">
              <a:extLst>
                <a:ext uri="{63B3BB69-23CF-44E3-9099-C40C66FF867C}">
                  <a14:compatExt spid="_x0000_s1317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182" name="Button 1918" hidden="1">
              <a:extLst>
                <a:ext uri="{63B3BB69-23CF-44E3-9099-C40C66FF867C}">
                  <a14:compatExt spid="_x0000_s13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183" name="Button 1919" hidden="1">
              <a:extLst>
                <a:ext uri="{63B3BB69-23CF-44E3-9099-C40C66FF867C}">
                  <a14:compatExt spid="_x0000_s131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184" name="Button 1920" hidden="1">
              <a:extLst>
                <a:ext uri="{63B3BB69-23CF-44E3-9099-C40C66FF867C}">
                  <a14:compatExt spid="_x0000_s131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205" name="Button 1941" hidden="1">
              <a:extLst>
                <a:ext uri="{63B3BB69-23CF-44E3-9099-C40C66FF867C}">
                  <a14:compatExt spid="_x0000_s132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206" name="Button 1942" hidden="1">
              <a:extLst>
                <a:ext uri="{63B3BB69-23CF-44E3-9099-C40C66FF867C}">
                  <a14:compatExt spid="_x0000_s132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207" name="Button 1943" hidden="1">
              <a:extLst>
                <a:ext uri="{63B3BB69-23CF-44E3-9099-C40C66FF867C}">
                  <a14:compatExt spid="_x0000_s132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211" name="Button 1947" hidden="1">
              <a:extLst>
                <a:ext uri="{63B3BB69-23CF-44E3-9099-C40C66FF867C}">
                  <a14:compatExt spid="_x0000_s132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212" name="Button 1948" hidden="1">
              <a:extLst>
                <a:ext uri="{63B3BB69-23CF-44E3-9099-C40C66FF867C}">
                  <a14:compatExt spid="_x0000_s132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213" name="Button 1949" hidden="1">
              <a:extLst>
                <a:ext uri="{63B3BB69-23CF-44E3-9099-C40C66FF867C}">
                  <a14:compatExt spid="_x0000_s132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214" name="Button 1950" hidden="1">
              <a:extLst>
                <a:ext uri="{63B3BB69-23CF-44E3-9099-C40C66FF867C}">
                  <a14:compatExt spid="_x0000_s132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215" name="Button 1951" hidden="1">
              <a:extLst>
                <a:ext uri="{63B3BB69-23CF-44E3-9099-C40C66FF867C}">
                  <a14:compatExt spid="_x0000_s132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235" name="Button 1971" hidden="1">
              <a:extLst>
                <a:ext uri="{63B3BB69-23CF-44E3-9099-C40C66FF867C}">
                  <a14:compatExt spid="_x0000_s1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236" name="Button 1972" hidden="1">
              <a:extLst>
                <a:ext uri="{63B3BB69-23CF-44E3-9099-C40C66FF867C}">
                  <a14:compatExt spid="_x0000_s132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237" name="Button 1973" hidden="1">
              <a:extLst>
                <a:ext uri="{63B3BB69-23CF-44E3-9099-C40C66FF867C}">
                  <a14:compatExt spid="_x0000_s132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242" name="Button 1978" hidden="1">
              <a:extLst>
                <a:ext uri="{63B3BB69-23CF-44E3-9099-C40C66FF867C}">
                  <a14:compatExt spid="_x0000_s132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243" name="Button 1979" hidden="1">
              <a:extLst>
                <a:ext uri="{63B3BB69-23CF-44E3-9099-C40C66FF867C}">
                  <a14:compatExt spid="_x0000_s132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3262" name="Button 1998" hidden="1">
              <a:extLst>
                <a:ext uri="{63B3BB69-23CF-44E3-9099-C40C66FF867C}">
                  <a14:compatExt spid="_x0000_s132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263" name="Button 1999" hidden="1">
              <a:extLst>
                <a:ext uri="{63B3BB69-23CF-44E3-9099-C40C66FF867C}">
                  <a14:compatExt spid="_x0000_s132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3264" name="Button 2000" hidden="1">
              <a:extLst>
                <a:ext uri="{63B3BB69-23CF-44E3-9099-C40C66FF867C}">
                  <a14:compatExt spid="_x0000_s132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3270" name="Button 2006" hidden="1">
              <a:extLst>
                <a:ext uri="{63B3BB69-23CF-44E3-9099-C40C66FF867C}">
                  <a14:compatExt spid="_x0000_s132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3271" name="Button 2007" hidden="1">
              <a:extLst>
                <a:ext uri="{63B3BB69-23CF-44E3-9099-C40C66FF867C}">
                  <a14:compatExt spid="_x0000_s13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272" name="Button 2008" hidden="1">
              <a:extLst>
                <a:ext uri="{63B3BB69-23CF-44E3-9099-C40C66FF867C}">
                  <a14:compatExt spid="_x0000_s132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291" name="Button 2027" hidden="1">
              <a:extLst>
                <a:ext uri="{63B3BB69-23CF-44E3-9099-C40C66FF867C}">
                  <a14:compatExt spid="_x0000_s1329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292" name="Button 2028" hidden="1">
              <a:extLst>
                <a:ext uri="{63B3BB69-23CF-44E3-9099-C40C66FF867C}">
                  <a14:compatExt spid="_x0000_s132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293" name="Button 2029" hidden="1">
              <a:extLst>
                <a:ext uri="{63B3BB69-23CF-44E3-9099-C40C66FF867C}">
                  <a14:compatExt spid="_x0000_s132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3297" name="Button 2033" hidden="1">
              <a:extLst>
                <a:ext uri="{63B3BB69-23CF-44E3-9099-C40C66FF867C}">
                  <a14:compatExt spid="_x0000_s13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298" name="Button 2034" hidden="1">
              <a:extLst>
                <a:ext uri="{63B3BB69-23CF-44E3-9099-C40C66FF867C}">
                  <a14:compatExt spid="_x0000_s132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299" name="Button 2035" hidden="1">
              <a:extLst>
                <a:ext uri="{63B3BB69-23CF-44E3-9099-C40C66FF867C}">
                  <a14:compatExt spid="_x0000_s132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7415" name="Button 2055" hidden="1">
              <a:extLst>
                <a:ext uri="{63B3BB69-23CF-44E3-9099-C40C66FF867C}">
                  <a14:compatExt spid="_x0000_s17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7416" name="Button 2056" hidden="1">
              <a:extLst>
                <a:ext uri="{63B3BB69-23CF-44E3-9099-C40C66FF867C}">
                  <a14:compatExt spid="_x0000_s17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7417" name="Button 2057"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7439" name="Button 2079" hidden="1">
              <a:extLst>
                <a:ext uri="{63B3BB69-23CF-44E3-9099-C40C66FF867C}">
                  <a14:compatExt spid="_x0000_s174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7440" name="Button 2080" hidden="1">
              <a:extLst>
                <a:ext uri="{63B3BB69-23CF-44E3-9099-C40C66FF867C}">
                  <a14:compatExt spid="_x0000_s174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7441" name="Button 2081" hidden="1">
              <a:extLst>
                <a:ext uri="{63B3BB69-23CF-44E3-9099-C40C66FF867C}">
                  <a14:compatExt spid="_x0000_s174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7446" name="Button 2086" hidden="1">
              <a:extLst>
                <a:ext uri="{63B3BB69-23CF-44E3-9099-C40C66FF867C}">
                  <a14:compatExt spid="_x0000_s174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447" name="Button 2087" hidden="1">
              <a:extLst>
                <a:ext uri="{63B3BB69-23CF-44E3-9099-C40C66FF867C}">
                  <a14:compatExt spid="_x0000_s174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7469" name="Button 2109" hidden="1">
              <a:extLst>
                <a:ext uri="{63B3BB69-23CF-44E3-9099-C40C66FF867C}">
                  <a14:compatExt spid="_x0000_s1746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7470" name="Button 2110" hidden="1">
              <a:extLst>
                <a:ext uri="{63B3BB69-23CF-44E3-9099-C40C66FF867C}">
                  <a14:compatExt spid="_x0000_s17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7471" name="Button 2111" hidden="1">
              <a:extLst>
                <a:ext uri="{63B3BB69-23CF-44E3-9099-C40C66FF867C}">
                  <a14:compatExt spid="_x0000_s174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493" name="Button 2133" hidden="1">
              <a:extLst>
                <a:ext uri="{63B3BB69-23CF-44E3-9099-C40C66FF867C}">
                  <a14:compatExt spid="_x0000_s1749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7494" name="Button 2134" hidden="1">
              <a:extLst>
                <a:ext uri="{63B3BB69-23CF-44E3-9099-C40C66FF867C}">
                  <a14:compatExt spid="_x0000_s174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7495" name="Button 2135" hidden="1">
              <a:extLst>
                <a:ext uri="{63B3BB69-23CF-44E3-9099-C40C66FF867C}">
                  <a14:compatExt spid="_x0000_s174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7519" name="Button 2159" hidden="1">
              <a:extLst>
                <a:ext uri="{63B3BB69-23CF-44E3-9099-C40C66FF867C}">
                  <a14:compatExt spid="_x0000_s175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7520" name="Button 2160" hidden="1">
              <a:extLst>
                <a:ext uri="{63B3BB69-23CF-44E3-9099-C40C66FF867C}">
                  <a14:compatExt spid="_x0000_s17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7521" name="Button 2161" hidden="1">
              <a:extLst>
                <a:ext uri="{63B3BB69-23CF-44E3-9099-C40C66FF867C}">
                  <a14:compatExt spid="_x0000_s175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7525" name="Button 2165" hidden="1">
              <a:extLst>
                <a:ext uri="{63B3BB69-23CF-44E3-9099-C40C66FF867C}">
                  <a14:compatExt spid="_x0000_s175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7526" name="Button 2166" hidden="1">
              <a:extLst>
                <a:ext uri="{63B3BB69-23CF-44E3-9099-C40C66FF867C}">
                  <a14:compatExt spid="_x0000_s175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545" name="Button 2185" hidden="1">
              <a:extLst>
                <a:ext uri="{63B3BB69-23CF-44E3-9099-C40C66FF867C}">
                  <a14:compatExt spid="_x0000_s175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546" name="Button 2186" hidden="1">
              <a:extLst>
                <a:ext uri="{63B3BB69-23CF-44E3-9099-C40C66FF867C}">
                  <a14:compatExt spid="_x0000_s17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7547" name="Button 2187" hidden="1">
              <a:extLst>
                <a:ext uri="{63B3BB69-23CF-44E3-9099-C40C66FF867C}">
                  <a14:compatExt spid="_x0000_s175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7551" name="Button 2191" hidden="1">
              <a:extLst>
                <a:ext uri="{63B3BB69-23CF-44E3-9099-C40C66FF867C}">
                  <a14:compatExt spid="_x0000_s17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570" name="Button 2210" hidden="1">
              <a:extLst>
                <a:ext uri="{63B3BB69-23CF-44E3-9099-C40C66FF867C}">
                  <a14:compatExt spid="_x0000_s175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7572" name="Button 2212" hidden="1">
              <a:extLst>
                <a:ext uri="{63B3BB69-23CF-44E3-9099-C40C66FF867C}">
                  <a14:compatExt spid="_x0000_s175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576" name="Button 2216" hidden="1">
              <a:extLst>
                <a:ext uri="{63B3BB69-23CF-44E3-9099-C40C66FF867C}">
                  <a14:compatExt spid="_x0000_s175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578" name="Button 2218" hidden="1">
              <a:extLst>
                <a:ext uri="{63B3BB69-23CF-44E3-9099-C40C66FF867C}">
                  <a14:compatExt spid="_x0000_s175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580" name="Button 2220" hidden="1">
              <a:extLst>
                <a:ext uri="{63B3BB69-23CF-44E3-9099-C40C66FF867C}">
                  <a14:compatExt spid="_x0000_s175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7581" name="Button 2221" hidden="1">
              <a:extLst>
                <a:ext uri="{63B3BB69-23CF-44E3-9099-C40C66FF867C}">
                  <a14:compatExt spid="_x0000_s175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582" name="Button 2222" hidden="1">
              <a:extLst>
                <a:ext uri="{63B3BB69-23CF-44E3-9099-C40C66FF867C}">
                  <a14:compatExt spid="_x0000_s17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7587" name="Button 2227" hidden="1">
              <a:extLst>
                <a:ext uri="{63B3BB69-23CF-44E3-9099-C40C66FF867C}">
                  <a14:compatExt spid="_x0000_s175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7588" name="Button 2228" hidden="1">
              <a:extLst>
                <a:ext uri="{63B3BB69-23CF-44E3-9099-C40C66FF867C}">
                  <a14:compatExt spid="_x0000_s175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7589" name="Button 2229" hidden="1">
              <a:extLst>
                <a:ext uri="{63B3BB69-23CF-44E3-9099-C40C66FF867C}">
                  <a14:compatExt spid="_x0000_s175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7590" name="Button 2230" hidden="1">
              <a:extLst>
                <a:ext uri="{63B3BB69-23CF-44E3-9099-C40C66FF867C}">
                  <a14:compatExt spid="_x0000_s175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7591" name="Button 2231" hidden="1">
              <a:extLst>
                <a:ext uri="{63B3BB69-23CF-44E3-9099-C40C66FF867C}">
                  <a14:compatExt spid="_x0000_s175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7592" name="Button 2232" hidden="1">
              <a:extLst>
                <a:ext uri="{63B3BB69-23CF-44E3-9099-C40C66FF867C}">
                  <a14:compatExt spid="_x0000_s175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593" name="Button 2233" hidden="1">
              <a:extLst>
                <a:ext uri="{63B3BB69-23CF-44E3-9099-C40C66FF867C}">
                  <a14:compatExt spid="_x0000_s175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594" name="Button 2234" hidden="1">
              <a:extLst>
                <a:ext uri="{63B3BB69-23CF-44E3-9099-C40C66FF867C}">
                  <a14:compatExt spid="_x0000_s175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95" name="Button 2235" hidden="1">
              <a:extLst>
                <a:ext uri="{63B3BB69-23CF-44E3-9099-C40C66FF867C}">
                  <a14:compatExt spid="_x0000_s175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96" name="Button 2236" hidden="1">
              <a:extLst>
                <a:ext uri="{63B3BB69-23CF-44E3-9099-C40C66FF867C}">
                  <a14:compatExt spid="_x0000_s17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97" name="Button 2237" hidden="1">
              <a:extLst>
                <a:ext uri="{63B3BB69-23CF-44E3-9099-C40C66FF867C}">
                  <a14:compatExt spid="_x0000_s17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598" name="Button 2238" hidden="1">
              <a:extLst>
                <a:ext uri="{63B3BB69-23CF-44E3-9099-C40C66FF867C}">
                  <a14:compatExt spid="_x0000_s175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599" name="Button 2239" hidden="1">
              <a:extLst>
                <a:ext uri="{63B3BB69-23CF-44E3-9099-C40C66FF867C}">
                  <a14:compatExt spid="_x0000_s175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634" name="Button 2274" hidden="1">
              <a:extLst>
                <a:ext uri="{63B3BB69-23CF-44E3-9099-C40C66FF867C}">
                  <a14:compatExt spid="_x0000_s17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636" name="Button 2276" hidden="1">
              <a:extLst>
                <a:ext uri="{63B3BB69-23CF-44E3-9099-C40C66FF867C}">
                  <a14:compatExt spid="_x0000_s17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657" name="Button 2297" hidden="1">
              <a:extLst>
                <a:ext uri="{63B3BB69-23CF-44E3-9099-C40C66FF867C}">
                  <a14:compatExt spid="_x0000_s17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658" name="Button 2298" hidden="1">
              <a:extLst>
                <a:ext uri="{63B3BB69-23CF-44E3-9099-C40C66FF867C}">
                  <a14:compatExt spid="_x0000_s176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659" name="Button 2299" hidden="1">
              <a:extLst>
                <a:ext uri="{63B3BB69-23CF-44E3-9099-C40C66FF867C}">
                  <a14:compatExt spid="_x0000_s176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667" name="Button 2307" hidden="1">
              <a:extLst>
                <a:ext uri="{63B3BB69-23CF-44E3-9099-C40C66FF867C}">
                  <a14:compatExt spid="_x0000_s17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668" name="Button 2308" hidden="1">
              <a:extLst>
                <a:ext uri="{63B3BB69-23CF-44E3-9099-C40C66FF867C}">
                  <a14:compatExt spid="_x0000_s176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669" name="Button 2309" hidden="1">
              <a:extLst>
                <a:ext uri="{63B3BB69-23CF-44E3-9099-C40C66FF867C}">
                  <a14:compatExt spid="_x0000_s17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670" name="Button 2310" hidden="1">
              <a:extLst>
                <a:ext uri="{63B3BB69-23CF-44E3-9099-C40C66FF867C}">
                  <a14:compatExt spid="_x0000_s176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671" name="Button 2311" hidden="1">
              <a:extLst>
                <a:ext uri="{63B3BB69-23CF-44E3-9099-C40C66FF867C}">
                  <a14:compatExt spid="_x0000_s176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672" name="Button 2312" hidden="1">
              <a:extLst>
                <a:ext uri="{63B3BB69-23CF-44E3-9099-C40C66FF867C}">
                  <a14:compatExt spid="_x0000_s176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673" name="Button 2313" hidden="1">
              <a:extLst>
                <a:ext uri="{63B3BB69-23CF-44E3-9099-C40C66FF867C}">
                  <a14:compatExt spid="_x0000_s17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7674" name="Button 2314" hidden="1">
              <a:extLst>
                <a:ext uri="{63B3BB69-23CF-44E3-9099-C40C66FF867C}">
                  <a14:compatExt spid="_x0000_s17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675" name="Button 2315" hidden="1">
              <a:extLst>
                <a:ext uri="{63B3BB69-23CF-44E3-9099-C40C66FF867C}">
                  <a14:compatExt spid="_x0000_s176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676" name="Button 2316" hidden="1">
              <a:extLst>
                <a:ext uri="{63B3BB69-23CF-44E3-9099-C40C66FF867C}">
                  <a14:compatExt spid="_x0000_s17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677" name="Button 2317" hidden="1">
              <a:extLst>
                <a:ext uri="{63B3BB69-23CF-44E3-9099-C40C66FF867C}">
                  <a14:compatExt spid="_x0000_s176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678" name="Button 2318" hidden="1">
              <a:extLst>
                <a:ext uri="{63B3BB69-23CF-44E3-9099-C40C66FF867C}">
                  <a14:compatExt spid="_x0000_s176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7679" name="Button 2319" hidden="1">
              <a:extLst>
                <a:ext uri="{63B3BB69-23CF-44E3-9099-C40C66FF867C}">
                  <a14:compatExt spid="_x0000_s17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7680" name="Button 2320" hidden="1">
              <a:extLst>
                <a:ext uri="{63B3BB69-23CF-44E3-9099-C40C66FF867C}">
                  <a14:compatExt spid="_x0000_s17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681" name="Button 2321" hidden="1">
              <a:extLst>
                <a:ext uri="{63B3BB69-23CF-44E3-9099-C40C66FF867C}">
                  <a14:compatExt spid="_x0000_s176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682" name="Button 2322" hidden="1">
              <a:extLst>
                <a:ext uri="{63B3BB69-23CF-44E3-9099-C40C66FF867C}">
                  <a14:compatExt spid="_x0000_s176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683" name="Button 2323" hidden="1">
              <a:extLst>
                <a:ext uri="{63B3BB69-23CF-44E3-9099-C40C66FF867C}">
                  <a14:compatExt spid="_x0000_s176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684" name="Button 2324" hidden="1">
              <a:extLst>
                <a:ext uri="{63B3BB69-23CF-44E3-9099-C40C66FF867C}">
                  <a14:compatExt spid="_x0000_s176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685" name="Button 2325" hidden="1">
              <a:extLst>
                <a:ext uri="{63B3BB69-23CF-44E3-9099-C40C66FF867C}">
                  <a14:compatExt spid="_x0000_s176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7686" name="Button 2326" hidden="1">
              <a:extLst>
                <a:ext uri="{63B3BB69-23CF-44E3-9099-C40C66FF867C}">
                  <a14:compatExt spid="_x0000_s176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7687" name="Button 2327" hidden="1">
              <a:extLst>
                <a:ext uri="{63B3BB69-23CF-44E3-9099-C40C66FF867C}">
                  <a14:compatExt spid="_x0000_s176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688" name="Button 2328" hidden="1">
              <a:extLst>
                <a:ext uri="{63B3BB69-23CF-44E3-9099-C40C66FF867C}">
                  <a14:compatExt spid="_x0000_s176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689" name="Button 2329" hidden="1">
              <a:extLst>
                <a:ext uri="{63B3BB69-23CF-44E3-9099-C40C66FF867C}">
                  <a14:compatExt spid="_x0000_s176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708" name="Button 2348" hidden="1">
              <a:extLst>
                <a:ext uri="{63B3BB69-23CF-44E3-9099-C40C66FF867C}">
                  <a14:compatExt spid="_x0000_s177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709" name="Button 2349" hidden="1">
              <a:extLst>
                <a:ext uri="{63B3BB69-23CF-44E3-9099-C40C66FF867C}">
                  <a14:compatExt spid="_x0000_s177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710" name="Button 2350" hidden="1">
              <a:extLst>
                <a:ext uri="{63B3BB69-23CF-44E3-9099-C40C66FF867C}">
                  <a14:compatExt spid="_x0000_s177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714" name="Button 2354" hidden="1">
              <a:extLst>
                <a:ext uri="{63B3BB69-23CF-44E3-9099-C40C66FF867C}">
                  <a14:compatExt spid="_x0000_s177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733" name="Button 2373" hidden="1">
              <a:extLst>
                <a:ext uri="{63B3BB69-23CF-44E3-9099-C40C66FF867C}">
                  <a14:compatExt spid="_x0000_s1773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734" name="Button 2374" hidden="1">
              <a:extLst>
                <a:ext uri="{63B3BB69-23CF-44E3-9099-C40C66FF867C}">
                  <a14:compatExt spid="_x0000_s17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735" name="Button 2375" hidden="1">
              <a:extLst>
                <a:ext uri="{63B3BB69-23CF-44E3-9099-C40C66FF867C}">
                  <a14:compatExt spid="_x0000_s177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739" name="Button 2379" hidden="1">
              <a:extLst>
                <a:ext uri="{63B3BB69-23CF-44E3-9099-C40C66FF867C}">
                  <a14:compatExt spid="_x0000_s177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759" name="Button 2399" hidden="1">
              <a:extLst>
                <a:ext uri="{63B3BB69-23CF-44E3-9099-C40C66FF867C}">
                  <a14:compatExt spid="_x0000_s1775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760" name="Button 2400" hidden="1">
              <a:extLst>
                <a:ext uri="{63B3BB69-23CF-44E3-9099-C40C66FF867C}">
                  <a14:compatExt spid="_x0000_s177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761" name="Button 2401" hidden="1">
              <a:extLst>
                <a:ext uri="{63B3BB69-23CF-44E3-9099-C40C66FF867C}">
                  <a14:compatExt spid="_x0000_s1776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767" name="Button 2407" hidden="1">
              <a:extLst>
                <a:ext uri="{63B3BB69-23CF-44E3-9099-C40C66FF867C}">
                  <a14:compatExt spid="_x0000_s177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768" name="Button 2408" hidden="1">
              <a:extLst>
                <a:ext uri="{63B3BB69-23CF-44E3-9099-C40C66FF867C}">
                  <a14:compatExt spid="_x0000_s17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788" name="Button 2428" hidden="1">
              <a:extLst>
                <a:ext uri="{63B3BB69-23CF-44E3-9099-C40C66FF867C}">
                  <a14:compatExt spid="_x0000_s177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790" name="Button 2430" hidden="1">
              <a:extLst>
                <a:ext uri="{63B3BB69-23CF-44E3-9099-C40C66FF867C}">
                  <a14:compatExt spid="_x0000_s177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792" name="Button 2432" hidden="1">
              <a:extLst>
                <a:ext uri="{63B3BB69-23CF-44E3-9099-C40C66FF867C}">
                  <a14:compatExt spid="_x0000_s177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793" name="Button 2433" hidden="1">
              <a:extLst>
                <a:ext uri="{63B3BB69-23CF-44E3-9099-C40C66FF867C}">
                  <a14:compatExt spid="_x0000_s177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794" name="Button 2434" hidden="1">
              <a:extLst>
                <a:ext uri="{63B3BB69-23CF-44E3-9099-C40C66FF867C}">
                  <a14:compatExt spid="_x0000_s177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795" name="Button 2435" hidden="1">
              <a:extLst>
                <a:ext uri="{63B3BB69-23CF-44E3-9099-C40C66FF867C}">
                  <a14:compatExt spid="_x0000_s177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796" name="Button 2436" hidden="1">
              <a:extLst>
                <a:ext uri="{63B3BB69-23CF-44E3-9099-C40C66FF867C}">
                  <a14:compatExt spid="_x0000_s177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797" name="Button 2437" hidden="1">
              <a:extLst>
                <a:ext uri="{63B3BB69-23CF-44E3-9099-C40C66FF867C}">
                  <a14:compatExt spid="_x0000_s177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98" name="Button 2438" hidden="1">
              <a:extLst>
                <a:ext uri="{63B3BB69-23CF-44E3-9099-C40C66FF867C}">
                  <a14:compatExt spid="_x0000_s177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99" name="Button 2439" hidden="1">
              <a:extLst>
                <a:ext uri="{63B3BB69-23CF-44E3-9099-C40C66FF867C}">
                  <a14:compatExt spid="_x0000_s177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800" name="Button 2440" hidden="1">
              <a:extLst>
                <a:ext uri="{63B3BB69-23CF-44E3-9099-C40C66FF867C}">
                  <a14:compatExt spid="_x0000_s178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801" name="Button 2441" hidden="1">
              <a:extLst>
                <a:ext uri="{63B3BB69-23CF-44E3-9099-C40C66FF867C}">
                  <a14:compatExt spid="_x0000_s178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802" name="Button 2442" hidden="1">
              <a:extLst>
                <a:ext uri="{63B3BB69-23CF-44E3-9099-C40C66FF867C}">
                  <a14:compatExt spid="_x0000_s178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803" name="Button 2443" hidden="1">
              <a:extLst>
                <a:ext uri="{63B3BB69-23CF-44E3-9099-C40C66FF867C}">
                  <a14:compatExt spid="_x0000_s178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804" name="Button 2444" hidden="1">
              <a:extLst>
                <a:ext uri="{63B3BB69-23CF-44E3-9099-C40C66FF867C}">
                  <a14:compatExt spid="_x0000_s178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805" name="Button 2445" hidden="1">
              <a:extLst>
                <a:ext uri="{63B3BB69-23CF-44E3-9099-C40C66FF867C}">
                  <a14:compatExt spid="_x0000_s178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806" name="Button 2446" hidden="1">
              <a:extLst>
                <a:ext uri="{63B3BB69-23CF-44E3-9099-C40C66FF867C}">
                  <a14:compatExt spid="_x0000_s178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807" name="Button 2447" hidden="1">
              <a:extLst>
                <a:ext uri="{63B3BB69-23CF-44E3-9099-C40C66FF867C}">
                  <a14:compatExt spid="_x0000_s178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808" name="Button 2448" hidden="1">
              <a:extLst>
                <a:ext uri="{63B3BB69-23CF-44E3-9099-C40C66FF867C}">
                  <a14:compatExt spid="_x0000_s178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7809" name="Button 2449" hidden="1">
              <a:extLst>
                <a:ext uri="{63B3BB69-23CF-44E3-9099-C40C66FF867C}">
                  <a14:compatExt spid="_x0000_s178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810" name="Button 2450" hidden="1">
              <a:extLst>
                <a:ext uri="{63B3BB69-23CF-44E3-9099-C40C66FF867C}">
                  <a14:compatExt spid="_x0000_s17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7811" name="Button 2451" hidden="1">
              <a:extLst>
                <a:ext uri="{63B3BB69-23CF-44E3-9099-C40C66FF867C}">
                  <a14:compatExt spid="_x0000_s178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7812" name="Button 2452" hidden="1">
              <a:extLst>
                <a:ext uri="{63B3BB69-23CF-44E3-9099-C40C66FF867C}">
                  <a14:compatExt spid="_x0000_s17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7813" name="Button 2453" hidden="1">
              <a:extLst>
                <a:ext uri="{63B3BB69-23CF-44E3-9099-C40C66FF867C}">
                  <a14:compatExt spid="_x0000_s17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814" name="Button 2454" hidden="1">
              <a:extLst>
                <a:ext uri="{63B3BB69-23CF-44E3-9099-C40C66FF867C}">
                  <a14:compatExt spid="_x0000_s17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815" name="Button 2455" hidden="1">
              <a:extLst>
                <a:ext uri="{63B3BB69-23CF-44E3-9099-C40C66FF867C}">
                  <a14:compatExt spid="_x0000_s178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816" name="Button 2456" hidden="1">
              <a:extLst>
                <a:ext uri="{63B3BB69-23CF-44E3-9099-C40C66FF867C}">
                  <a14:compatExt spid="_x0000_s178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817" name="Button 2457" hidden="1">
              <a:extLst>
                <a:ext uri="{63B3BB69-23CF-44E3-9099-C40C66FF867C}">
                  <a14:compatExt spid="_x0000_s178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818" name="Button 2458" hidden="1">
              <a:extLst>
                <a:ext uri="{63B3BB69-23CF-44E3-9099-C40C66FF867C}">
                  <a14:compatExt spid="_x0000_s178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819" name="Button 2459" hidden="1">
              <a:extLst>
                <a:ext uri="{63B3BB69-23CF-44E3-9099-C40C66FF867C}">
                  <a14:compatExt spid="_x0000_s17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820" name="Button 2460" hidden="1">
              <a:extLst>
                <a:ext uri="{63B3BB69-23CF-44E3-9099-C40C66FF867C}">
                  <a14:compatExt spid="_x0000_s178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821" name="Button 2461" hidden="1">
              <a:extLst>
                <a:ext uri="{63B3BB69-23CF-44E3-9099-C40C66FF867C}">
                  <a14:compatExt spid="_x0000_s17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822" name="Button 2462" hidden="1">
              <a:extLst>
                <a:ext uri="{63B3BB69-23CF-44E3-9099-C40C66FF867C}">
                  <a14:compatExt spid="_x0000_s17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823" name="Button 2463" hidden="1">
              <a:extLst>
                <a:ext uri="{63B3BB69-23CF-44E3-9099-C40C66FF867C}">
                  <a14:compatExt spid="_x0000_s178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824" name="Button 2464" hidden="1">
              <a:extLst>
                <a:ext uri="{63B3BB69-23CF-44E3-9099-C40C66FF867C}">
                  <a14:compatExt spid="_x0000_s178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825" name="Button 2465" hidden="1">
              <a:extLst>
                <a:ext uri="{63B3BB69-23CF-44E3-9099-C40C66FF867C}">
                  <a14:compatExt spid="_x0000_s178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826" name="Button 2466" hidden="1">
              <a:extLst>
                <a:ext uri="{63B3BB69-23CF-44E3-9099-C40C66FF867C}">
                  <a14:compatExt spid="_x0000_s178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827" name="Button 2467" hidden="1">
              <a:extLst>
                <a:ext uri="{63B3BB69-23CF-44E3-9099-C40C66FF867C}">
                  <a14:compatExt spid="_x0000_s178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828" name="Button 2468" hidden="1">
              <a:extLst>
                <a:ext uri="{63B3BB69-23CF-44E3-9099-C40C66FF867C}">
                  <a14:compatExt spid="_x0000_s178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829" name="Button 2469" hidden="1">
              <a:extLst>
                <a:ext uri="{63B3BB69-23CF-44E3-9099-C40C66FF867C}">
                  <a14:compatExt spid="_x0000_s178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830" name="Button 2470" hidden="1">
              <a:extLst>
                <a:ext uri="{63B3BB69-23CF-44E3-9099-C40C66FF867C}">
                  <a14:compatExt spid="_x0000_s178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831" name="Button 2471" hidden="1">
              <a:extLst>
                <a:ext uri="{63B3BB69-23CF-44E3-9099-C40C66FF867C}">
                  <a14:compatExt spid="_x0000_s178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832" name="Button 2472" hidden="1">
              <a:extLst>
                <a:ext uri="{63B3BB69-23CF-44E3-9099-C40C66FF867C}">
                  <a14:compatExt spid="_x0000_s17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833" name="Button 2473" hidden="1">
              <a:extLst>
                <a:ext uri="{63B3BB69-23CF-44E3-9099-C40C66FF867C}">
                  <a14:compatExt spid="_x0000_s178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834" name="Button 2474" hidden="1">
              <a:extLst>
                <a:ext uri="{63B3BB69-23CF-44E3-9099-C40C66FF867C}">
                  <a14:compatExt spid="_x0000_s178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835" name="Button 2475" hidden="1">
              <a:extLst>
                <a:ext uri="{63B3BB69-23CF-44E3-9099-C40C66FF867C}">
                  <a14:compatExt spid="_x0000_s17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836" name="Button 2476" hidden="1">
              <a:extLst>
                <a:ext uri="{63B3BB69-23CF-44E3-9099-C40C66FF867C}">
                  <a14:compatExt spid="_x0000_s17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837" name="Button 2477" hidden="1">
              <a:extLst>
                <a:ext uri="{63B3BB69-23CF-44E3-9099-C40C66FF867C}">
                  <a14:compatExt spid="_x0000_s17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856" name="Button 2496" hidden="1">
              <a:extLst>
                <a:ext uri="{63B3BB69-23CF-44E3-9099-C40C66FF867C}">
                  <a14:compatExt spid="_x0000_s178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857" name="Button 2497" hidden="1">
              <a:extLst>
                <a:ext uri="{63B3BB69-23CF-44E3-9099-C40C66FF867C}">
                  <a14:compatExt spid="_x0000_s178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858" name="Button 2498" hidden="1">
              <a:extLst>
                <a:ext uri="{63B3BB69-23CF-44E3-9099-C40C66FF867C}">
                  <a14:compatExt spid="_x0000_s178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859" name="Button 2499" hidden="1">
              <a:extLst>
                <a:ext uri="{63B3BB69-23CF-44E3-9099-C40C66FF867C}">
                  <a14:compatExt spid="_x0000_s17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860" name="Button 2500" hidden="1">
              <a:extLst>
                <a:ext uri="{63B3BB69-23CF-44E3-9099-C40C66FF867C}">
                  <a14:compatExt spid="_x0000_s17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861" name="Button 2501" hidden="1">
              <a:extLst>
                <a:ext uri="{63B3BB69-23CF-44E3-9099-C40C66FF867C}">
                  <a14:compatExt spid="_x0000_s178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862" name="Button 2502" hidden="1">
              <a:extLst>
                <a:ext uri="{63B3BB69-23CF-44E3-9099-C40C66FF867C}">
                  <a14:compatExt spid="_x0000_s178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863" name="Button 2503" hidden="1">
              <a:extLst>
                <a:ext uri="{63B3BB69-23CF-44E3-9099-C40C66FF867C}">
                  <a14:compatExt spid="_x0000_s178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864" name="Button 2504" hidden="1">
              <a:extLst>
                <a:ext uri="{63B3BB69-23CF-44E3-9099-C40C66FF867C}">
                  <a14:compatExt spid="_x0000_s178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865" name="Button 2505" hidden="1">
              <a:extLst>
                <a:ext uri="{63B3BB69-23CF-44E3-9099-C40C66FF867C}">
                  <a14:compatExt spid="_x0000_s178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866" name="Button 2506" hidden="1">
              <a:extLst>
                <a:ext uri="{63B3BB69-23CF-44E3-9099-C40C66FF867C}">
                  <a14:compatExt spid="_x0000_s17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867" name="Button 2507" hidden="1">
              <a:extLst>
                <a:ext uri="{63B3BB69-23CF-44E3-9099-C40C66FF867C}">
                  <a14:compatExt spid="_x0000_s17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868" name="Button 2508" hidden="1">
              <a:extLst>
                <a:ext uri="{63B3BB69-23CF-44E3-9099-C40C66FF867C}">
                  <a14:compatExt spid="_x0000_s178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869" name="Button 2509" hidden="1">
              <a:extLst>
                <a:ext uri="{63B3BB69-23CF-44E3-9099-C40C66FF867C}">
                  <a14:compatExt spid="_x0000_s178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870" name="Button 2510" hidden="1">
              <a:extLst>
                <a:ext uri="{63B3BB69-23CF-44E3-9099-C40C66FF867C}">
                  <a14:compatExt spid="_x0000_s17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871" name="Button 2511" hidden="1">
              <a:extLst>
                <a:ext uri="{63B3BB69-23CF-44E3-9099-C40C66FF867C}">
                  <a14:compatExt spid="_x0000_s178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872" name="Button 2512" hidden="1">
              <a:extLst>
                <a:ext uri="{63B3BB69-23CF-44E3-9099-C40C66FF867C}">
                  <a14:compatExt spid="_x0000_s178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873" name="Button 2513" hidden="1">
              <a:extLst>
                <a:ext uri="{63B3BB69-23CF-44E3-9099-C40C66FF867C}">
                  <a14:compatExt spid="_x0000_s178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874" name="Button 2514" hidden="1">
              <a:extLst>
                <a:ext uri="{63B3BB69-23CF-44E3-9099-C40C66FF867C}">
                  <a14:compatExt spid="_x0000_s17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875" name="Button 2515" hidden="1">
              <a:extLst>
                <a:ext uri="{63B3BB69-23CF-44E3-9099-C40C66FF867C}">
                  <a14:compatExt spid="_x0000_s178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876" name="Button 2516" hidden="1">
              <a:extLst>
                <a:ext uri="{63B3BB69-23CF-44E3-9099-C40C66FF867C}">
                  <a14:compatExt spid="_x0000_s178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877" name="Button 2517" hidden="1">
              <a:extLst>
                <a:ext uri="{63B3BB69-23CF-44E3-9099-C40C66FF867C}">
                  <a14:compatExt spid="_x0000_s178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878" name="Button 2518" hidden="1">
              <a:extLst>
                <a:ext uri="{63B3BB69-23CF-44E3-9099-C40C66FF867C}">
                  <a14:compatExt spid="_x0000_s178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879" name="Button 2519" hidden="1">
              <a:extLst>
                <a:ext uri="{63B3BB69-23CF-44E3-9099-C40C66FF867C}">
                  <a14:compatExt spid="_x0000_s178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880" name="Button 2520" hidden="1">
              <a:extLst>
                <a:ext uri="{63B3BB69-23CF-44E3-9099-C40C66FF867C}">
                  <a14:compatExt spid="_x0000_s178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881" name="Button 2521" hidden="1">
              <a:extLst>
                <a:ext uri="{63B3BB69-23CF-44E3-9099-C40C66FF867C}">
                  <a14:compatExt spid="_x0000_s178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882" name="Button 2522" hidden="1">
              <a:extLst>
                <a:ext uri="{63B3BB69-23CF-44E3-9099-C40C66FF867C}">
                  <a14:compatExt spid="_x0000_s178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883" name="Button 2523" hidden="1">
              <a:extLst>
                <a:ext uri="{63B3BB69-23CF-44E3-9099-C40C66FF867C}">
                  <a14:compatExt spid="_x0000_s178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884" name="Button 2524" hidden="1">
              <a:extLst>
                <a:ext uri="{63B3BB69-23CF-44E3-9099-C40C66FF867C}">
                  <a14:compatExt spid="_x0000_s178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885" name="Button 2525" hidden="1">
              <a:extLst>
                <a:ext uri="{63B3BB69-23CF-44E3-9099-C40C66FF867C}">
                  <a14:compatExt spid="_x0000_s178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886" name="Button 2526" hidden="1">
              <a:extLst>
                <a:ext uri="{63B3BB69-23CF-44E3-9099-C40C66FF867C}">
                  <a14:compatExt spid="_x0000_s178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887" name="Button 2527" hidden="1">
              <a:extLst>
                <a:ext uri="{63B3BB69-23CF-44E3-9099-C40C66FF867C}">
                  <a14:compatExt spid="_x0000_s178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888" name="Button 2528" hidden="1">
              <a:extLst>
                <a:ext uri="{63B3BB69-23CF-44E3-9099-C40C66FF867C}">
                  <a14:compatExt spid="_x0000_s178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918" name="Button 2558" hidden="1">
              <a:extLst>
                <a:ext uri="{63B3BB69-23CF-44E3-9099-C40C66FF867C}">
                  <a14:compatExt spid="_x0000_s179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919" name="Button 2559" hidden="1">
              <a:extLst>
                <a:ext uri="{63B3BB69-23CF-44E3-9099-C40C66FF867C}">
                  <a14:compatExt spid="_x0000_s179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920" name="Button 2560" hidden="1">
              <a:extLst>
                <a:ext uri="{63B3BB69-23CF-44E3-9099-C40C66FF867C}">
                  <a14:compatExt spid="_x0000_s179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943" name="Button 2583" hidden="1">
              <a:extLst>
                <a:ext uri="{63B3BB69-23CF-44E3-9099-C40C66FF867C}">
                  <a14:compatExt spid="_x0000_s1794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944" name="Button 2584" hidden="1">
              <a:extLst>
                <a:ext uri="{63B3BB69-23CF-44E3-9099-C40C66FF867C}">
                  <a14:compatExt spid="_x0000_s179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945" name="Button 2585" hidden="1">
              <a:extLst>
                <a:ext uri="{63B3BB69-23CF-44E3-9099-C40C66FF867C}">
                  <a14:compatExt spid="_x0000_s179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950" name="Button 2590" hidden="1">
              <a:extLst>
                <a:ext uri="{63B3BB69-23CF-44E3-9099-C40C66FF867C}">
                  <a14:compatExt spid="_x0000_s179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951" name="Button 2591" hidden="1">
              <a:extLst>
                <a:ext uri="{63B3BB69-23CF-44E3-9099-C40C66FF867C}">
                  <a14:compatExt spid="_x0000_s179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952" name="Button 2592" hidden="1">
              <a:extLst>
                <a:ext uri="{63B3BB69-23CF-44E3-9099-C40C66FF867C}">
                  <a14:compatExt spid="_x0000_s179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972" name="Button 2612" hidden="1">
              <a:extLst>
                <a:ext uri="{63B3BB69-23CF-44E3-9099-C40C66FF867C}">
                  <a14:compatExt spid="_x0000_s179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973" name="Button 2613" hidden="1">
              <a:extLst>
                <a:ext uri="{63B3BB69-23CF-44E3-9099-C40C66FF867C}">
                  <a14:compatExt spid="_x0000_s17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974" name="Button 2614" hidden="1">
              <a:extLst>
                <a:ext uri="{63B3BB69-23CF-44E3-9099-C40C66FF867C}">
                  <a14:compatExt spid="_x0000_s179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995" name="Button 2635" hidden="1">
              <a:extLst>
                <a:ext uri="{63B3BB69-23CF-44E3-9099-C40C66FF867C}">
                  <a14:compatExt spid="_x0000_s179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996" name="Button 2636" hidden="1">
              <a:extLst>
                <a:ext uri="{63B3BB69-23CF-44E3-9099-C40C66FF867C}">
                  <a14:compatExt spid="_x0000_s179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997" name="Button 2637" hidden="1">
              <a:extLst>
                <a:ext uri="{63B3BB69-23CF-44E3-9099-C40C66FF867C}">
                  <a14:compatExt spid="_x0000_s179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999" name="Button 2639" hidden="1">
              <a:extLst>
                <a:ext uri="{63B3BB69-23CF-44E3-9099-C40C66FF867C}">
                  <a14:compatExt spid="_x0000_s179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000" name="Button 2640" hidden="1">
              <a:extLst>
                <a:ext uri="{63B3BB69-23CF-44E3-9099-C40C66FF867C}">
                  <a14:compatExt spid="_x0000_s180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001" name="Button 2641" hidden="1">
              <a:extLst>
                <a:ext uri="{63B3BB69-23CF-44E3-9099-C40C66FF867C}">
                  <a14:compatExt spid="_x0000_s180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02" name="Button 2642" hidden="1">
              <a:extLst>
                <a:ext uri="{63B3BB69-23CF-44E3-9099-C40C66FF867C}">
                  <a14:compatExt spid="_x0000_s180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003" name="Button 2643" hidden="1">
              <a:extLst>
                <a:ext uri="{63B3BB69-23CF-44E3-9099-C40C66FF867C}">
                  <a14:compatExt spid="_x0000_s180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009" name="Button 2649" hidden="1">
              <a:extLst>
                <a:ext uri="{63B3BB69-23CF-44E3-9099-C40C66FF867C}">
                  <a14:compatExt spid="_x0000_s180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010" name="Button 2650" hidden="1">
              <a:extLst>
                <a:ext uri="{63B3BB69-23CF-44E3-9099-C40C66FF867C}">
                  <a14:compatExt spid="_x0000_s180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029" name="Button 2669" hidden="1">
              <a:extLst>
                <a:ext uri="{63B3BB69-23CF-44E3-9099-C40C66FF867C}">
                  <a14:compatExt spid="_x0000_s180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030" name="Button 2670" hidden="1">
              <a:extLst>
                <a:ext uri="{63B3BB69-23CF-44E3-9099-C40C66FF867C}">
                  <a14:compatExt spid="_x0000_s18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031" name="Button 2671" hidden="1">
              <a:extLst>
                <a:ext uri="{63B3BB69-23CF-44E3-9099-C40C66FF867C}">
                  <a14:compatExt spid="_x0000_s180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035" name="Button 2675" hidden="1">
              <a:extLst>
                <a:ext uri="{63B3BB69-23CF-44E3-9099-C40C66FF867C}">
                  <a14:compatExt spid="_x0000_s180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036" name="Button 2676" hidden="1">
              <a:extLst>
                <a:ext uri="{63B3BB69-23CF-44E3-9099-C40C66FF867C}">
                  <a14:compatExt spid="_x0000_s180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037" name="Button 2677" hidden="1">
              <a:extLst>
                <a:ext uri="{63B3BB69-23CF-44E3-9099-C40C66FF867C}">
                  <a14:compatExt spid="_x0000_s180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8057" name="Button 2697" hidden="1">
              <a:extLst>
                <a:ext uri="{63B3BB69-23CF-44E3-9099-C40C66FF867C}">
                  <a14:compatExt spid="_x0000_s180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058" name="Button 2698" hidden="1">
              <a:extLst>
                <a:ext uri="{63B3BB69-23CF-44E3-9099-C40C66FF867C}">
                  <a14:compatExt spid="_x0000_s180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059" name="Button 2699" hidden="1">
              <a:extLst>
                <a:ext uri="{63B3BB69-23CF-44E3-9099-C40C66FF867C}">
                  <a14:compatExt spid="_x0000_s180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064" name="Button 2704" hidden="1">
              <a:extLst>
                <a:ext uri="{63B3BB69-23CF-44E3-9099-C40C66FF867C}">
                  <a14:compatExt spid="_x0000_s18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8065" name="Button 2705" hidden="1">
              <a:extLst>
                <a:ext uri="{63B3BB69-23CF-44E3-9099-C40C66FF867C}">
                  <a14:compatExt spid="_x0000_s180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066" name="Button 2706" hidden="1">
              <a:extLst>
                <a:ext uri="{63B3BB69-23CF-44E3-9099-C40C66FF867C}">
                  <a14:compatExt spid="_x0000_s180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089" name="Button 2729" hidden="1">
              <a:extLst>
                <a:ext uri="{63B3BB69-23CF-44E3-9099-C40C66FF867C}">
                  <a14:compatExt spid="_x0000_s1808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090" name="Button 2730" hidden="1">
              <a:extLst>
                <a:ext uri="{63B3BB69-23CF-44E3-9099-C40C66FF867C}">
                  <a14:compatExt spid="_x0000_s180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091" name="Button 2731" hidden="1">
              <a:extLst>
                <a:ext uri="{63B3BB69-23CF-44E3-9099-C40C66FF867C}">
                  <a14:compatExt spid="_x0000_s1809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114" name="Button 2754" hidden="1">
              <a:extLst>
                <a:ext uri="{63B3BB69-23CF-44E3-9099-C40C66FF867C}">
                  <a14:compatExt spid="_x0000_s181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115" name="Button 2755" hidden="1">
              <a:extLst>
                <a:ext uri="{63B3BB69-23CF-44E3-9099-C40C66FF867C}">
                  <a14:compatExt spid="_x0000_s181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116" name="Button 2756" hidden="1">
              <a:extLst>
                <a:ext uri="{63B3BB69-23CF-44E3-9099-C40C66FF867C}">
                  <a14:compatExt spid="_x0000_s181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121" name="Button 2761" hidden="1">
              <a:extLst>
                <a:ext uri="{63B3BB69-23CF-44E3-9099-C40C66FF867C}">
                  <a14:compatExt spid="_x0000_s18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122" name="Button 2762" hidden="1">
              <a:extLst>
                <a:ext uri="{63B3BB69-23CF-44E3-9099-C40C66FF867C}">
                  <a14:compatExt spid="_x0000_s18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142" name="Button 2782" hidden="1">
              <a:extLst>
                <a:ext uri="{63B3BB69-23CF-44E3-9099-C40C66FF867C}">
                  <a14:compatExt spid="_x0000_s181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143" name="Button 2783" hidden="1">
              <a:extLst>
                <a:ext uri="{63B3BB69-23CF-44E3-9099-C40C66FF867C}">
                  <a14:compatExt spid="_x0000_s181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144" name="Button 2784" hidden="1">
              <a:extLst>
                <a:ext uri="{63B3BB69-23CF-44E3-9099-C40C66FF867C}">
                  <a14:compatExt spid="_x0000_s181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167" name="Button 2807" hidden="1">
              <a:extLst>
                <a:ext uri="{63B3BB69-23CF-44E3-9099-C40C66FF867C}">
                  <a14:compatExt spid="_x0000_s18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168" name="Button 2808" hidden="1">
              <a:extLst>
                <a:ext uri="{63B3BB69-23CF-44E3-9099-C40C66FF867C}">
                  <a14:compatExt spid="_x0000_s181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169" name="Button 2809" hidden="1">
              <a:extLst>
                <a:ext uri="{63B3BB69-23CF-44E3-9099-C40C66FF867C}">
                  <a14:compatExt spid="_x0000_s181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194" name="Button 2834" hidden="1">
              <a:extLst>
                <a:ext uri="{63B3BB69-23CF-44E3-9099-C40C66FF867C}">
                  <a14:compatExt spid="_x0000_s18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195" name="Button 2835" hidden="1">
              <a:extLst>
                <a:ext uri="{63B3BB69-23CF-44E3-9099-C40C66FF867C}">
                  <a14:compatExt spid="_x0000_s181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196" name="Button 2836" hidden="1">
              <a:extLst>
                <a:ext uri="{63B3BB69-23CF-44E3-9099-C40C66FF867C}">
                  <a14:compatExt spid="_x0000_s181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202" name="Button 2842" hidden="1">
              <a:extLst>
                <a:ext uri="{63B3BB69-23CF-44E3-9099-C40C66FF867C}">
                  <a14:compatExt spid="_x0000_s182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203" name="Button 2843" hidden="1">
              <a:extLst>
                <a:ext uri="{63B3BB69-23CF-44E3-9099-C40C66FF867C}">
                  <a14:compatExt spid="_x0000_s182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223" name="Button 2863" hidden="1">
              <a:extLst>
                <a:ext uri="{63B3BB69-23CF-44E3-9099-C40C66FF867C}">
                  <a14:compatExt spid="_x0000_s1822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224" name="Button 2864" hidden="1">
              <a:extLst>
                <a:ext uri="{63B3BB69-23CF-44E3-9099-C40C66FF867C}">
                  <a14:compatExt spid="_x0000_s182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225" name="Button 2865" hidden="1">
              <a:extLst>
                <a:ext uri="{63B3BB69-23CF-44E3-9099-C40C66FF867C}">
                  <a14:compatExt spid="_x0000_s182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247" name="Button 2887" hidden="1">
              <a:extLst>
                <a:ext uri="{63B3BB69-23CF-44E3-9099-C40C66FF867C}">
                  <a14:compatExt spid="_x0000_s182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248" name="Button 2888" hidden="1">
              <a:extLst>
                <a:ext uri="{63B3BB69-23CF-44E3-9099-C40C66FF867C}">
                  <a14:compatExt spid="_x0000_s182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249" name="Button 2889" hidden="1">
              <a:extLst>
                <a:ext uri="{63B3BB69-23CF-44E3-9099-C40C66FF867C}">
                  <a14:compatExt spid="_x0000_s182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271" name="Button 2911" hidden="1">
              <a:extLst>
                <a:ext uri="{63B3BB69-23CF-44E3-9099-C40C66FF867C}">
                  <a14:compatExt spid="_x0000_s1827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272" name="Button 2912" hidden="1">
              <a:extLst>
                <a:ext uri="{63B3BB69-23CF-44E3-9099-C40C66FF867C}">
                  <a14:compatExt spid="_x0000_s182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273" name="Button 2913" hidden="1">
              <a:extLst>
                <a:ext uri="{63B3BB69-23CF-44E3-9099-C40C66FF867C}">
                  <a14:compatExt spid="_x0000_s182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295" name="Button 2935" hidden="1">
              <a:extLst>
                <a:ext uri="{63B3BB69-23CF-44E3-9099-C40C66FF867C}">
                  <a14:compatExt spid="_x0000_s182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8296" name="Button 2936" hidden="1">
              <a:extLst>
                <a:ext uri="{63B3BB69-23CF-44E3-9099-C40C66FF867C}">
                  <a14:compatExt spid="_x0000_s182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297" name="Button 2937" hidden="1">
              <a:extLst>
                <a:ext uri="{63B3BB69-23CF-44E3-9099-C40C66FF867C}">
                  <a14:compatExt spid="_x0000_s182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8301" name="Button 2941" hidden="1">
              <a:extLst>
                <a:ext uri="{63B3BB69-23CF-44E3-9099-C40C66FF867C}">
                  <a14:compatExt spid="_x0000_s183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302" name="Button 2942" hidden="1">
              <a:extLst>
                <a:ext uri="{63B3BB69-23CF-44E3-9099-C40C66FF867C}">
                  <a14:compatExt spid="_x0000_s183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325" name="Button 2965" hidden="1">
              <a:extLst>
                <a:ext uri="{63B3BB69-23CF-44E3-9099-C40C66FF867C}">
                  <a14:compatExt spid="_x0000_s183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326" name="Button 2966" hidden="1">
              <a:extLst>
                <a:ext uri="{63B3BB69-23CF-44E3-9099-C40C66FF867C}">
                  <a14:compatExt spid="_x0000_s183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327" name="Button 2967" hidden="1">
              <a:extLst>
                <a:ext uri="{63B3BB69-23CF-44E3-9099-C40C66FF867C}">
                  <a14:compatExt spid="_x0000_s183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328" name="Button 2968" hidden="1">
              <a:extLst>
                <a:ext uri="{63B3BB69-23CF-44E3-9099-C40C66FF867C}">
                  <a14:compatExt spid="_x0000_s183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329" name="Button 2969" hidden="1">
              <a:extLst>
                <a:ext uri="{63B3BB69-23CF-44E3-9099-C40C66FF867C}">
                  <a14:compatExt spid="_x0000_s183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330" name="Button 2970" hidden="1">
              <a:extLst>
                <a:ext uri="{63B3BB69-23CF-44E3-9099-C40C66FF867C}">
                  <a14:compatExt spid="_x0000_s18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331" name="Button 2971" hidden="1">
              <a:extLst>
                <a:ext uri="{63B3BB69-23CF-44E3-9099-C40C66FF867C}">
                  <a14:compatExt spid="_x0000_s183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332" name="Button 2972" hidden="1">
              <a:extLst>
                <a:ext uri="{63B3BB69-23CF-44E3-9099-C40C66FF867C}">
                  <a14:compatExt spid="_x0000_s18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333" name="Button 2973" hidden="1">
              <a:extLst>
                <a:ext uri="{63B3BB69-23CF-44E3-9099-C40C66FF867C}">
                  <a14:compatExt spid="_x0000_s18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334" name="Button 2974" hidden="1">
              <a:extLst>
                <a:ext uri="{63B3BB69-23CF-44E3-9099-C40C66FF867C}">
                  <a14:compatExt spid="_x0000_s18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335" name="Button 2975" hidden="1">
              <a:extLst>
                <a:ext uri="{63B3BB69-23CF-44E3-9099-C40C66FF867C}">
                  <a14:compatExt spid="_x0000_s18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8336" name="Button 2976" hidden="1">
              <a:extLst>
                <a:ext uri="{63B3BB69-23CF-44E3-9099-C40C66FF867C}">
                  <a14:compatExt spid="_x0000_s183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337" name="Button 2977" hidden="1">
              <a:extLst>
                <a:ext uri="{63B3BB69-23CF-44E3-9099-C40C66FF867C}">
                  <a14:compatExt spid="_x0000_s18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338" name="Button 2978" hidden="1">
              <a:extLst>
                <a:ext uri="{63B3BB69-23CF-44E3-9099-C40C66FF867C}">
                  <a14:compatExt spid="_x0000_s18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339" name="Button 2979" hidden="1">
              <a:extLst>
                <a:ext uri="{63B3BB69-23CF-44E3-9099-C40C66FF867C}">
                  <a14:compatExt spid="_x0000_s18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8340" name="Button 2980" hidden="1">
              <a:extLst>
                <a:ext uri="{63B3BB69-23CF-44E3-9099-C40C66FF867C}">
                  <a14:compatExt spid="_x0000_s18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341" name="Button 2981" hidden="1">
              <a:extLst>
                <a:ext uri="{63B3BB69-23CF-44E3-9099-C40C66FF867C}">
                  <a14:compatExt spid="_x0000_s183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342" name="Button 2982" hidden="1">
              <a:extLst>
                <a:ext uri="{63B3BB69-23CF-44E3-9099-C40C66FF867C}">
                  <a14:compatExt spid="_x0000_s183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343" name="Button 2983" hidden="1">
              <a:extLst>
                <a:ext uri="{63B3BB69-23CF-44E3-9099-C40C66FF867C}">
                  <a14:compatExt spid="_x0000_s183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344" name="Button 2984" hidden="1">
              <a:extLst>
                <a:ext uri="{63B3BB69-23CF-44E3-9099-C40C66FF867C}">
                  <a14:compatExt spid="_x0000_s183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345" name="Button 2985" hidden="1">
              <a:extLst>
                <a:ext uri="{63B3BB69-23CF-44E3-9099-C40C66FF867C}">
                  <a14:compatExt spid="_x0000_s183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346" name="Button 2986" hidden="1">
              <a:extLst>
                <a:ext uri="{63B3BB69-23CF-44E3-9099-C40C66FF867C}">
                  <a14:compatExt spid="_x0000_s18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8347" name="Button 2987" hidden="1">
              <a:extLst>
                <a:ext uri="{63B3BB69-23CF-44E3-9099-C40C66FF867C}">
                  <a14:compatExt spid="_x0000_s183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8348" name="Button 2988" hidden="1">
              <a:extLst>
                <a:ext uri="{63B3BB69-23CF-44E3-9099-C40C66FF867C}">
                  <a14:compatExt spid="_x0000_s183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8349" name="Button 2989" hidden="1">
              <a:extLst>
                <a:ext uri="{63B3BB69-23CF-44E3-9099-C40C66FF867C}">
                  <a14:compatExt spid="_x0000_s183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350" name="Button 2990" hidden="1">
              <a:extLst>
                <a:ext uri="{63B3BB69-23CF-44E3-9099-C40C66FF867C}">
                  <a14:compatExt spid="_x0000_s183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351" name="Button 2991" hidden="1">
              <a:extLst>
                <a:ext uri="{63B3BB69-23CF-44E3-9099-C40C66FF867C}">
                  <a14:compatExt spid="_x0000_s183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8352" name="Button 2992" hidden="1">
              <a:extLst>
                <a:ext uri="{63B3BB69-23CF-44E3-9099-C40C66FF867C}">
                  <a14:compatExt spid="_x0000_s183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353" name="Button 2993" hidden="1">
              <a:extLst>
                <a:ext uri="{63B3BB69-23CF-44E3-9099-C40C66FF867C}">
                  <a14:compatExt spid="_x0000_s183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354" name="Button 2994" hidden="1">
              <a:extLst>
                <a:ext uri="{63B3BB69-23CF-44E3-9099-C40C66FF867C}">
                  <a14:compatExt spid="_x0000_s183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355" name="Button 2995" hidden="1">
              <a:extLst>
                <a:ext uri="{63B3BB69-23CF-44E3-9099-C40C66FF867C}">
                  <a14:compatExt spid="_x0000_s183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8356" name="Button 2996" hidden="1">
              <a:extLst>
                <a:ext uri="{63B3BB69-23CF-44E3-9099-C40C66FF867C}">
                  <a14:compatExt spid="_x0000_s183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8357" name="Button 2997" hidden="1">
              <a:extLst>
                <a:ext uri="{63B3BB69-23CF-44E3-9099-C40C66FF867C}">
                  <a14:compatExt spid="_x0000_s183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358" name="Button 2998" hidden="1">
              <a:extLst>
                <a:ext uri="{63B3BB69-23CF-44E3-9099-C40C66FF867C}">
                  <a14:compatExt spid="_x0000_s183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359" name="Button 2999" hidden="1">
              <a:extLst>
                <a:ext uri="{63B3BB69-23CF-44E3-9099-C40C66FF867C}">
                  <a14:compatExt spid="_x0000_s18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360" name="Button 3000" hidden="1">
              <a:extLst>
                <a:ext uri="{63B3BB69-23CF-44E3-9099-C40C66FF867C}">
                  <a14:compatExt spid="_x0000_s183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361" name="Button 3001" hidden="1">
              <a:extLst>
                <a:ext uri="{63B3BB69-23CF-44E3-9099-C40C66FF867C}">
                  <a14:compatExt spid="_x0000_s18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362" name="Button 3002" hidden="1">
              <a:extLst>
                <a:ext uri="{63B3BB69-23CF-44E3-9099-C40C66FF867C}">
                  <a14:compatExt spid="_x0000_s183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8363" name="Button 3003" hidden="1">
              <a:extLst>
                <a:ext uri="{63B3BB69-23CF-44E3-9099-C40C66FF867C}">
                  <a14:compatExt spid="_x0000_s183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364" name="Button 3004" hidden="1">
              <a:extLst>
                <a:ext uri="{63B3BB69-23CF-44E3-9099-C40C66FF867C}">
                  <a14:compatExt spid="_x0000_s183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365" name="Button 3005" hidden="1">
              <a:extLst>
                <a:ext uri="{63B3BB69-23CF-44E3-9099-C40C66FF867C}">
                  <a14:compatExt spid="_x0000_s18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366" name="Button 3006" hidden="1">
              <a:extLst>
                <a:ext uri="{63B3BB69-23CF-44E3-9099-C40C66FF867C}">
                  <a14:compatExt spid="_x0000_s183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367" name="Button 3007" hidden="1">
              <a:extLst>
                <a:ext uri="{63B3BB69-23CF-44E3-9099-C40C66FF867C}">
                  <a14:compatExt spid="_x0000_s18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8368" name="Button 3008" hidden="1">
              <a:extLst>
                <a:ext uri="{63B3BB69-23CF-44E3-9099-C40C66FF867C}">
                  <a14:compatExt spid="_x0000_s183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369" name="Button 3009" hidden="1">
              <a:extLst>
                <a:ext uri="{63B3BB69-23CF-44E3-9099-C40C66FF867C}">
                  <a14:compatExt spid="_x0000_s183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370" name="Button 3010" hidden="1">
              <a:extLst>
                <a:ext uri="{63B3BB69-23CF-44E3-9099-C40C66FF867C}">
                  <a14:compatExt spid="_x0000_s183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8371" name="Button 3011" hidden="1">
              <a:extLst>
                <a:ext uri="{63B3BB69-23CF-44E3-9099-C40C66FF867C}">
                  <a14:compatExt spid="_x0000_s183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372" name="Button 3012" hidden="1">
              <a:extLst>
                <a:ext uri="{63B3BB69-23CF-44E3-9099-C40C66FF867C}">
                  <a14:compatExt spid="_x0000_s183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8395" name="Button 3035" hidden="1">
              <a:extLst>
                <a:ext uri="{63B3BB69-23CF-44E3-9099-C40C66FF867C}">
                  <a14:compatExt spid="_x0000_s183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8396" name="Button 3036" hidden="1">
              <a:extLst>
                <a:ext uri="{63B3BB69-23CF-44E3-9099-C40C66FF867C}">
                  <a14:compatExt spid="_x0000_s183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8397" name="Button 3037" hidden="1">
              <a:extLst>
                <a:ext uri="{63B3BB69-23CF-44E3-9099-C40C66FF867C}">
                  <a14:compatExt spid="_x0000_s183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398" name="Button 3038" hidden="1">
              <a:extLst>
                <a:ext uri="{63B3BB69-23CF-44E3-9099-C40C66FF867C}">
                  <a14:compatExt spid="_x0000_s183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399" name="Button 3039" hidden="1">
              <a:extLst>
                <a:ext uri="{63B3BB69-23CF-44E3-9099-C40C66FF867C}">
                  <a14:compatExt spid="_x0000_s183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8400" name="Button 3040" hidden="1">
              <a:extLst>
                <a:ext uri="{63B3BB69-23CF-44E3-9099-C40C66FF867C}">
                  <a14:compatExt spid="_x0000_s184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401" name="Button 3041" hidden="1">
              <a:extLst>
                <a:ext uri="{63B3BB69-23CF-44E3-9099-C40C66FF867C}">
                  <a14:compatExt spid="_x0000_s184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402" name="Button 3042" hidden="1">
              <a:extLst>
                <a:ext uri="{63B3BB69-23CF-44E3-9099-C40C66FF867C}">
                  <a14:compatExt spid="_x0000_s184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403" name="Button 3043" hidden="1">
              <a:extLst>
                <a:ext uri="{63B3BB69-23CF-44E3-9099-C40C66FF867C}">
                  <a14:compatExt spid="_x0000_s184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404" name="Button 3044" hidden="1">
              <a:extLst>
                <a:ext uri="{63B3BB69-23CF-44E3-9099-C40C66FF867C}">
                  <a14:compatExt spid="_x0000_s184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405" name="Button 3045" hidden="1">
              <a:extLst>
                <a:ext uri="{63B3BB69-23CF-44E3-9099-C40C66FF867C}">
                  <a14:compatExt spid="_x0000_s184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406" name="Button 3046" hidden="1">
              <a:extLst>
                <a:ext uri="{63B3BB69-23CF-44E3-9099-C40C66FF867C}">
                  <a14:compatExt spid="_x0000_s184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407" name="Button 3047" hidden="1">
              <a:extLst>
                <a:ext uri="{63B3BB69-23CF-44E3-9099-C40C66FF867C}">
                  <a14:compatExt spid="_x0000_s184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408" name="Button 3048" hidden="1">
              <a:extLst>
                <a:ext uri="{63B3BB69-23CF-44E3-9099-C40C66FF867C}">
                  <a14:compatExt spid="_x0000_s184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409" name="Button 3049" hidden="1">
              <a:extLst>
                <a:ext uri="{63B3BB69-23CF-44E3-9099-C40C66FF867C}">
                  <a14:compatExt spid="_x0000_s184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410" name="Button 3050" hidden="1">
              <a:extLst>
                <a:ext uri="{63B3BB69-23CF-44E3-9099-C40C66FF867C}">
                  <a14:compatExt spid="_x0000_s184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411" name="Button 3051" hidden="1">
              <a:extLst>
                <a:ext uri="{63B3BB69-23CF-44E3-9099-C40C66FF867C}">
                  <a14:compatExt spid="_x0000_s18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412" name="Button 3052" hidden="1">
              <a:extLst>
                <a:ext uri="{63B3BB69-23CF-44E3-9099-C40C66FF867C}">
                  <a14:compatExt spid="_x0000_s184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413" name="Button 3053" hidden="1">
              <a:extLst>
                <a:ext uri="{63B3BB69-23CF-44E3-9099-C40C66FF867C}">
                  <a14:compatExt spid="_x0000_s184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414" name="Button 3054" hidden="1">
              <a:extLst>
                <a:ext uri="{63B3BB69-23CF-44E3-9099-C40C66FF867C}">
                  <a14:compatExt spid="_x0000_s184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415" name="Button 3055" hidden="1">
              <a:extLst>
                <a:ext uri="{63B3BB69-23CF-44E3-9099-C40C66FF867C}">
                  <a14:compatExt spid="_x0000_s184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416" name="Button 3056" hidden="1">
              <a:extLst>
                <a:ext uri="{63B3BB69-23CF-44E3-9099-C40C66FF867C}">
                  <a14:compatExt spid="_x0000_s18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417" name="Button 3057" hidden="1">
              <a:extLst>
                <a:ext uri="{63B3BB69-23CF-44E3-9099-C40C66FF867C}">
                  <a14:compatExt spid="_x0000_s184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418" name="Button 3058" hidden="1">
              <a:extLst>
                <a:ext uri="{63B3BB69-23CF-44E3-9099-C40C66FF867C}">
                  <a14:compatExt spid="_x0000_s184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419" name="Button 3059" hidden="1">
              <a:extLst>
                <a:ext uri="{63B3BB69-23CF-44E3-9099-C40C66FF867C}">
                  <a14:compatExt spid="_x0000_s18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8420" name="Button 3060" hidden="1">
              <a:extLst>
                <a:ext uri="{63B3BB69-23CF-44E3-9099-C40C66FF867C}">
                  <a14:compatExt spid="_x0000_s184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421" name="Button 3061" hidden="1">
              <a:extLst>
                <a:ext uri="{63B3BB69-23CF-44E3-9099-C40C66FF867C}">
                  <a14:compatExt spid="_x0000_s18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422" name="Button 3062" hidden="1">
              <a:extLst>
                <a:ext uri="{63B3BB69-23CF-44E3-9099-C40C66FF867C}">
                  <a14:compatExt spid="_x0000_s18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423" name="Button 3063" hidden="1">
              <a:extLst>
                <a:ext uri="{63B3BB69-23CF-44E3-9099-C40C66FF867C}">
                  <a14:compatExt spid="_x0000_s184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424" name="Button 3064" hidden="1">
              <a:extLst>
                <a:ext uri="{63B3BB69-23CF-44E3-9099-C40C66FF867C}">
                  <a14:compatExt spid="_x0000_s184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425" name="Button 3065" hidden="1">
              <a:extLst>
                <a:ext uri="{63B3BB69-23CF-44E3-9099-C40C66FF867C}">
                  <a14:compatExt spid="_x0000_s184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426" name="Button 3066" hidden="1">
              <a:extLst>
                <a:ext uri="{63B3BB69-23CF-44E3-9099-C40C66FF867C}">
                  <a14:compatExt spid="_x0000_s18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427" name="Button 3067" hidden="1">
              <a:extLst>
                <a:ext uri="{63B3BB69-23CF-44E3-9099-C40C66FF867C}">
                  <a14:compatExt spid="_x0000_s18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2556" name="Button 3100" hidden="1">
              <a:extLst>
                <a:ext uri="{63B3BB69-23CF-44E3-9099-C40C66FF867C}">
                  <a14:compatExt spid="_x0000_s225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2557" name="Button 3101" hidden="1">
              <a:extLst>
                <a:ext uri="{63B3BB69-23CF-44E3-9099-C40C66FF867C}">
                  <a14:compatExt spid="_x0000_s225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2558" name="Button 3102" hidden="1">
              <a:extLst>
                <a:ext uri="{63B3BB69-23CF-44E3-9099-C40C66FF867C}">
                  <a14:compatExt spid="_x0000_s225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2581" name="Button 3125" hidden="1">
              <a:extLst>
                <a:ext uri="{63B3BB69-23CF-44E3-9099-C40C66FF867C}">
                  <a14:compatExt spid="_x0000_s225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2582" name="Button 3126" hidden="1">
              <a:extLst>
                <a:ext uri="{63B3BB69-23CF-44E3-9099-C40C66FF867C}">
                  <a14:compatExt spid="_x0000_s22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2583" name="Button 3127" hidden="1">
              <a:extLst>
                <a:ext uri="{63B3BB69-23CF-44E3-9099-C40C66FF867C}">
                  <a14:compatExt spid="_x0000_s2258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2588" name="Button 3132" hidden="1">
              <a:extLst>
                <a:ext uri="{63B3BB69-23CF-44E3-9099-C40C66FF867C}">
                  <a14:compatExt spid="_x0000_s225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2589" name="Button 3133" hidden="1">
              <a:extLst>
                <a:ext uri="{63B3BB69-23CF-44E3-9099-C40C66FF867C}">
                  <a14:compatExt spid="_x0000_s225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2590" name="Button 3134" hidden="1">
              <a:extLst>
                <a:ext uri="{63B3BB69-23CF-44E3-9099-C40C66FF867C}">
                  <a14:compatExt spid="_x0000_s225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2613" name="Button 3157" hidden="1">
              <a:extLst>
                <a:ext uri="{63B3BB69-23CF-44E3-9099-C40C66FF867C}">
                  <a14:compatExt spid="_x0000_s226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2614" name="Button 3158" hidden="1">
              <a:extLst>
                <a:ext uri="{63B3BB69-23CF-44E3-9099-C40C66FF867C}">
                  <a14:compatExt spid="_x0000_s226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2615" name="Button 3159" hidden="1">
              <a:extLst>
                <a:ext uri="{63B3BB69-23CF-44E3-9099-C40C66FF867C}">
                  <a14:compatExt spid="_x0000_s226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2620" name="Button 3164" hidden="1">
              <a:extLst>
                <a:ext uri="{63B3BB69-23CF-44E3-9099-C40C66FF867C}">
                  <a14:compatExt spid="_x0000_s226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2621" name="Button 3165" hidden="1">
              <a:extLst>
                <a:ext uri="{63B3BB69-23CF-44E3-9099-C40C66FF867C}">
                  <a14:compatExt spid="_x0000_s226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2622" name="Button 3166" hidden="1">
              <a:extLst>
                <a:ext uri="{63B3BB69-23CF-44E3-9099-C40C66FF867C}">
                  <a14:compatExt spid="_x0000_s226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2623" name="Button 3167" hidden="1">
              <a:extLst>
                <a:ext uri="{63B3BB69-23CF-44E3-9099-C40C66FF867C}">
                  <a14:compatExt spid="_x0000_s22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624" name="Button 3168" hidden="1">
              <a:extLst>
                <a:ext uri="{63B3BB69-23CF-44E3-9099-C40C66FF867C}">
                  <a14:compatExt spid="_x0000_s226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2643" name="Button 3187" hidden="1">
              <a:extLst>
                <a:ext uri="{63B3BB69-23CF-44E3-9099-C40C66FF867C}">
                  <a14:compatExt spid="_x0000_s2264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2645" name="Button 3189" hidden="1">
              <a:extLst>
                <a:ext uri="{63B3BB69-23CF-44E3-9099-C40C66FF867C}">
                  <a14:compatExt spid="_x0000_s226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2649" name="Button 3193" hidden="1">
              <a:extLst>
                <a:ext uri="{63B3BB69-23CF-44E3-9099-C40C66FF867C}">
                  <a14:compatExt spid="_x0000_s226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2650" name="Button 3194" hidden="1">
              <a:extLst>
                <a:ext uri="{63B3BB69-23CF-44E3-9099-C40C66FF867C}">
                  <a14:compatExt spid="_x0000_s226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2651" name="Button 3195" hidden="1">
              <a:extLst>
                <a:ext uri="{63B3BB69-23CF-44E3-9099-C40C66FF867C}">
                  <a14:compatExt spid="_x0000_s226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673" name="Button 3217" hidden="1">
              <a:extLst>
                <a:ext uri="{63B3BB69-23CF-44E3-9099-C40C66FF867C}">
                  <a14:compatExt spid="_x0000_s22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2674" name="Button 3218" hidden="1">
              <a:extLst>
                <a:ext uri="{63B3BB69-23CF-44E3-9099-C40C66FF867C}">
                  <a14:compatExt spid="_x0000_s22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2675" name="Button 3219" hidden="1">
              <a:extLst>
                <a:ext uri="{63B3BB69-23CF-44E3-9099-C40C66FF867C}">
                  <a14:compatExt spid="_x0000_s226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2678" name="Button 3222" hidden="1">
              <a:extLst>
                <a:ext uri="{63B3BB69-23CF-44E3-9099-C40C66FF867C}">
                  <a14:compatExt spid="_x0000_s226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2679" name="Button 3223" hidden="1">
              <a:extLst>
                <a:ext uri="{63B3BB69-23CF-44E3-9099-C40C66FF867C}">
                  <a14:compatExt spid="_x0000_s22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2680" name="Button 3224" hidden="1">
              <a:extLst>
                <a:ext uri="{63B3BB69-23CF-44E3-9099-C40C66FF867C}">
                  <a14:compatExt spid="_x0000_s22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2701" name="Button 3245" hidden="1">
              <a:extLst>
                <a:ext uri="{63B3BB69-23CF-44E3-9099-C40C66FF867C}">
                  <a14:compatExt spid="_x0000_s227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702" name="Button 3246" hidden="1">
              <a:extLst>
                <a:ext uri="{63B3BB69-23CF-44E3-9099-C40C66FF867C}">
                  <a14:compatExt spid="_x0000_s227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2703" name="Button 3247" hidden="1">
              <a:extLst>
                <a:ext uri="{63B3BB69-23CF-44E3-9099-C40C66FF867C}">
                  <a14:compatExt spid="_x0000_s227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2707" name="Button 3251" hidden="1">
              <a:extLst>
                <a:ext uri="{63B3BB69-23CF-44E3-9099-C40C66FF867C}">
                  <a14:compatExt spid="_x0000_s22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22708" name="Button 3252" hidden="1">
              <a:extLst>
                <a:ext uri="{63B3BB69-23CF-44E3-9099-C40C66FF867C}">
                  <a14:compatExt spid="_x0000_s227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2709" name="Button 3253" hidden="1">
              <a:extLst>
                <a:ext uri="{63B3BB69-23CF-44E3-9099-C40C66FF867C}">
                  <a14:compatExt spid="_x0000_s227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2731" name="Button 3275" hidden="1">
              <a:extLst>
                <a:ext uri="{63B3BB69-23CF-44E3-9099-C40C66FF867C}">
                  <a14:compatExt spid="_x0000_s227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2732" name="Button 3276" hidden="1">
              <a:extLst>
                <a:ext uri="{63B3BB69-23CF-44E3-9099-C40C66FF867C}">
                  <a14:compatExt spid="_x0000_s22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2733" name="Button 3277" hidden="1">
              <a:extLst>
                <a:ext uri="{63B3BB69-23CF-44E3-9099-C40C66FF867C}">
                  <a14:compatExt spid="_x0000_s227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2756" name="Button 3300" hidden="1">
              <a:extLst>
                <a:ext uri="{63B3BB69-23CF-44E3-9099-C40C66FF867C}">
                  <a14:compatExt spid="_x0000_s227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22757" name="Button 3301" hidden="1">
              <a:extLst>
                <a:ext uri="{63B3BB69-23CF-44E3-9099-C40C66FF867C}">
                  <a14:compatExt spid="_x0000_s227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2758" name="Button 3302" hidden="1">
              <a:extLst>
                <a:ext uri="{63B3BB69-23CF-44E3-9099-C40C66FF867C}">
                  <a14:compatExt spid="_x0000_s227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22763" name="Button 3307" hidden="1">
              <a:extLst>
                <a:ext uri="{63B3BB69-23CF-44E3-9099-C40C66FF867C}">
                  <a14:compatExt spid="_x0000_s227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2764" name="Button 3308" hidden="1">
              <a:extLst>
                <a:ext uri="{63B3BB69-23CF-44E3-9099-C40C66FF867C}">
                  <a14:compatExt spid="_x0000_s227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2783" name="Button 3327" hidden="1">
              <a:extLst>
                <a:ext uri="{63B3BB69-23CF-44E3-9099-C40C66FF867C}">
                  <a14:compatExt spid="_x0000_s227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2784" name="Button 3328" hidden="1">
              <a:extLst>
                <a:ext uri="{63B3BB69-23CF-44E3-9099-C40C66FF867C}">
                  <a14:compatExt spid="_x0000_s22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2785" name="Button 3329" hidden="1">
              <a:extLst>
                <a:ext uri="{63B3BB69-23CF-44E3-9099-C40C66FF867C}">
                  <a14:compatExt spid="_x0000_s227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2807" name="Button 3351" hidden="1">
              <a:extLst>
                <a:ext uri="{63B3BB69-23CF-44E3-9099-C40C66FF867C}">
                  <a14:compatExt spid="_x0000_s228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2808" name="Button 3352" hidden="1">
              <a:extLst>
                <a:ext uri="{63B3BB69-23CF-44E3-9099-C40C66FF867C}">
                  <a14:compatExt spid="_x0000_s228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2809" name="Button 3353" hidden="1">
              <a:extLst>
                <a:ext uri="{63B3BB69-23CF-44E3-9099-C40C66FF867C}">
                  <a14:compatExt spid="_x0000_s2280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2832" name="Button 3376" hidden="1">
              <a:extLst>
                <a:ext uri="{63B3BB69-23CF-44E3-9099-C40C66FF867C}">
                  <a14:compatExt spid="_x0000_s228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2833" name="Button 3377" hidden="1">
              <a:extLst>
                <a:ext uri="{63B3BB69-23CF-44E3-9099-C40C66FF867C}">
                  <a14:compatExt spid="_x0000_s228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2834" name="Button 3378" hidden="1">
              <a:extLst>
                <a:ext uri="{63B3BB69-23CF-44E3-9099-C40C66FF867C}">
                  <a14:compatExt spid="_x0000_s228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2838" name="Button 3382" hidden="1">
              <a:extLst>
                <a:ext uri="{63B3BB69-23CF-44E3-9099-C40C66FF867C}">
                  <a14:compatExt spid="_x0000_s228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2839" name="Button 3383" hidden="1">
              <a:extLst>
                <a:ext uri="{63B3BB69-23CF-44E3-9099-C40C66FF867C}">
                  <a14:compatExt spid="_x0000_s228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2858" name="Button 3402" hidden="1">
              <a:extLst>
                <a:ext uri="{63B3BB69-23CF-44E3-9099-C40C66FF867C}">
                  <a14:compatExt spid="_x0000_s228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2859" name="Button 3403" hidden="1">
              <a:extLst>
                <a:ext uri="{63B3BB69-23CF-44E3-9099-C40C66FF867C}">
                  <a14:compatExt spid="_x0000_s22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2860" name="Button 3404" hidden="1">
              <a:extLst>
                <a:ext uri="{63B3BB69-23CF-44E3-9099-C40C66FF867C}">
                  <a14:compatExt spid="_x0000_s228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2883" name="Button 3427" hidden="1">
              <a:extLst>
                <a:ext uri="{63B3BB69-23CF-44E3-9099-C40C66FF867C}">
                  <a14:compatExt spid="_x0000_s228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2884" name="Button 3428" hidden="1">
              <a:extLst>
                <a:ext uri="{63B3BB69-23CF-44E3-9099-C40C66FF867C}">
                  <a14:compatExt spid="_x0000_s228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2885" name="Button 3429" hidden="1">
              <a:extLst>
                <a:ext uri="{63B3BB69-23CF-44E3-9099-C40C66FF867C}">
                  <a14:compatExt spid="_x0000_s228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42" totalsRowShown="0">
  <tableColumns count="6">
    <tableColumn id="1" name="CÓDIGO CATÁLOGO" dataDxfId="156"/>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52:F55" totalsRowShown="0">
  <autoFilter ref="A52:F55"/>
  <tableColumns count="6">
    <tableColumn id="1" name="CÓDIGO CATÁLOGO" dataDxfId="15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65:F69" totalsRowShown="0">
  <autoFilter ref="A65:F69"/>
  <tableColumns count="6">
    <tableColumn id="1" name="CÓDIGO CATÁLOGO" dataDxfId="15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79:F121" totalsRowShown="0">
  <autoFilter ref="A79:F121"/>
  <tableColumns count="6">
    <tableColumn id="1" name="CÓDIGO CATÁLOGO" dataDxfId="15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131:F160" totalsRowShown="0">
  <autoFilter ref="A131:F160"/>
  <tableColumns count="6">
    <tableColumn id="1" name="CÓDIGO CATÁLOGO" dataDxfId="15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170:F171" totalsRowShown="0">
  <autoFilter ref="A170:F171"/>
  <tableColumns count="6">
    <tableColumn id="1" name="CÓDIGO CATÁLOGO" dataDxfId="15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81:F184" totalsRowShown="0">
  <autoFilter ref="A181:F184"/>
  <tableColumns count="6">
    <tableColumn id="1" name="CÓDIGO CATÁLOGO" dataDxfId="150"/>
    <tableColumn id="2" name="ARTÍCULO" dataCellStyle="ArticleBody_UNSCPCDescription">
      <calculatedColumnFormula>IFERROR(INDEX(UNSPSCDes,MATCH(INDIRECT(ADDRESS(ROW(),COLUMN()-1,4)),UNSPSCCode,0)),"")</calculatedColumnFormula>
    </tableColumn>
    <tableColumn id="3" name="UNIDAD DE MEDIDA" dataDxfId="149" dataCellStyle="ArticleBody"/>
    <tableColumn id="4" name="CANTIDAD TOTAL ESTIMADA" dataDxfId="148" dataCellStyle="ArticleBody"/>
    <tableColumn id="5" name="PRECIO UNITARIO ESTIMADO" dataDxfId="147" dataCellStyle="ArticleBody_currency"/>
    <tableColumn id="6"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94:F199" totalsRowShown="0">
  <autoFilter ref="A194:F199"/>
  <tableColumns count="6">
    <tableColumn id="1" name="CÓDIGO CATÁLOGO" dataDxfId="14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209:F212" totalsRowShown="0">
  <autoFilter ref="A209:F212"/>
  <tableColumns count="6">
    <tableColumn id="1" name="CÓDIGO CATÁLOGO" dataDxfId="14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222:F226" totalsRowShown="0">
  <autoFilter ref="A222:F226"/>
  <tableColumns count="6">
    <tableColumn id="1" name="CÓDIGO CATÁLOGO" dataDxfId="14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236:F239" totalsRowShown="0">
  <autoFilter ref="A236:F239"/>
  <tableColumns count="6">
    <tableColumn id="1" name="CÓDIGO CATÁLOGO" dataDxfId="14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249:F250" totalsRowShown="0">
  <autoFilter ref="A249:F250"/>
  <tableColumns count="6">
    <tableColumn id="1" name="CÓDIGO CATÁLOGO" dataDxfId="14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260:F263" totalsRowShown="0">
  <autoFilter ref="A260:F263"/>
  <tableColumns count="6">
    <tableColumn id="1" name="CÓDIGO CATÁLOGO" dataDxfId="14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273:F274" totalsRowShown="0">
  <autoFilter ref="A273:F274"/>
  <tableColumns count="6">
    <tableColumn id="1" name="CÓDIGO CATÁLOGO" dataDxfId="14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84:F285" totalsRowShown="0">
  <autoFilter ref="A284:F285"/>
  <tableColumns count="6">
    <tableColumn id="1" name="CÓDIGO CATÁLOGO" dataDxfId="13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95:F298" totalsRowShown="0">
  <autoFilter ref="A295:F298"/>
  <tableColumns count="6">
    <tableColumn id="1" name="CÓDIGO CATÁLOGO" dataDxfId="13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9" name="Table320" displayName="Table320" ref="A308:F309" totalsRowShown="0">
  <autoFilter ref="A308:F309"/>
  <tableColumns count="6">
    <tableColumn id="1" name="CÓDIGO CATÁLOGO" dataDxfId="13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1" name="Table322" displayName="Table322" ref="A319:F342" totalsRowShown="0">
  <autoFilter ref="A319:F342"/>
  <tableColumns count="6">
    <tableColumn id="1" name="CÓDIGO CATÁLOGO" dataDxfId="136"/>
    <tableColumn id="2" name="ARTÍCULO">
      <calculatedColumnFormula>IFERROR(INDEX(UNSPSCDes,MATCH(INDIRECT(ADDRESS(ROW(),COLUMN()-1,4)),UNSPSCCode,0)),"")</calculatedColumnFormula>
    </tableColumn>
    <tableColumn id="3" name="UNIDAD DE MEDIDA" dataDxfId="135" dataCellStyle="ArticleBody_text"/>
    <tableColumn id="4" name="CANTIDAD TOTAL ESTIMADA" dataDxfId="134" dataCellStyle="ArticleBody"/>
    <tableColumn id="5" name="PRECIO UNITARIO ESTIMADO" dataDxfId="1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18" name="Table319" displayName="Table319" ref="A352:F355" totalsRowShown="0">
  <autoFilter ref="A352:F355"/>
  <tableColumns count="6">
    <tableColumn id="1" name="CÓDIGO CATÁLOGO" dataDxfId="132"/>
    <tableColumn id="2" name="ARTÍCULO">
      <calculatedColumnFormula>IFERROR(INDEX(UNSPSCDes,MATCH(INDIRECT(ADDRESS(ROW(),COLUMN()-1,4)),UNSPSCCode,0)),"")</calculatedColumnFormula>
    </tableColumn>
    <tableColumn id="3" name="UNIDAD DE MEDIDA" dataDxfId="131" dataCellStyle="ArticleBody"/>
    <tableColumn id="4" name="CANTIDAD TOTAL ESTIMADA" dataDxfId="130" dataCellStyle="ArticleBody"/>
    <tableColumn id="5" name="PRECIO UNITARIO ESTIMADO" dataDxfId="12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0" name="Table321" displayName="Table321" ref="A365:F411" totalsRowShown="0">
  <autoFilter ref="A365:F4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421:F452" totalsRowShown="0">
  <autoFilter ref="A421:F4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462:F463" totalsRowShown="0">
  <autoFilter ref="A462:F463"/>
  <tableColumns count="6">
    <tableColumn id="1" name="CÓDIGO CATÁLOGO" dataDxfId="128"/>
    <tableColumn id="2" name="ARTÍCULO">
      <calculatedColumnFormula>IFERROR(INDEX(UNSPSCDes,MATCH(INDIRECT(ADDRESS(ROW(),COLUMN()-1,4)),UNSPSCCode,0)),"")</calculatedColumnFormula>
    </tableColumn>
    <tableColumn id="3" name="UNIDAD DE MEDIDA"/>
    <tableColumn id="4" name="CANTIDAD TOTAL ESTIMADA" dataDxfId="127" dataCellStyle="ArticleBody"/>
    <tableColumn id="5" name="PRECIO UNITARIO ESTIMADO" dataDxfId="12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473:F477" totalsRowShown="0">
  <autoFilter ref="A473:F4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487:F493" totalsRowShown="0">
  <autoFilter ref="A487:F493"/>
  <tableColumns count="6">
    <tableColumn id="1" name="CÓDIGO CATÁLOGO" dataDxfId="125"/>
    <tableColumn id="2" name="ARTÍCULO">
      <calculatedColumnFormula>IFERROR(INDEX(UNSPSCDes,MATCH(INDIRECT(ADDRESS(ROW(),COLUMN()-1,4)),UNSPSCCode,0)),"")</calculatedColumnFormula>
    </tableColumn>
    <tableColumn id="3" name="UNIDAD DE MEDIDA" dataDxfId="124" dataCellStyle="ArticleBody"/>
    <tableColumn id="4" name="CANTIDAD TOTAL ESTIMADA" dataDxfId="123" dataCellStyle="ArticleBody"/>
    <tableColumn id="5" name="PRECIO UNITARIO ESTIMADO" dataDxfId="1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03:F506" totalsRowShown="0">
  <autoFilter ref="A503:F506"/>
  <tableColumns count="6">
    <tableColumn id="1" name="CÓDIGO CATÁLOGO" dataDxfId="121"/>
    <tableColumn id="2" name="ARTÍCULO">
      <calculatedColumnFormula>IFERROR(INDEX(UNSPSCDes,MATCH(INDIRECT(ADDRESS(ROW(),COLUMN()-1,4)),UNSPSCCode,0)),"")</calculatedColumnFormula>
    </tableColumn>
    <tableColumn id="3" name="UNIDAD DE MEDIDA" dataDxfId="120" dataCellStyle="ArticleBody"/>
    <tableColumn id="4" name="CANTIDAD TOTAL ESTIMADA" dataDxfId="119" dataCellStyle="ArticleBody"/>
    <tableColumn id="5" name="PRECIO UNITARIO ESTIMADO" dataDxfId="11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16:F520" totalsRowShown="0">
  <autoFilter ref="A516:F520"/>
  <tableColumns count="6">
    <tableColumn id="1" name="CÓDIGO CATÁLOGO" dataDxfId="117"/>
    <tableColumn id="2" name="ARTÍCULO">
      <calculatedColumnFormula>IFERROR(INDEX(UNSPSCDes,MATCH(INDIRECT(ADDRESS(ROW(),COLUMN()-1,4)),UNSPSCCode,0)),"")</calculatedColumnFormula>
    </tableColumn>
    <tableColumn id="3" name="UNIDAD DE MEDIDA" dataDxfId="116" dataCellStyle="ArticleBody"/>
    <tableColumn id="4" name="CANTIDAD TOTAL ESTIMADA" dataDxfId="115" dataCellStyle="ArticleBody"/>
    <tableColumn id="5" name="PRECIO UNITARIO ESTIMADO" dataDxfId="1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30:F534" totalsRowShown="0">
  <autoFilter ref="A530:F534"/>
  <tableColumns count="6">
    <tableColumn id="1" name="CÓDIGO CATÁLOGO" dataDxfId="113"/>
    <tableColumn id="2" name="ARTÍCULO">
      <calculatedColumnFormula>IFERROR(INDEX(UNSPSCDes,MATCH(INDIRECT(ADDRESS(ROW(),COLUMN()-1,4)),UNSPSCCode,0)),"")</calculatedColumnFormula>
    </tableColumn>
    <tableColumn id="3" name="UNIDAD DE MEDIDA"/>
    <tableColumn id="4" name="CANTIDAD TOTAL ESTIMADA" dataDxfId="112" dataCellStyle="ArticleBody"/>
    <tableColumn id="5" name="PRECIO UNITARIO ESTIMADO" dataDxfId="11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44:F545" totalsRowShown="0">
  <autoFilter ref="A544:F545"/>
  <tableColumns count="6">
    <tableColumn id="1" name="CÓDIGO CATÁLOGO" dataDxfId="110"/>
    <tableColumn id="2" name="ARTÍCULO">
      <calculatedColumnFormula>IFERROR(INDEX(UNSPSCDes,MATCH(INDIRECT(ADDRESS(ROW(),COLUMN()-1,4)),UNSPSCCode,0)),"")</calculatedColumnFormula>
    </tableColumn>
    <tableColumn id="3" name="UNIDAD DE MEDIDA" dataDxfId="109" dataCellStyle="ArticleBody"/>
    <tableColumn id="4" name="CANTIDAD TOTAL ESTIMADA" dataDxfId="108" dataCellStyle="ArticleBody"/>
    <tableColumn id="5" name="PRECIO UNITARIO ESTIMADO" dataDxfId="10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555:F558" totalsRowShown="0">
  <autoFilter ref="A555:F5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06" dataCellStyle="ArticleBody"/>
    <tableColumn id="5" name="PRECIO UNITARIO ESTIMADO" dataDxfId="10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568:F569" totalsRowShown="0">
  <autoFilter ref="A568:F569"/>
  <tableColumns count="6">
    <tableColumn id="1" name="CÓDIGO CATÁLOGO" dataDxfId="104"/>
    <tableColumn id="2" name="ARTÍCULO">
      <calculatedColumnFormula>IFERROR(INDEX(UNSPSCDes,MATCH(INDIRECT(ADDRESS(ROW(),COLUMN()-1,4)),UNSPSCCode,0)),"")</calculatedColumnFormula>
    </tableColumn>
    <tableColumn id="3" name="UNIDAD DE MEDIDA" dataDxfId="103" dataCellStyle="ArticleBody"/>
    <tableColumn id="4" name="CANTIDAD TOTAL ESTIMADA" dataDxfId="102" dataCellStyle="ArticleBody"/>
    <tableColumn id="5" name="PRECIO UNITARIO ESTIMADO" dataDxfId="10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579:F580" totalsRowShown="0">
  <autoFilter ref="A579:F580"/>
  <tableColumns count="6">
    <tableColumn id="1" name="CÓDIGO CATÁLOGO" dataDxfId="100"/>
    <tableColumn id="2" name="ARTÍCULO">
      <calculatedColumnFormula>IFERROR(INDEX(UNSPSCDes,MATCH(INDIRECT(ADDRESS(ROW(),COLUMN()-1,4)),UNSPSCCode,0)),"")</calculatedColumnFormula>
    </tableColumn>
    <tableColumn id="3" name="UNIDAD DE MEDIDA" dataDxfId="99" dataCellStyle="ArticleBody"/>
    <tableColumn id="4" name="CANTIDAD TOTAL ESTIMADA" dataDxfId="98" dataCellStyle="ArticleBody"/>
    <tableColumn id="5" name="PRECIO UNITARIO ESTIMADO" dataDxfId="9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590:F593" totalsRowShown="0">
  <autoFilter ref="A590:F593"/>
  <tableColumns count="6">
    <tableColumn id="1" name="CÓDIGO CATÁLOGO" dataDxfId="96"/>
    <tableColumn id="2" name="ARTÍCULO">
      <calculatedColumnFormula>IFERROR(INDEX(UNSPSCDes,MATCH(INDIRECT(ADDRESS(ROW(),COLUMN()-1,4)),UNSPSCCode,0)),"")</calculatedColumnFormula>
    </tableColumn>
    <tableColumn id="3" name="UNIDAD DE MEDIDA"/>
    <tableColumn id="4" name="CANTIDAD TOTAL ESTIMADA" dataDxfId="95" dataCellStyle="ArticleBody"/>
    <tableColumn id="5" name="PRECIO UNITARIO ESTIMADO" dataDxfId="9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603:F605" totalsRowShown="0">
  <autoFilter ref="A603:F605"/>
  <tableColumns count="6">
    <tableColumn id="1" name="CÓDIGO CATÁLOGO" dataDxfId="93"/>
    <tableColumn id="2" name="ARTÍCULO">
      <calculatedColumnFormula>IFERROR(INDEX(UNSPSCDes,MATCH(INDIRECT(ADDRESS(ROW(),COLUMN()-1,4)),UNSPSCCode,0)),"")</calculatedColumnFormula>
    </tableColumn>
    <tableColumn id="3" name="UNIDAD DE MEDIDA" dataDxfId="92" dataCellStyle="ArticleBody"/>
    <tableColumn id="4" name="CANTIDAD TOTAL ESTIMADA" dataDxfId="91" dataCellStyle="ArticleBody"/>
    <tableColumn id="5" name="PRECIO UNITARIO ESTIMADO" dataDxfId="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615:F635" totalsRowShown="0">
  <autoFilter ref="A615:F635"/>
  <tableColumns count="6">
    <tableColumn id="1" name="CÓDIGO CATÁLOGO" dataDxfId="8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7" name="Table338" displayName="Table338" ref="A645:F669" totalsRowShown="0">
  <autoFilter ref="A645:F6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8" name="Table339" displayName="Table339" ref="A679:F681" totalsRowShown="0">
  <autoFilter ref="A679:F681"/>
  <tableColumns count="6">
    <tableColumn id="1" name="CÓDIGO CATÁLOGO" dataDxfId="8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9" name="Table340" displayName="Table340" ref="A691:F693" totalsRowShown="0">
  <autoFilter ref="A691:F693"/>
  <tableColumns count="6">
    <tableColumn id="1" name="CÓDIGO CATÁLOGO" dataDxfId="87"/>
    <tableColumn id="2" name="ARTÍCULO">
      <calculatedColumnFormula>IFERROR(INDEX(UNSPSCDes,MATCH(INDIRECT(ADDRESS(ROW(),COLUMN()-1,4)),UNSPSCCode,0)),"")</calculatedColumnFormula>
    </tableColumn>
    <tableColumn id="3" name="UNIDAD DE MEDIDA" dataDxfId="86" dataCellStyle="ArticleBody"/>
    <tableColumn id="4" name="CANTIDAD TOTAL ESTIMADA" dataDxfId="85" dataCellStyle="ArticleBody"/>
    <tableColumn id="5" name="PRECIO UNITARIO ESTIMADO" dataDxfId="8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0" name="Table341" displayName="Table341" ref="A703:F706" totalsRowShown="0">
  <autoFilter ref="A703:F7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1" name="Table342" displayName="Table342" ref="A716:F762" totalsRowShown="0">
  <autoFilter ref="A716:F762"/>
  <tableColumns count="6">
    <tableColumn id="1" name="CÓDIGO CATÁLOGO" dataDxfId="83"/>
    <tableColumn id="2" name="ARTÍCULO">
      <calculatedColumnFormula>IFERROR(INDEX(UNSPSCDes,MATCH(INDIRECT(ADDRESS(ROW(),COLUMN()-1,4)),UNSPSCCode,0)),"")</calculatedColumnFormula>
    </tableColumn>
    <tableColumn id="3" name="UNIDAD DE MEDIDA" dataDxfId="82" dataCellStyle="ArticleBody"/>
    <tableColumn id="4" name="CANTIDAD TOTAL ESTIMADA" dataDxfId="81" dataCellStyle="ArticleBody"/>
    <tableColumn id="5" name="PRECIO UNITARIO ESTIMADO" dataDxfId="8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36" name="Table337" displayName="Table337" ref="A772:F803" totalsRowShown="0">
  <autoFilter ref="A772:F8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813:F814" totalsRowShown="0">
  <autoFilter ref="A813:F814"/>
  <tableColumns count="6">
    <tableColumn id="1" name="CÓDIGO CATÁLOGO" dataDxfId="79"/>
    <tableColumn id="2" name="ARTÍCULO">
      <calculatedColumnFormula>IFERROR(INDEX(UNSPSCDes,MATCH(INDIRECT(ADDRESS(ROW(),COLUMN()-1,4)),UNSPSCCode,0)),"")</calculatedColumnFormula>
    </tableColumn>
    <tableColumn id="3" name="UNIDAD DE MEDIDA" dataDxfId="78" dataCellStyle="ArticleBody"/>
    <tableColumn id="4" name="CANTIDAD TOTAL ESTIMADA" dataDxfId="77" dataCellStyle="ArticleBody"/>
    <tableColumn id="5" name="PRECIO UNITARIO ESTIMADO" dataDxfId="7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824:F828" totalsRowShown="0">
  <autoFilter ref="A824:F828"/>
  <tableColumns count="6">
    <tableColumn id="1" name="CÓDIGO CATÁLOGO"/>
    <tableColumn id="2" name="ARTÍCULO">
      <calculatedColumnFormula>IFERROR(INDEX(UNSPSCDes,MATCH(INDIRECT(ADDRESS(ROW(),COLUMN()-1,4)),UNSPSCCode,0)),"")</calculatedColumnFormula>
    </tableColumn>
    <tableColumn id="3" name="UNIDAD DE MEDIDA" dataDxfId="75" dataCellStyle="ArticleBody"/>
    <tableColumn id="4" name="CANTIDAD TOTAL ESTIMADA" dataDxfId="74" dataCellStyle="ArticleBody"/>
    <tableColumn id="5" name="PRECIO UNITARIO ESTIMADO" dataDxfId="7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838:F844" totalsRowShown="0">
  <autoFilter ref="A838:F844"/>
  <tableColumns count="6">
    <tableColumn id="1" name="CÓDIGO CATÁLOGO" dataDxfId="72"/>
    <tableColumn id="2" name="ARTÍCULO">
      <calculatedColumnFormula>IFERROR(INDEX(UNSPSCDes,MATCH(INDIRECT(ADDRESS(ROW(),COLUMN()-1,4)),UNSPSCCode,0)),"")</calculatedColumnFormula>
    </tableColumn>
    <tableColumn id="3" name="UNIDAD DE MEDIDA" dataDxfId="71" dataCellStyle="ArticleBody"/>
    <tableColumn id="4" name="CANTIDAD TOTAL ESTIMADA" dataDxfId="70" dataCellStyle="ArticleBody"/>
    <tableColumn id="5" name="PRECIO UNITARIO ESTIMADO" dataDxfId="6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854:F857" totalsRowShown="0">
  <autoFilter ref="A854:F857"/>
  <tableColumns count="6">
    <tableColumn id="1" name="CÓDIGO CATÁLOGO" dataDxfId="68"/>
    <tableColumn id="2" name="ARTÍCULO">
      <calculatedColumnFormula>IFERROR(INDEX(UNSPSCDes,MATCH(INDIRECT(ADDRESS(ROW(),COLUMN()-1,4)),UNSPSCCode,0)),"")</calculatedColumnFormula>
    </tableColumn>
    <tableColumn id="3" name="UNIDAD DE MEDIDA" dataDxfId="67" dataCellStyle="ArticleBody"/>
    <tableColumn id="4" name="CANTIDAD TOTAL ESTIMADA" dataDxfId="66" dataCellStyle="ArticleBody"/>
    <tableColumn id="5" name="PRECIO UNITARIO ESTIMADO" dataDxfId="6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867:F871" totalsRowShown="0">
  <autoFilter ref="A867:F871"/>
  <tableColumns count="6">
    <tableColumn id="1" name="CÓDIGO CATÁLOGO"/>
    <tableColumn id="2" name="ARTÍCULO">
      <calculatedColumnFormula>IFERROR(INDEX(UNSPSCDes,MATCH(INDIRECT(ADDRESS(ROW(),COLUMN()-1,4)),UNSPSCCode,0)),"")</calculatedColumnFormula>
    </tableColumn>
    <tableColumn id="3" name="UNIDAD DE MEDIDA" dataDxfId="64" dataCellStyle="ArticleBody"/>
    <tableColumn id="4" name="CANTIDAD TOTAL ESTIMADA" dataDxfId="63" dataCellStyle="ArticleBody"/>
    <tableColumn id="5" name="PRECIO UNITARIO ESTIMADO" dataDxfId="6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881:F885" totalsRowShown="0">
  <autoFilter ref="A881:F8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61" dataCellStyle="ArticleBody"/>
    <tableColumn id="5" name="PRECIO UNITARIO ESTIMADO" dataDxfId="6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895:F896" totalsRowShown="0">
  <autoFilter ref="A895:F896"/>
  <tableColumns count="6">
    <tableColumn id="1" name="CÓDIGO CATÁLOGO" dataDxfId="59"/>
    <tableColumn id="2" name="ARTÍCULO">
      <calculatedColumnFormula>IFERROR(INDEX(UNSPSCDes,MATCH(INDIRECT(ADDRESS(ROW(),COLUMN()-1,4)),UNSPSCCode,0)),"")</calculatedColumnFormula>
    </tableColumn>
    <tableColumn id="3" name="UNIDAD DE MEDIDA" dataDxfId="58" dataCellStyle="ArticleBody"/>
    <tableColumn id="4" name="CANTIDAD TOTAL ESTIMADA" dataDxfId="57" dataCellStyle="ArticleBody"/>
    <tableColumn id="5" name="PRECIO UNITARIO ESTIMADO" dataDxfId="5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906:F909" totalsRowShown="0">
  <autoFilter ref="A906:F9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55" dataCellStyle="ArticleBody"/>
    <tableColumn id="5" name="PRECIO UNITARIO ESTIMADO" dataDxfId="5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919:F920" totalsRowShown="0">
  <autoFilter ref="A919:F920"/>
  <tableColumns count="6">
    <tableColumn id="1" name="CÓDIGO CATÁLOGO" dataDxfId="5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930:F931" totalsRowShown="0">
  <autoFilter ref="A930:F9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941:F944" totalsRowShown="0">
  <autoFilter ref="A941:F9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52" dataCellStyle="ArticleBody"/>
    <tableColumn id="5" name="PRECIO UNITARIO ESTIMADO" dataDxfId="5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954:F955" totalsRowShown="0">
  <autoFilter ref="A954:F955"/>
  <tableColumns count="6">
    <tableColumn id="1" name="CÓDIGO CATÁLOGO" dataDxfId="50"/>
    <tableColumn id="2" name="ARTÍCULO">
      <calculatedColumnFormula>IFERROR(INDEX(UNSPSCDes,MATCH(INDIRECT(ADDRESS(ROW(),COLUMN()-1,4)),UNSPSCCode,0)),"")</calculatedColumnFormula>
    </tableColumn>
    <tableColumn id="3" name="UNIDAD DE MEDIDA" dataDxfId="49" dataCellStyle="ArticleBody"/>
    <tableColumn id="4" name="CANTIDAD TOTAL ESTIMADA" dataDxfId="48" dataCellStyle="ArticleBody"/>
    <tableColumn id="5" name="PRECIO UNITARIO ESTIMADO" dataDxfId="4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965:F966" totalsRowShown="0">
  <autoFilter ref="A965:F966"/>
  <tableColumns count="6">
    <tableColumn id="1" name="CÓDIGO CATÁLOGO" dataDxfId="46"/>
    <tableColumn id="2" name="ARTÍCULO">
      <calculatedColumnFormula>IFERROR(INDEX(UNSPSCDes,MATCH(INDIRECT(ADDRESS(ROW(),COLUMN()-1,4)),UNSPSCCode,0)),"")</calculatedColumnFormula>
    </tableColumn>
    <tableColumn id="3" name="UNIDAD DE MEDIDA" dataDxfId="45" dataCellStyle="ArticleBody"/>
    <tableColumn id="4" name="CANTIDAD TOTAL ESTIMADA" dataDxfId="44" dataCellStyle="ArticleBody"/>
    <tableColumn id="5" name="PRECIO UNITARIO ESTIMADO" dataDxfId="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976:F977" totalsRowShown="0">
  <autoFilter ref="A976:F977"/>
  <tableColumns count="6">
    <tableColumn id="1" name="CÓDIGO CATÁLOGO" dataDxfId="4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987:F990" totalsRowShown="0">
  <autoFilter ref="A987:F990"/>
  <tableColumns count="6">
    <tableColumn id="1" name="CÓDIGO CATÁLOGO"/>
    <tableColumn id="2" name="ARTÍCULO">
      <calculatedColumnFormula>IFERROR(INDEX(UNSPSCDes,MATCH(INDIRECT(ADDRESS(ROW(),COLUMN()-1,4)),UNSPSCCode,0)),"")</calculatedColumnFormula>
    </tableColumn>
    <tableColumn id="3" name="UNIDAD DE MEDIDA" dataDxfId="41" dataCellStyle="ArticleBody"/>
    <tableColumn id="4" name="CANTIDAD TOTAL ESTIMADA" dataDxfId="40" dataCellStyle="ArticleBody"/>
    <tableColumn id="5" name="PRECIO UNITARIO ESTIMADO" dataDxfId="3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000:F1046" totalsRowShown="0">
  <autoFilter ref="A1000:F10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056:F1087" totalsRowShown="0">
  <autoFilter ref="A1056:F10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097:F1098" totalsRowShown="0">
  <autoFilter ref="A1097:F1098"/>
  <tableColumns count="6">
    <tableColumn id="1" name="CÓDIGO CATÁLOGO" dataDxfId="38"/>
    <tableColumn id="2" name="ARTÍCULO">
      <calculatedColumnFormula>IFERROR(INDEX(UNSPSCDes,MATCH(INDIRECT(ADDRESS(ROW(),COLUMN()-1,4)),UNSPSCCode,0)),"")</calculatedColumnFormula>
    </tableColumn>
    <tableColumn id="3" name="UNIDAD DE MEDIDA" dataDxfId="37" dataCellStyle="ArticleBody"/>
    <tableColumn id="4" name="CANTIDAD TOTAL ESTIMADA" dataDxfId="36" dataCellStyle="ArticleBody"/>
    <tableColumn id="5" name="PRECIO UNITARIO ESTIMADO" dataDxfId="3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108:F1112" totalsRowShown="0">
  <autoFilter ref="A1108:F1112"/>
  <tableColumns count="6">
    <tableColumn id="1" name="CÓDIGO CATÁLOGO"/>
    <tableColumn id="2" name="ARTÍCULO">
      <calculatedColumnFormula>IFERROR(INDEX(UNSPSCDes,MATCH(INDIRECT(ADDRESS(ROW(),COLUMN()-1,4)),UNSPSCCode,0)),"")</calculatedColumnFormula>
    </tableColumn>
    <tableColumn id="3" name="UNIDAD DE MEDIDA" dataDxfId="34" dataCellStyle="ArticleBody"/>
    <tableColumn id="4" name="CANTIDAD TOTAL ESTIMADA" dataDxfId="33" dataCellStyle="ArticleBody"/>
    <tableColumn id="5" name="PRECIO UNITARIO ESTIMADO" dataDxfId="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122:F1128" totalsRowShown="0">
  <autoFilter ref="A1122:F1128"/>
  <tableColumns count="6">
    <tableColumn id="1" name="CÓDIGO CATÁLOGO" dataDxfId="31"/>
    <tableColumn id="2" name="ARTÍCULO">
      <calculatedColumnFormula>IFERROR(INDEX(UNSPSCDes,MATCH(INDIRECT(ADDRESS(ROW(),COLUMN()-1,4)),UNSPSCCode,0)),"")</calculatedColumnFormula>
    </tableColumn>
    <tableColumn id="3" name="UNIDAD DE MEDIDA" dataDxfId="30" dataCellStyle="ArticleBody"/>
    <tableColumn id="4" name="CANTIDAD TOTAL ESTIMADA" dataDxfId="29" dataCellStyle="ArticleBody"/>
    <tableColumn id="5" name="PRECIO UNITARIO ESTIMADO" dataDxfId="2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138:F1141" totalsRowShown="0">
  <autoFilter ref="A1138:F1141"/>
  <tableColumns count="6">
    <tableColumn id="1" name="CÓDIGO CATÁLOGO"/>
    <tableColumn id="2" name="ARTÍCULO">
      <calculatedColumnFormula>IFERROR(INDEX(UNSPSCDes,MATCH(INDIRECT(ADDRESS(ROW(),COLUMN()-1,4)),UNSPSCCode,0)),"")</calculatedColumnFormula>
    </tableColumn>
    <tableColumn id="3" name="UNIDAD DE MEDIDA" dataDxfId="27" dataCellStyle="ArticleBody"/>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151:F1155" totalsRowShown="0">
  <autoFilter ref="A1151:F1155"/>
  <tableColumns count="6">
    <tableColumn id="1" name="CÓDIGO CATÁLOGO"/>
    <tableColumn id="2" name="ARTÍCULO">
      <calculatedColumnFormula>IFERROR(INDEX(UNSPSCDes,MATCH(INDIRECT(ADDRESS(ROW(),COLUMN()-1,4)),UNSPSCCode,0)),"")</calculatedColumnFormula>
    </tableColumn>
    <tableColumn id="3" name="UNIDAD DE MEDIDA" dataDxfId="24" dataCellStyle="ArticleBody"/>
    <tableColumn id="4" name="CANTIDAD TOTAL ESTIMADA" dataDxfId="23" dataCellStyle="ArticleBody"/>
    <tableColumn id="5" name="PRECIO UNITARIO ESTIMADO" dataDxfId="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165:F1169" totalsRowShown="0">
  <autoFilter ref="A1165:F11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21" dataCellStyle="ArticleBody"/>
    <tableColumn id="5" name="PRECIO UNITARIO ESTIMADO" dataDxfId="2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179:F1180" totalsRowShown="0">
  <autoFilter ref="A1179:F1180"/>
  <tableColumns count="6">
    <tableColumn id="1" name="CÓDIGO CATÁLOGO" dataDxfId="1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190:F1193" totalsRowShown="0">
  <autoFilter ref="A1190:F1193"/>
  <tableColumns count="6">
    <tableColumn id="1" name="CÓDIGO CATÁLOGO" dataDxfId="18"/>
    <tableColumn id="2" name="ARTÍCULO">
      <calculatedColumnFormula>IFERROR(INDEX(UNSPSCDes,MATCH(INDIRECT(ADDRESS(ROW(),COLUMN()-1,4)),UNSPSCCode,0)),"")</calculatedColumnFormula>
    </tableColumn>
    <tableColumn id="3" name="UNIDAD DE MEDIDA"/>
    <tableColumn id="4" name="CANTIDAD TOTAL ESTIMADA" dataDxfId="17" dataCellStyle="ArticleBody"/>
    <tableColumn id="5" name="PRECIO UNITARIO ESTIMADO" dataDxfId="1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203:F1204" totalsRowShown="0">
  <autoFilter ref="A1203:F1204"/>
  <tableColumns count="6">
    <tableColumn id="1" name="CÓDIGO CATÁLOGO" dataDxfId="1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214:F1215" totalsRowShown="0">
  <autoFilter ref="A1214:F1215"/>
  <tableColumns count="6">
    <tableColumn id="1" name="CÓDIGO CATÁLOGO" dataDxfId="14"/>
    <tableColumn id="2" name="ARTÍCULO">
      <calculatedColumnFormula>IFERROR(INDEX(UNSPSCDes,MATCH(INDIRECT(ADDRESS(ROW(),COLUMN()-1,4)),UNSPSCCode,0)),"")</calculatedColumnFormula>
    </tableColumn>
    <tableColumn id="3" name="UNIDAD DE MEDIDA" dataDxfId="13" dataCellStyle="ArticleBody"/>
    <tableColumn id="4" name="CANTIDAD TOTAL ESTIMADA" dataDxfId="12" dataCellStyle="ArticleBody"/>
    <tableColumn id="5" name="PRECIO UNITARIO ESTIMADO" dataDxfId="1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225:F1228" totalsRowShown="0">
  <autoFilter ref="A1225:F1228"/>
  <tableColumns count="6">
    <tableColumn id="1" name="CÓDIGO CATÁLOGO" dataDxfId="10"/>
    <tableColumn id="2" name="ARTÍCULO">
      <calculatedColumnFormula>IFERROR(INDEX(UNSPSCDes,MATCH(INDIRECT(ADDRESS(ROW(),COLUMN()-1,4)),UNSPSCCode,0)),"")</calculatedColumnFormula>
    </tableColumn>
    <tableColumn id="3" name="UNIDAD DE MEDIDA"/>
    <tableColumn id="4" name="CANTIDAD TOTAL ESTIMADA" dataDxfId="9" dataCellStyle="ArticleBody"/>
    <tableColumn id="5" name="PRECIO UNITARIO ESTIMADO" dataDxfId="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238:F1239" totalsRowShown="0">
  <autoFilter ref="A1238:F1239"/>
  <tableColumns count="6">
    <tableColumn id="1" name="CÓDIGO CATÁLOGO" dataDxfId="7"/>
    <tableColumn id="2" name="ARTÍCULO">
      <calculatedColumnFormula>IFERROR(INDEX(UNSPSCDes,MATCH(INDIRECT(ADDRESS(ROW(),COLUMN()-1,4)),UNSPSCCode,0)),"")</calculatedColumnFormula>
    </tableColumn>
    <tableColumn id="3" name="UNIDAD DE MEDIDA" dataDxfId="6" dataCellStyle="ArticleBody"/>
    <tableColumn id="4" name="CANTIDAD TOTAL ESTIMADA" dataDxfId="5" dataCellStyle="ArticleBody"/>
    <tableColumn id="5" name="PRECIO UNITARIO ESTIMADO" dataDxfId="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249:F1250" totalsRowShown="0">
  <autoFilter ref="A1249:F1250"/>
  <tableColumns count="6">
    <tableColumn id="1" name="CÓDIGO CATÁLOGO" dataDxfId="3"/>
    <tableColumn id="2" name="ARTÍCULO">
      <calculatedColumnFormula>IFERROR(INDEX(UNSPSCDes,MATCH(INDIRECT(ADDRESS(ROW(),COLUMN()-1,4)),UNSPSCCode,0)),"")</calculatedColumnFormula>
    </tableColumn>
    <tableColumn id="3" name="UNIDAD DE MEDIDA" dataDxfId="2" dataCellStyle="ArticleBody"/>
    <tableColumn id="4" name="CANTIDAD TOTAL ESTIMADA" dataDxfId="1" dataCellStyle="ArticleBody"/>
    <tableColumn id="5" name="PRECIO UNITARIO ESTIMADO" dataDxfId="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table" Target="../tables/table45.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table" Target="../tables/table56.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table" Target="../tables/table11.xml"/><Relationship Id="rId707" Type="http://schemas.openxmlformats.org/officeDocument/2006/relationships/table" Target="../tables/table25.xml"/><Relationship Id="rId749" Type="http://schemas.openxmlformats.org/officeDocument/2006/relationships/table" Target="../tables/table67.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table" Target="../tables/table36.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table" Target="../tables/table47.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table" Target="../tables/table58.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table" Target="../tables/table2.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table" Target="../tables/table69.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table" Target="../tables/table13.xml"/><Relationship Id="rId709" Type="http://schemas.openxmlformats.org/officeDocument/2006/relationships/table" Target="../tables/table27.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table" Target="../tables/table3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table" Target="../tables/table49.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table" Target="../tables/table18.xml"/><Relationship Id="rId742" Type="http://schemas.openxmlformats.org/officeDocument/2006/relationships/table" Target="../tables/table60.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table" Target="../tables/table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table" Target="../tables/table29.xml"/><Relationship Id="rId753" Type="http://schemas.openxmlformats.org/officeDocument/2006/relationships/comments" Target="../comments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table" Target="../tables/table1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40.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table" Target="../tables/table5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20.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table" Target="../tables/table62.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table" Target="../tables/table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table" Target="../tables/table31.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table" Target="../tables/table17.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table" Target="../tables/table42.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table" Target="../tables/table53.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8.xml"/><Relationship Id="rId704" Type="http://schemas.openxmlformats.org/officeDocument/2006/relationships/table" Target="../tables/table22.xml"/><Relationship Id="rId746" Type="http://schemas.openxmlformats.org/officeDocument/2006/relationships/table" Target="../tables/table64.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33.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44.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table" Target="../tables/table5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10.xml"/><Relationship Id="rId706" Type="http://schemas.openxmlformats.org/officeDocument/2006/relationships/table" Target="../tables/table24.xml"/><Relationship Id="rId748" Type="http://schemas.openxmlformats.org/officeDocument/2006/relationships/table" Target="../tables/table66.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3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table" Target="../tables/table46.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1.xml"/><Relationship Id="rId739" Type="http://schemas.openxmlformats.org/officeDocument/2006/relationships/table" Target="../tables/table57.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6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12.xml"/><Relationship Id="rId708" Type="http://schemas.openxmlformats.org/officeDocument/2006/relationships/table" Target="../tables/table26.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37.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48.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5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28.xml"/><Relationship Id="rId752" Type="http://schemas.openxmlformats.org/officeDocument/2006/relationships/table" Target="../tables/table7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1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3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5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19.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61.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30.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41.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5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21.xml"/><Relationship Id="rId745" Type="http://schemas.openxmlformats.org/officeDocument/2006/relationships/table" Target="../tables/table6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3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4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5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23.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9.xml"/><Relationship Id="rId747" Type="http://schemas.openxmlformats.org/officeDocument/2006/relationships/table" Target="../tables/table65.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3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80.xml"/><Relationship Id="rId7" Type="http://schemas.openxmlformats.org/officeDocument/2006/relationships/table" Target="../tables/table7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83.xml"/><Relationship Id="rId5" Type="http://schemas.openxmlformats.org/officeDocument/2006/relationships/ctrlProp" Target="../ctrlProps/ctrlProp682.xml"/><Relationship Id="rId4" Type="http://schemas.openxmlformats.org/officeDocument/2006/relationships/ctrlProp" Target="../ctrlProps/ctrlProp6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7" t="s">
        <v>15168</v>
      </c>
      <c r="C6" s="97"/>
    </row>
    <row r="7" spans="2:7" ht="18" x14ac:dyDescent="0.25">
      <c r="B7" s="52" t="s">
        <v>5214</v>
      </c>
      <c r="C7" s="53">
        <f ca="1">PACC!B10</f>
        <v>88977593.770000011</v>
      </c>
      <c r="G7" s="28"/>
    </row>
    <row r="8" spans="2:7" ht="18" x14ac:dyDescent="0.25">
      <c r="B8" s="54" t="s">
        <v>3641</v>
      </c>
      <c r="C8" s="55">
        <f ca="1">PACC!B9</f>
        <v>70</v>
      </c>
      <c r="G8" s="28"/>
    </row>
    <row r="9" spans="2:7" ht="18" x14ac:dyDescent="0.25">
      <c r="B9" s="54" t="s">
        <v>5770</v>
      </c>
      <c r="C9" s="56" t="str">
        <f>IF(PACC!E6="","",PACC!E6)</f>
        <v>0201</v>
      </c>
      <c r="G9" s="28"/>
    </row>
    <row r="10" spans="2:7" ht="18" x14ac:dyDescent="0.25">
      <c r="B10" s="54" t="s">
        <v>873</v>
      </c>
      <c r="C10" s="56" t="str">
        <f>IF(PACC!E7="","",PACC!E7)</f>
        <v>02</v>
      </c>
      <c r="G10" s="28"/>
    </row>
    <row r="11" spans="2:7" ht="18" x14ac:dyDescent="0.25">
      <c r="B11" s="54" t="s">
        <v>3362</v>
      </c>
      <c r="C11" s="56" t="str">
        <f>IF(PACC!E8="","",PACC!E8)</f>
        <v>0009</v>
      </c>
      <c r="G11" s="28"/>
    </row>
    <row r="12" spans="2:7" ht="16.5" customHeight="1" x14ac:dyDescent="0.25">
      <c r="B12" s="54" t="s">
        <v>17725</v>
      </c>
      <c r="C12" s="56" t="str">
        <f>IF(PACC!E9="","",PACC!E9)</f>
        <v>Sistema Unico de Beneficiarios (SIUBEN)</v>
      </c>
      <c r="G12" s="28"/>
    </row>
    <row r="13" spans="2:7" ht="16.5" customHeight="1" x14ac:dyDescent="0.25">
      <c r="B13" s="54" t="s">
        <v>18228</v>
      </c>
      <c r="C13" s="57" t="str">
        <f>IF(PACC!E11="","",PACC!E11)</f>
        <v>2016</v>
      </c>
      <c r="G13" s="29"/>
    </row>
    <row r="14" spans="2:7" ht="16.5" customHeight="1" x14ac:dyDescent="0.25">
      <c r="B14" s="54" t="s">
        <v>4035</v>
      </c>
      <c r="C14" s="75" t="str">
        <f>IF(PACC!E12="","",PACC!E12)</f>
        <v/>
      </c>
      <c r="G14" s="29"/>
    </row>
    <row r="15" spans="2:7" x14ac:dyDescent="0.25">
      <c r="B15" s="98" t="s">
        <v>3406</v>
      </c>
      <c r="C15" s="98"/>
    </row>
    <row r="16" spans="2:7" x14ac:dyDescent="0.25">
      <c r="B16" s="58" t="s">
        <v>10692</v>
      </c>
      <c r="C16" s="53">
        <f ca="1">SUMIF(ObjetoContratacionOculto,"="&amp;Bienes,TotalEstColumnValue)</f>
        <v>10352593.77</v>
      </c>
    </row>
    <row r="17" spans="2:3" x14ac:dyDescent="0.25">
      <c r="B17" s="58" t="s">
        <v>528</v>
      </c>
      <c r="C17" s="53">
        <f>SUMIF(ObjetoContratacionOculto,"="&amp;Obras,TotalEstColumnValue)</f>
        <v>0</v>
      </c>
    </row>
    <row r="18" spans="2:3" x14ac:dyDescent="0.25">
      <c r="B18" s="58" t="s">
        <v>91</v>
      </c>
      <c r="C18" s="53">
        <f ca="1">SUMIF(ObjetoContratacionOculto,"="&amp;Servicios,TotalEstColumnValue)</f>
        <v>78625000</v>
      </c>
    </row>
    <row r="19" spans="2:3" x14ac:dyDescent="0.25">
      <c r="B19" s="58" t="s">
        <v>6783</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98" t="s">
        <v>16804</v>
      </c>
      <c r="C21" s="98"/>
    </row>
    <row r="22" spans="2:3" x14ac:dyDescent="0.25">
      <c r="B22" s="58" t="s">
        <v>11798</v>
      </c>
      <c r="C22" s="53">
        <f ca="1">SUMIF(MIPYMEOculto,"="&amp;MIPYMESí,TotalEstColumnValue)</f>
        <v>25251593.770000003</v>
      </c>
    </row>
    <row r="23" spans="2:3" x14ac:dyDescent="0.25">
      <c r="B23" s="58" t="s">
        <v>17858</v>
      </c>
      <c r="C23" s="53">
        <f>SUMIF(MIPYMEOculto,"="&amp;MIPYMEMujer,TotalEstColumnValue)</f>
        <v>0</v>
      </c>
    </row>
    <row r="24" spans="2:3" x14ac:dyDescent="0.25">
      <c r="B24" s="58" t="s">
        <v>3562</v>
      </c>
      <c r="C24" s="53">
        <f ca="1">SUMIF(MIPYMEOculto,"="&amp;MIPYMENo,TotalEstColumnValue)</f>
        <v>52896000</v>
      </c>
    </row>
    <row r="25" spans="2:3" x14ac:dyDescent="0.25">
      <c r="B25" s="97" t="s">
        <v>14394</v>
      </c>
      <c r="C25" s="97"/>
    </row>
    <row r="26" spans="2:3" x14ac:dyDescent="0.25">
      <c r="B26" s="58" t="s">
        <v>10103</v>
      </c>
      <c r="C26" s="53">
        <f ca="1">SUMIF(ProcedimientoOculto,"="&amp;ModCU,TotalEstColumnValue)</f>
        <v>52165000</v>
      </c>
    </row>
    <row r="27" spans="2:3" x14ac:dyDescent="0.25">
      <c r="B27" s="58" t="s">
        <v>9174</v>
      </c>
      <c r="C27" s="53">
        <f ca="1">SUMIF(ProcedimientoOculto,"="&amp;ModCM,TotalEstColumnValue)</f>
        <v>25920593.770000003</v>
      </c>
    </row>
    <row r="28" spans="2:3" x14ac:dyDescent="0.25">
      <c r="B28" s="58" t="s">
        <v>11064</v>
      </c>
      <c r="C28" s="53">
        <f ca="1">SUMIF(ProcedimientoOculto,"="&amp;ModCP,TotalEstColumnValue)</f>
        <v>10892000</v>
      </c>
    </row>
    <row r="29" spans="2:3" x14ac:dyDescent="0.25">
      <c r="B29" s="58" t="s">
        <v>7890</v>
      </c>
      <c r="C29" s="53">
        <f>SUMIF(ProcedimientoOculto,"="&amp;ModLP,TotalEstColumnValue)</f>
        <v>0</v>
      </c>
    </row>
    <row r="30" spans="2:3" x14ac:dyDescent="0.25">
      <c r="B30" s="58" t="s">
        <v>13161</v>
      </c>
      <c r="C30" s="53">
        <f>SUMIF(ProcedimientoOculto,"="&amp;ModLI,TotalEstColumnValue)</f>
        <v>0</v>
      </c>
    </row>
    <row r="31" spans="2:3" x14ac:dyDescent="0.25">
      <c r="B31" s="58" t="s">
        <v>10591</v>
      </c>
      <c r="C31" s="53">
        <f>SUMIF(ProcedimientoOculto,"="&amp;ModLR,TotalEstColumnValue)</f>
        <v>0</v>
      </c>
    </row>
    <row r="32" spans="2:3" x14ac:dyDescent="0.25">
      <c r="B32" s="58" t="s">
        <v>5122</v>
      </c>
      <c r="C32" s="53">
        <f>SUMIF(ProcedimientoOculto,"="&amp;ModSO,TotalEstColumnValue)</f>
        <v>0</v>
      </c>
    </row>
    <row r="33" spans="2:3" x14ac:dyDescent="0.25">
      <c r="B33" s="52" t="s">
        <v>15998</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16718</v>
      </c>
      <c r="C38" s="53">
        <f>SUMIF(ProcedimientoOculto,"="&amp;ModE40,TotalEstColumnValue)</f>
        <v>0</v>
      </c>
    </row>
    <row r="39" spans="2:3" ht="30" x14ac:dyDescent="0.25">
      <c r="B39" s="54" t="s">
        <v>7833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D1251"/>
  <sheetViews>
    <sheetView topLeftCell="A1239" zoomScaleSheetLayoutView="100" workbookViewId="0">
      <selection activeCell="A1254" sqref="A125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1"/>
      <c r="B1" s="42"/>
      <c r="C1" s="30"/>
      <c r="D1" s="30"/>
      <c r="E1" s="1"/>
      <c r="F1" s="42"/>
      <c r="G1" s="42"/>
      <c r="H1" s="2"/>
      <c r="I1" s="31"/>
      <c r="J1" s="31"/>
      <c r="K1" s="10"/>
      <c r="L1" s="10"/>
      <c r="M1" s="10"/>
    </row>
    <row r="2" spans="1:13" s="3" customFormat="1" ht="18" x14ac:dyDescent="0.25">
      <c r="A2" s="101"/>
      <c r="B2" s="104" t="s">
        <v>1390</v>
      </c>
      <c r="C2" s="104"/>
      <c r="D2" s="104"/>
      <c r="E2" s="104"/>
      <c r="F2" s="60"/>
      <c r="G2" s="42"/>
      <c r="H2" s="10"/>
    </row>
    <row r="3" spans="1:13" s="3" customFormat="1" ht="18" x14ac:dyDescent="0.25">
      <c r="A3" s="101"/>
      <c r="B3" s="105" t="str">
        <f>"AÑO "&amp;E11</f>
        <v>AÑO 2016</v>
      </c>
      <c r="C3" s="105"/>
      <c r="D3" s="105"/>
      <c r="E3" s="105"/>
      <c r="F3" s="61"/>
      <c r="G3" s="42"/>
      <c r="H3" s="10"/>
    </row>
    <row r="4" spans="1:13" s="3" customFormat="1" ht="18" x14ac:dyDescent="0.25">
      <c r="A4" s="101"/>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9817</v>
      </c>
      <c r="B6" s="44"/>
      <c r="C6" s="35"/>
      <c r="D6" s="46" t="s">
        <v>5260</v>
      </c>
      <c r="E6" s="102" t="s">
        <v>13270</v>
      </c>
      <c r="F6" s="103"/>
    </row>
    <row r="7" spans="1:13" s="43" customFormat="1" ht="13.5" x14ac:dyDescent="0.25">
      <c r="A7" s="36" t="s">
        <v>16011</v>
      </c>
      <c r="B7" s="44"/>
      <c r="C7" s="44"/>
      <c r="D7" s="46" t="s">
        <v>10081</v>
      </c>
      <c r="E7" s="102" t="s">
        <v>5699</v>
      </c>
      <c r="F7" s="103"/>
    </row>
    <row r="8" spans="1:13" s="43" customFormat="1" ht="13.5" x14ac:dyDescent="0.25">
      <c r="A8" s="44"/>
      <c r="B8" s="44"/>
      <c r="C8" s="44"/>
      <c r="D8" s="46" t="s">
        <v>11675</v>
      </c>
      <c r="E8" s="102" t="s">
        <v>11699</v>
      </c>
      <c r="F8" s="103"/>
    </row>
    <row r="9" spans="1:13" s="43" customFormat="1" ht="13.5" x14ac:dyDescent="0.25">
      <c r="A9" s="38" t="s">
        <v>3827</v>
      </c>
      <c r="B9" s="48">
        <f ca="1">COUNTIFS(TotalEstColumnName,"="&amp;TotalEstLabel,TotalEstColumnValue,"&gt;0")</f>
        <v>70</v>
      </c>
      <c r="C9" s="44"/>
      <c r="D9" s="46" t="s">
        <v>6839</v>
      </c>
      <c r="E9" s="102" t="s">
        <v>11663</v>
      </c>
      <c r="F9" s="103"/>
    </row>
    <row r="10" spans="1:13" s="43" customFormat="1" ht="13.5" x14ac:dyDescent="0.25">
      <c r="A10" s="40" t="s">
        <v>17062</v>
      </c>
      <c r="B10" s="47">
        <f ca="1">SUMIF(TotalEstColumnName,"="&amp;TotalEstLabel,TotalEstColumnValue)</f>
        <v>88977593.770000011</v>
      </c>
      <c r="C10" s="44"/>
      <c r="D10" s="46" t="s">
        <v>14708</v>
      </c>
      <c r="E10" s="102" t="s">
        <v>963</v>
      </c>
      <c r="F10" s="103"/>
    </row>
    <row r="11" spans="1:13" s="43" customFormat="1" ht="13.5" x14ac:dyDescent="0.25">
      <c r="A11" s="39"/>
      <c r="B11" s="39"/>
      <c r="C11" s="44"/>
      <c r="D11" s="46" t="s">
        <v>3423</v>
      </c>
      <c r="E11" s="106" t="s">
        <v>15467</v>
      </c>
      <c r="F11" s="107"/>
    </row>
    <row r="12" spans="1:13" s="43" customFormat="1" ht="13.5" x14ac:dyDescent="0.25">
      <c r="A12" s="37"/>
      <c r="B12" s="37"/>
      <c r="C12" s="37"/>
      <c r="D12" s="46" t="s">
        <v>3494</v>
      </c>
      <c r="E12" s="108" t="s">
        <v>6781</v>
      </c>
      <c r="F12" s="109"/>
    </row>
    <row r="15" spans="1:13" ht="33.950000000000003" customHeight="1" x14ac:dyDescent="0.25">
      <c r="A15" s="64" t="s">
        <v>16384</v>
      </c>
      <c r="B15" s="64" t="s">
        <v>161</v>
      </c>
      <c r="C15" s="64" t="s">
        <v>11726</v>
      </c>
      <c r="D15" s="64" t="s">
        <v>14380</v>
      </c>
      <c r="E15" s="64" t="s">
        <v>10962</v>
      </c>
      <c r="F15" s="64" t="s">
        <v>11095</v>
      </c>
    </row>
    <row r="16" spans="1:13" ht="13.5" customHeight="1" x14ac:dyDescent="0.25">
      <c r="A16" s="85" t="s">
        <v>18833</v>
      </c>
      <c r="B16" s="85" t="s">
        <v>18833</v>
      </c>
      <c r="C16" s="66" t="s">
        <v>17799</v>
      </c>
      <c r="D16" s="66" t="s">
        <v>17484</v>
      </c>
      <c r="E16" s="66" t="s">
        <v>8855</v>
      </c>
      <c r="F16" s="66" t="s">
        <v>6781</v>
      </c>
    </row>
    <row r="17" spans="1:6" ht="14.1" customHeight="1" x14ac:dyDescent="0.25">
      <c r="A17" s="99" t="s">
        <v>14830</v>
      </c>
      <c r="B17" s="67" t="s">
        <v>8529</v>
      </c>
      <c r="C17" s="77">
        <v>42755</v>
      </c>
      <c r="D17" s="99" t="s">
        <v>9386</v>
      </c>
      <c r="E17" s="79" t="s">
        <v>13095</v>
      </c>
      <c r="F17" s="80" t="s">
        <v>3081</v>
      </c>
    </row>
    <row r="18" spans="1:6" ht="14.1" customHeight="1" x14ac:dyDescent="0.25">
      <c r="A18" s="100"/>
      <c r="B18" s="67" t="s">
        <v>1787</v>
      </c>
      <c r="C18" s="78">
        <f>IF(C17="","",IF(AND(MONTH(C17)&gt;=1,MONTH(C17)&lt;=3),1,IF(AND(MONTH(C17)&gt;=4,MONTH(C17)&lt;=6),2,IF(AND(MONTH(C17)&gt;=7,MONTH(C17)&lt;=9),3,4))))</f>
        <v>1</v>
      </c>
      <c r="D18" s="100"/>
      <c r="E18" s="79" t="s">
        <v>2418</v>
      </c>
      <c r="F18" s="80" t="s">
        <v>11112</v>
      </c>
    </row>
    <row r="19" spans="1:6" ht="14.1" customHeight="1" x14ac:dyDescent="0.25">
      <c r="A19" s="100"/>
      <c r="B19" s="67" t="s">
        <v>12944</v>
      </c>
      <c r="C19" s="77">
        <v>42786</v>
      </c>
      <c r="D19" s="100"/>
      <c r="E19" s="79" t="s">
        <v>3074</v>
      </c>
      <c r="F19" s="80" t="s">
        <v>11112</v>
      </c>
    </row>
    <row r="20" spans="1:6" ht="14.1" customHeight="1" x14ac:dyDescent="0.25">
      <c r="A20" s="100"/>
      <c r="B20" s="67" t="s">
        <v>1787</v>
      </c>
      <c r="C20" s="78">
        <f>IF(C19="","",IF(AND(MONTH(C19)&gt;=1,MONTH(C19)&lt;=3),1,IF(AND(MONTH(C19)&gt;=4,MONTH(C19)&lt;=6),2,IF(AND(MONTH(C19)&gt;=7,MONTH(C19)&lt;=9),3,4))))</f>
        <v>1</v>
      </c>
      <c r="D20" s="100"/>
      <c r="E20" s="79" t="s">
        <v>13194</v>
      </c>
      <c r="F20" s="80" t="s">
        <v>11112</v>
      </c>
    </row>
    <row r="22" spans="1:6" ht="14.1" customHeight="1" x14ac:dyDescent="0.25">
      <c r="A22" s="72" t="s">
        <v>15737</v>
      </c>
      <c r="B22" s="72" t="s">
        <v>16148</v>
      </c>
      <c r="C22" s="72" t="s">
        <v>15643</v>
      </c>
      <c r="D22" s="72" t="s">
        <v>15252</v>
      </c>
      <c r="E22" s="72" t="s">
        <v>6933</v>
      </c>
      <c r="F22" s="72" t="s">
        <v>15281</v>
      </c>
    </row>
    <row r="23" spans="1:6" ht="13.5" customHeight="1" x14ac:dyDescent="0.25">
      <c r="A23" s="86">
        <v>47131801</v>
      </c>
      <c r="B23" s="69" t="str">
        <f t="shared" ref="B23:B42" ca="1" si="0">IFERROR(INDEX(UNSPSCDes,MATCH(INDIRECT(ADDRESS(ROW(),COLUMN()-1,4)),UNSPSCCode,0)),"")</f>
        <v>Limpiadores de pisos</v>
      </c>
      <c r="C23" s="82" t="s">
        <v>9560</v>
      </c>
      <c r="D23" s="81">
        <v>50</v>
      </c>
      <c r="E23" s="71">
        <v>88.5</v>
      </c>
      <c r="F23" s="70">
        <f t="shared" ref="F23:F42" ca="1" si="1">INDIRECT(ADDRESS(ROW(),COLUMN()-2,4))*INDIRECT(ADDRESS(ROW(),COLUMN()-1,4))</f>
        <v>4425</v>
      </c>
    </row>
    <row r="24" spans="1:6" ht="13.5" customHeight="1" x14ac:dyDescent="0.25">
      <c r="A24" s="86">
        <v>42281704</v>
      </c>
      <c r="B24" s="69" t="str">
        <f t="shared" ca="1" si="0"/>
        <v>Limpiadores o detergentes para instrumentos</v>
      </c>
      <c r="C24" s="82" t="s">
        <v>4735</v>
      </c>
      <c r="D24" s="81">
        <v>3</v>
      </c>
      <c r="E24" s="71">
        <v>719.8</v>
      </c>
      <c r="F24" s="70">
        <f t="shared" ca="1" si="1"/>
        <v>2159.3999999999996</v>
      </c>
    </row>
    <row r="25" spans="1:6" ht="13.5" customHeight="1" x14ac:dyDescent="0.25">
      <c r="A25" s="86">
        <v>47131604</v>
      </c>
      <c r="B25" s="69" t="str">
        <f t="shared" ca="1" si="0"/>
        <v>Escobas</v>
      </c>
      <c r="C25" s="82" t="s">
        <v>1450</v>
      </c>
      <c r="D25" s="81">
        <v>15</v>
      </c>
      <c r="E25" s="71">
        <v>88.5</v>
      </c>
      <c r="F25" s="70">
        <f t="shared" ca="1" si="1"/>
        <v>1327.5</v>
      </c>
    </row>
    <row r="26" spans="1:6" ht="13.5" customHeight="1" x14ac:dyDescent="0.25">
      <c r="A26" s="86">
        <v>10191509</v>
      </c>
      <c r="B26" s="69" t="str">
        <f t="shared" ca="1" si="0"/>
        <v>Insecticidas</v>
      </c>
      <c r="C26" s="82" t="s">
        <v>1450</v>
      </c>
      <c r="D26" s="81">
        <v>30</v>
      </c>
      <c r="E26" s="71">
        <v>95</v>
      </c>
      <c r="F26" s="70">
        <f t="shared" ca="1" si="1"/>
        <v>2850</v>
      </c>
    </row>
    <row r="27" spans="1:6" ht="13.5" customHeight="1" x14ac:dyDescent="0.25">
      <c r="A27" s="86">
        <v>53131608</v>
      </c>
      <c r="B27" s="69" t="str">
        <f t="shared" ca="1" si="0"/>
        <v>Jabones</v>
      </c>
      <c r="C27" s="82" t="s">
        <v>9560</v>
      </c>
      <c r="D27" s="81">
        <v>50</v>
      </c>
      <c r="E27" s="71">
        <v>112.1</v>
      </c>
      <c r="F27" s="70">
        <f t="shared" ca="1" si="1"/>
        <v>5605</v>
      </c>
    </row>
    <row r="28" spans="1:6" ht="13.5" customHeight="1" x14ac:dyDescent="0.25">
      <c r="A28" s="86">
        <v>47121807</v>
      </c>
      <c r="B28" s="69" t="str">
        <f t="shared" ca="1" si="0"/>
        <v>Émbolo del lavaplatos o inodoro</v>
      </c>
      <c r="C28" s="82" t="s">
        <v>1450</v>
      </c>
      <c r="D28" s="81">
        <v>65</v>
      </c>
      <c r="E28" s="71">
        <v>75.52</v>
      </c>
      <c r="F28" s="70">
        <f t="shared" ca="1" si="1"/>
        <v>4908.8</v>
      </c>
    </row>
    <row r="29" spans="1:6" ht="13.5" customHeight="1" x14ac:dyDescent="0.25">
      <c r="A29" s="86">
        <v>47131907</v>
      </c>
      <c r="B29" s="69" t="str">
        <f t="shared" ca="1" si="0"/>
        <v>Escobas absorbentes</v>
      </c>
      <c r="C29" s="82" t="s">
        <v>1450</v>
      </c>
      <c r="D29" s="81">
        <v>15</v>
      </c>
      <c r="E29" s="71">
        <v>112.1</v>
      </c>
      <c r="F29" s="70">
        <f t="shared" ca="1" si="1"/>
        <v>1681.5</v>
      </c>
    </row>
    <row r="30" spans="1:6" ht="13.5" customHeight="1" x14ac:dyDescent="0.25">
      <c r="A30" s="86">
        <v>47131805</v>
      </c>
      <c r="B30" s="69" t="str">
        <f t="shared" ca="1" si="0"/>
        <v>Limpiadores de propósito general</v>
      </c>
      <c r="C30" s="82" t="s">
        <v>1450</v>
      </c>
      <c r="D30" s="81">
        <v>10</v>
      </c>
      <c r="E30" s="71">
        <v>177</v>
      </c>
      <c r="F30" s="70">
        <f t="shared" ca="1" si="1"/>
        <v>1770</v>
      </c>
    </row>
    <row r="31" spans="1:6" ht="13.5" customHeight="1" x14ac:dyDescent="0.25">
      <c r="A31" s="86">
        <v>14111704</v>
      </c>
      <c r="B31" s="69" t="str">
        <f t="shared" ca="1" si="0"/>
        <v>Papel higiénico</v>
      </c>
      <c r="C31" s="82" t="s">
        <v>1450</v>
      </c>
      <c r="D31" s="81">
        <v>370</v>
      </c>
      <c r="E31" s="71">
        <v>86.24</v>
      </c>
      <c r="F31" s="70">
        <f t="shared" ca="1" si="1"/>
        <v>31908.799999999999</v>
      </c>
    </row>
    <row r="32" spans="1:6" ht="13.5" customHeight="1" x14ac:dyDescent="0.25">
      <c r="A32" s="86">
        <v>14111704</v>
      </c>
      <c r="B32" s="69" t="str">
        <f t="shared" ca="1" si="0"/>
        <v>Papel higiénico</v>
      </c>
      <c r="C32" s="82" t="s">
        <v>1450</v>
      </c>
      <c r="D32" s="81">
        <v>70</v>
      </c>
      <c r="E32" s="71">
        <v>24.83</v>
      </c>
      <c r="F32" s="70">
        <f t="shared" ca="1" si="1"/>
        <v>1738.1</v>
      </c>
    </row>
    <row r="33" spans="1:10" ht="13.5" customHeight="1" x14ac:dyDescent="0.25">
      <c r="A33" s="86">
        <v>44103119</v>
      </c>
      <c r="B33" s="69" t="str">
        <f t="shared" ca="1" si="0"/>
        <v>Papel de transferencia en caliente para copiadoras</v>
      </c>
      <c r="C33" s="82" t="s">
        <v>1450</v>
      </c>
      <c r="D33" s="81">
        <v>10</v>
      </c>
      <c r="E33" s="71">
        <v>44.84</v>
      </c>
      <c r="F33" s="70">
        <f t="shared" ca="1" si="1"/>
        <v>448.40000000000003</v>
      </c>
    </row>
    <row r="34" spans="1:10" ht="13.5" customHeight="1" x14ac:dyDescent="0.25">
      <c r="A34" s="86">
        <v>14121603</v>
      </c>
      <c r="B34" s="69" t="str">
        <f t="shared" ca="1" si="0"/>
        <v>Pañuelos de papel resistentes a la humedad</v>
      </c>
      <c r="C34" s="82" t="s">
        <v>1450</v>
      </c>
      <c r="D34" s="81">
        <v>150</v>
      </c>
      <c r="E34" s="71">
        <v>103.25</v>
      </c>
      <c r="F34" s="70">
        <f t="shared" ca="1" si="1"/>
        <v>15487.5</v>
      </c>
    </row>
    <row r="35" spans="1:10" ht="13.5" customHeight="1" x14ac:dyDescent="0.25">
      <c r="A35" s="86">
        <v>52121602</v>
      </c>
      <c r="B35" s="69" t="str">
        <f t="shared" ca="1" si="0"/>
        <v>Servilletas</v>
      </c>
      <c r="C35" s="82" t="s">
        <v>1450</v>
      </c>
      <c r="D35" s="81">
        <v>140</v>
      </c>
      <c r="E35" s="71">
        <v>79.53</v>
      </c>
      <c r="F35" s="70">
        <f t="shared" ca="1" si="1"/>
        <v>11134.2</v>
      </c>
    </row>
    <row r="36" spans="1:10" ht="13.5" customHeight="1" x14ac:dyDescent="0.25">
      <c r="A36" s="86">
        <v>14111705</v>
      </c>
      <c r="B36" s="69" t="str">
        <f t="shared" ca="1" si="0"/>
        <v>Servilletas de papel</v>
      </c>
      <c r="C36" s="82" t="s">
        <v>1450</v>
      </c>
      <c r="D36" s="81">
        <v>200</v>
      </c>
      <c r="E36" s="71">
        <v>37.119999999999997</v>
      </c>
      <c r="F36" s="70">
        <f t="shared" ca="1" si="1"/>
        <v>7423.9999999999991</v>
      </c>
    </row>
    <row r="37" spans="1:10" ht="13.5" customHeight="1" x14ac:dyDescent="0.25">
      <c r="A37" s="86">
        <v>11131506</v>
      </c>
      <c r="B37" s="69" t="str">
        <f t="shared" ca="1" si="0"/>
        <v>Lana sin procesar</v>
      </c>
      <c r="C37" s="82" t="s">
        <v>8629</v>
      </c>
      <c r="D37" s="81">
        <v>40</v>
      </c>
      <c r="E37" s="71">
        <v>53.1</v>
      </c>
      <c r="F37" s="70">
        <f t="shared" ca="1" si="1"/>
        <v>2124</v>
      </c>
    </row>
    <row r="38" spans="1:10" ht="13.5" customHeight="1" x14ac:dyDescent="0.25">
      <c r="A38" s="86">
        <v>52152102</v>
      </c>
      <c r="B38" s="69" t="str">
        <f t="shared" ca="1" si="0"/>
        <v>Vasos para beber para uso doméstico</v>
      </c>
      <c r="C38" s="82" t="s">
        <v>4735</v>
      </c>
      <c r="D38" s="81">
        <v>160</v>
      </c>
      <c r="E38" s="71">
        <v>61.8</v>
      </c>
      <c r="F38" s="70">
        <f t="shared" ca="1" si="1"/>
        <v>9888</v>
      </c>
    </row>
    <row r="39" spans="1:10" ht="13.5" customHeight="1" x14ac:dyDescent="0.25">
      <c r="A39" s="86">
        <v>52152102</v>
      </c>
      <c r="B39" s="69" t="str">
        <f t="shared" ca="1" si="0"/>
        <v>Vasos para beber para uso doméstico</v>
      </c>
      <c r="C39" s="82" t="s">
        <v>4735</v>
      </c>
      <c r="D39" s="81">
        <v>500</v>
      </c>
      <c r="E39" s="71">
        <v>31.1</v>
      </c>
      <c r="F39" s="70">
        <f t="shared" ca="1" si="1"/>
        <v>15550</v>
      </c>
    </row>
    <row r="40" spans="1:10" ht="13.5" customHeight="1" x14ac:dyDescent="0.25">
      <c r="A40" s="86">
        <v>46181504</v>
      </c>
      <c r="B40" s="69" t="str">
        <f t="shared" ca="1" si="0"/>
        <v>Guantes de protección</v>
      </c>
      <c r="C40" s="82" t="s">
        <v>1450</v>
      </c>
      <c r="D40" s="81">
        <v>35</v>
      </c>
      <c r="E40" s="71">
        <v>41.3</v>
      </c>
      <c r="F40" s="70">
        <f t="shared" ca="1" si="1"/>
        <v>1445.5</v>
      </c>
    </row>
    <row r="41" spans="1:10" ht="13.5" customHeight="1" x14ac:dyDescent="0.25">
      <c r="A41" s="86">
        <v>47131824</v>
      </c>
      <c r="B41" s="69" t="str">
        <f t="shared" ca="1" si="0"/>
        <v>Limpiadores de vidrio o ventanas</v>
      </c>
      <c r="C41" s="82" t="s">
        <v>9560</v>
      </c>
      <c r="D41" s="81">
        <v>5</v>
      </c>
      <c r="E41" s="71">
        <v>160</v>
      </c>
      <c r="F41" s="70">
        <f t="shared" ca="1" si="1"/>
        <v>800</v>
      </c>
    </row>
    <row r="42" spans="1:10" ht="13.5" customHeight="1" x14ac:dyDescent="0.25">
      <c r="A42" s="86">
        <v>47131603</v>
      </c>
      <c r="B42" s="69" t="str">
        <f t="shared" ca="1" si="0"/>
        <v>Esponjas</v>
      </c>
      <c r="C42" s="82" t="s">
        <v>435</v>
      </c>
      <c r="D42" s="81">
        <v>100</v>
      </c>
      <c r="E42" s="71">
        <v>35.4</v>
      </c>
      <c r="F42" s="70">
        <f t="shared" ca="1" si="1"/>
        <v>3540</v>
      </c>
    </row>
    <row r="43" spans="1:10" ht="14.1" customHeight="1" x14ac:dyDescent="0.25">
      <c r="E43" s="83" t="s">
        <v>12552</v>
      </c>
      <c r="F43" s="74">
        <f ca="1">SUM(Table4[MONTO TOTAL ESTIMADO])</f>
        <v>126215.7</v>
      </c>
      <c r="H43" s="26" t="str">
        <f>C16</f>
        <v>Bienes</v>
      </c>
      <c r="I43" s="26" t="str">
        <f>E16</f>
        <v>Sí</v>
      </c>
      <c r="J43" s="26" t="str">
        <f>D16</f>
        <v>Compras Menores</v>
      </c>
    </row>
    <row r="44" spans="1:10" ht="14.1" customHeight="1" thickBot="1" x14ac:dyDescent="0.3"/>
    <row r="45" spans="1:10" ht="33.75" customHeight="1" thickBot="1" x14ac:dyDescent="0.25">
      <c r="A45" s="64" t="s">
        <v>16384</v>
      </c>
      <c r="B45" s="64" t="s">
        <v>161</v>
      </c>
      <c r="C45" s="64" t="s">
        <v>11726</v>
      </c>
      <c r="D45" s="64" t="s">
        <v>14380</v>
      </c>
      <c r="E45" s="64" t="s">
        <v>10962</v>
      </c>
      <c r="F45" s="64" t="s">
        <v>11095</v>
      </c>
      <c r="G45" s="45"/>
      <c r="H45" s="45"/>
      <c r="I45" s="45"/>
      <c r="J45" s="45"/>
    </row>
    <row r="46" spans="1:10" ht="13.5" customHeight="1" thickBot="1" x14ac:dyDescent="0.25">
      <c r="A46" s="85" t="s">
        <v>18834</v>
      </c>
      <c r="B46" s="85" t="s">
        <v>18834</v>
      </c>
      <c r="C46" s="66" t="s">
        <v>17799</v>
      </c>
      <c r="D46" s="66" t="s">
        <v>17484</v>
      </c>
      <c r="E46" s="66" t="s">
        <v>8855</v>
      </c>
      <c r="F46" s="66"/>
      <c r="G46" s="45"/>
      <c r="H46" s="45"/>
      <c r="I46" s="45"/>
      <c r="J46" s="45"/>
    </row>
    <row r="47" spans="1:10" ht="14.1" customHeight="1" thickBot="1" x14ac:dyDescent="0.25">
      <c r="A47" s="99" t="s">
        <v>14830</v>
      </c>
      <c r="B47" s="67" t="s">
        <v>8529</v>
      </c>
      <c r="C47" s="77">
        <v>42750</v>
      </c>
      <c r="D47" s="99" t="s">
        <v>9386</v>
      </c>
      <c r="E47" s="67" t="s">
        <v>13095</v>
      </c>
      <c r="F47" s="66" t="s">
        <v>3081</v>
      </c>
      <c r="G47" s="45"/>
      <c r="H47" s="45"/>
      <c r="I47" s="45"/>
      <c r="J47" s="45"/>
    </row>
    <row r="48" spans="1:10" ht="14.1" customHeight="1" thickBot="1" x14ac:dyDescent="0.25">
      <c r="A48" s="100"/>
      <c r="B48" s="67" t="s">
        <v>1787</v>
      </c>
      <c r="C48" s="84">
        <f>IF(C47="","",IF(AND(MONTH(C47)&gt;=1,MONTH(C47)&lt;=3),1,IF(AND(MONTH(C47)&gt;=4,MONTH(C47)&lt;=6),2,IF(AND(MONTH(C47)&gt;=7,MONTH(C47)&lt;=9),3,4))))</f>
        <v>1</v>
      </c>
      <c r="D48" s="100"/>
      <c r="E48" s="67" t="s">
        <v>2418</v>
      </c>
      <c r="F48" s="66" t="s">
        <v>11112</v>
      </c>
      <c r="G48" s="45"/>
      <c r="H48" s="45"/>
      <c r="I48" s="45"/>
      <c r="J48" s="45"/>
    </row>
    <row r="49" spans="1:10" ht="14.1" customHeight="1" thickBot="1" x14ac:dyDescent="0.25">
      <c r="A49" s="100"/>
      <c r="B49" s="67" t="s">
        <v>12944</v>
      </c>
      <c r="C49" s="77">
        <v>42781</v>
      </c>
      <c r="D49" s="100"/>
      <c r="E49" s="67" t="s">
        <v>3074</v>
      </c>
      <c r="F49" s="66" t="s">
        <v>11112</v>
      </c>
      <c r="G49" s="45"/>
      <c r="H49" s="45"/>
      <c r="I49" s="45"/>
      <c r="J49" s="45"/>
    </row>
    <row r="50" spans="1:10" ht="14.1" customHeight="1" thickBot="1" x14ac:dyDescent="0.25">
      <c r="A50" s="100"/>
      <c r="B50" s="67" t="s">
        <v>1787</v>
      </c>
      <c r="C50" s="84">
        <f>IF(C49="","",IF(AND(MONTH(C49)&gt;=1,MONTH(C49)&lt;=3),1,IF(AND(MONTH(C49)&gt;=4,MONTH(C49)&lt;=6),2,IF(AND(MONTH(C49)&gt;=7,MONTH(C49)&lt;=9),3,4))))</f>
        <v>1</v>
      </c>
      <c r="D50" s="100"/>
      <c r="E50" s="67" t="s">
        <v>13194</v>
      </c>
      <c r="F50" s="66" t="s">
        <v>11112</v>
      </c>
      <c r="G50" s="45"/>
      <c r="H50" s="45"/>
      <c r="I50" s="45"/>
      <c r="J50" s="45"/>
    </row>
    <row r="51" spans="1:10" ht="14.1" customHeight="1" thickBot="1" x14ac:dyDescent="0.25">
      <c r="A51" s="45"/>
      <c r="B51" s="45"/>
      <c r="C51" s="45"/>
      <c r="D51" s="45"/>
      <c r="E51" s="45"/>
      <c r="F51" s="45"/>
      <c r="G51" s="45"/>
      <c r="H51" s="45"/>
      <c r="I51" s="45"/>
      <c r="J51" s="45"/>
    </row>
    <row r="52" spans="1:10" ht="14.1" customHeight="1" thickBot="1" x14ac:dyDescent="0.25">
      <c r="A52" s="72" t="s">
        <v>15737</v>
      </c>
      <c r="B52" s="72" t="s">
        <v>16148</v>
      </c>
      <c r="C52" s="72" t="s">
        <v>15643</v>
      </c>
      <c r="D52" s="72" t="s">
        <v>15252</v>
      </c>
      <c r="E52" s="72" t="s">
        <v>6933</v>
      </c>
      <c r="F52" s="72" t="s">
        <v>15281</v>
      </c>
      <c r="G52" s="45"/>
      <c r="H52" s="45"/>
      <c r="I52" s="45"/>
      <c r="J52" s="45"/>
    </row>
    <row r="53" spans="1:10" ht="13.5" customHeight="1" x14ac:dyDescent="0.2">
      <c r="A53" s="86">
        <v>50161509</v>
      </c>
      <c r="B53" s="69" t="str">
        <f ca="1">IFERROR(INDEX(UNSPSCDes,MATCH(INDIRECT(ADDRESS(ROW(),COLUMN()-1,4)),UNSPSCCode,0)),"")</f>
        <v>Azucares naturales o productos endulzantes</v>
      </c>
      <c r="C53" s="81" t="s">
        <v>15638</v>
      </c>
      <c r="D53" s="81">
        <v>600</v>
      </c>
      <c r="E53" s="71">
        <v>32.479999999999997</v>
      </c>
      <c r="F53" s="70">
        <f ca="1">INDIRECT(ADDRESS(ROW(),COLUMN()-2,4))*INDIRECT(ADDRESS(ROW(),COLUMN()-1,4))</f>
        <v>19487.999999999996</v>
      </c>
      <c r="G53" s="45"/>
      <c r="H53" s="45"/>
      <c r="I53" s="45"/>
      <c r="J53" s="45"/>
    </row>
    <row r="54" spans="1:10" ht="13.5" customHeight="1" x14ac:dyDescent="0.2">
      <c r="A54" s="86">
        <v>50201706</v>
      </c>
      <c r="B54" s="69" t="str">
        <f ca="1">IFERROR(INDEX(UNSPSCDes,MATCH(INDIRECT(ADDRESS(ROW(),COLUMN()-1,4)),UNSPSCCode,0)),"")</f>
        <v>Café</v>
      </c>
      <c r="C54" s="81" t="s">
        <v>4735</v>
      </c>
      <c r="D54" s="81">
        <v>300</v>
      </c>
      <c r="E54" s="71">
        <v>224.19</v>
      </c>
      <c r="F54" s="70">
        <f ca="1">INDIRECT(ADDRESS(ROW(),COLUMN()-2,4))*INDIRECT(ADDRESS(ROW(),COLUMN()-1,4))</f>
        <v>67257</v>
      </c>
      <c r="G54" s="45"/>
      <c r="H54" s="45"/>
      <c r="I54" s="45"/>
      <c r="J54" s="45"/>
    </row>
    <row r="55" spans="1:10" ht="13.5" customHeight="1" x14ac:dyDescent="0.2">
      <c r="A55" s="86">
        <v>50202301</v>
      </c>
      <c r="B55" s="69" t="str">
        <f ca="1">IFERROR(INDEX(UNSPSCDes,MATCH(INDIRECT(ADDRESS(ROW(),COLUMN()-1,4)),UNSPSCCode,0)),"")</f>
        <v>Agua</v>
      </c>
      <c r="C55" s="81" t="s">
        <v>9560</v>
      </c>
      <c r="D55" s="81">
        <v>500</v>
      </c>
      <c r="E55" s="71">
        <v>55</v>
      </c>
      <c r="F55" s="70">
        <f ca="1">INDIRECT(ADDRESS(ROW(),COLUMN()-2,4))*INDIRECT(ADDRESS(ROW(),COLUMN()-1,4))</f>
        <v>27500</v>
      </c>
      <c r="G55" s="45"/>
      <c r="H55" s="45"/>
      <c r="I55" s="45"/>
      <c r="J55" s="45"/>
    </row>
    <row r="56" spans="1:10" ht="14.1" customHeight="1" x14ac:dyDescent="0.2">
      <c r="A56" s="45"/>
      <c r="B56" s="45"/>
      <c r="C56" s="45"/>
      <c r="D56" s="45"/>
      <c r="E56" s="73" t="s">
        <v>12552</v>
      </c>
      <c r="F56" s="74">
        <f ca="1">SUM(Table32[MONTO TOTAL ESTIMADO])</f>
        <v>114245</v>
      </c>
      <c r="G56" s="45"/>
      <c r="H56" s="45" t="str">
        <f>C46</f>
        <v>Bienes</v>
      </c>
      <c r="I56" s="45" t="str">
        <f>E46</f>
        <v>Sí</v>
      </c>
      <c r="J56" s="45" t="str">
        <f>D46</f>
        <v>Compras Menores</v>
      </c>
    </row>
    <row r="57" spans="1:10" ht="14.1" customHeight="1" thickBot="1" x14ac:dyDescent="0.3"/>
    <row r="58" spans="1:10" ht="33.75" customHeight="1" thickBot="1" x14ac:dyDescent="0.25">
      <c r="A58" s="64" t="s">
        <v>16384</v>
      </c>
      <c r="B58" s="64" t="s">
        <v>161</v>
      </c>
      <c r="C58" s="64" t="s">
        <v>11726</v>
      </c>
      <c r="D58" s="64" t="s">
        <v>14380</v>
      </c>
      <c r="E58" s="64" t="s">
        <v>10962</v>
      </c>
      <c r="F58" s="64" t="s">
        <v>11095</v>
      </c>
      <c r="G58" s="45"/>
      <c r="H58" s="45"/>
      <c r="I58" s="45"/>
      <c r="J58" s="45"/>
    </row>
    <row r="59" spans="1:10" ht="13.5" customHeight="1" thickBot="1" x14ac:dyDescent="0.25">
      <c r="A59" s="85" t="s">
        <v>18835</v>
      </c>
      <c r="B59" s="85" t="s">
        <v>18835</v>
      </c>
      <c r="C59" s="66" t="s">
        <v>17799</v>
      </c>
      <c r="D59" s="66" t="s">
        <v>17484</v>
      </c>
      <c r="E59" s="66" t="s">
        <v>8855</v>
      </c>
      <c r="F59" s="66"/>
      <c r="G59" s="45"/>
      <c r="H59" s="45"/>
      <c r="I59" s="45"/>
      <c r="J59" s="45"/>
    </row>
    <row r="60" spans="1:10" ht="14.1" customHeight="1" thickBot="1" x14ac:dyDescent="0.25">
      <c r="A60" s="99" t="s">
        <v>14830</v>
      </c>
      <c r="B60" s="67" t="s">
        <v>8529</v>
      </c>
      <c r="C60" s="77">
        <v>42745</v>
      </c>
      <c r="D60" s="99" t="s">
        <v>9386</v>
      </c>
      <c r="E60" s="67" t="s">
        <v>13095</v>
      </c>
      <c r="F60" s="66" t="s">
        <v>3081</v>
      </c>
      <c r="G60" s="45"/>
      <c r="H60" s="45"/>
      <c r="I60" s="45"/>
      <c r="J60" s="45"/>
    </row>
    <row r="61" spans="1:10" ht="14.1" customHeight="1" thickBot="1" x14ac:dyDescent="0.25">
      <c r="A61" s="100"/>
      <c r="B61" s="67" t="s">
        <v>1787</v>
      </c>
      <c r="C61" s="84">
        <f>IF(C60="","",IF(AND(MONTH(C60)&gt;=1,MONTH(C60)&lt;=3),1,IF(AND(MONTH(C60)&gt;=4,MONTH(C60)&lt;=6),2,IF(AND(MONTH(C60)&gt;=7,MONTH(C60)&lt;=9),3,4))))</f>
        <v>1</v>
      </c>
      <c r="D61" s="100"/>
      <c r="E61" s="67" t="s">
        <v>2418</v>
      </c>
      <c r="F61" s="66" t="s">
        <v>11112</v>
      </c>
      <c r="G61" s="45"/>
      <c r="H61" s="45"/>
      <c r="I61" s="45"/>
      <c r="J61" s="45"/>
    </row>
    <row r="62" spans="1:10" ht="14.1" customHeight="1" thickBot="1" x14ac:dyDescent="0.25">
      <c r="A62" s="100"/>
      <c r="B62" s="67" t="s">
        <v>12944</v>
      </c>
      <c r="C62" s="77">
        <v>42776</v>
      </c>
      <c r="D62" s="100"/>
      <c r="E62" s="67" t="s">
        <v>3074</v>
      </c>
      <c r="F62" s="66" t="s">
        <v>11112</v>
      </c>
      <c r="G62" s="45"/>
      <c r="H62" s="45"/>
      <c r="I62" s="45"/>
      <c r="J62" s="45"/>
    </row>
    <row r="63" spans="1:10" ht="14.1" customHeight="1" thickBot="1" x14ac:dyDescent="0.25">
      <c r="A63" s="100"/>
      <c r="B63" s="67" t="s">
        <v>1787</v>
      </c>
      <c r="C63" s="84">
        <f>IF(C62="","",IF(AND(MONTH(C62)&gt;=1,MONTH(C62)&lt;=3),1,IF(AND(MONTH(C62)&gt;=4,MONTH(C62)&lt;=6),2,IF(AND(MONTH(C62)&gt;=7,MONTH(C62)&lt;=9),3,4))))</f>
        <v>1</v>
      </c>
      <c r="D63" s="100"/>
      <c r="E63" s="67" t="s">
        <v>13194</v>
      </c>
      <c r="F63" s="66" t="s">
        <v>11112</v>
      </c>
      <c r="G63" s="45"/>
      <c r="H63" s="45"/>
      <c r="I63" s="45"/>
      <c r="J63" s="45"/>
    </row>
    <row r="64" spans="1:10" ht="14.1" customHeight="1" thickBot="1" x14ac:dyDescent="0.25">
      <c r="A64" s="45"/>
      <c r="B64" s="45"/>
      <c r="C64" s="45"/>
      <c r="D64" s="45"/>
      <c r="E64" s="45"/>
      <c r="F64" s="45"/>
      <c r="G64" s="45"/>
      <c r="H64" s="45"/>
      <c r="I64" s="45"/>
      <c r="J64" s="45"/>
    </row>
    <row r="65" spans="1:10" ht="14.1" customHeight="1" thickBot="1" x14ac:dyDescent="0.25">
      <c r="A65" s="72" t="s">
        <v>15737</v>
      </c>
      <c r="B65" s="72" t="s">
        <v>16148</v>
      </c>
      <c r="C65" s="72" t="s">
        <v>15643</v>
      </c>
      <c r="D65" s="72" t="s">
        <v>15252</v>
      </c>
      <c r="E65" s="72" t="s">
        <v>6933</v>
      </c>
      <c r="F65" s="72" t="s">
        <v>15281</v>
      </c>
      <c r="G65" s="45"/>
      <c r="H65" s="45"/>
      <c r="I65" s="45"/>
      <c r="J65" s="45"/>
    </row>
    <row r="66" spans="1:10" ht="13.5" customHeight="1" x14ac:dyDescent="0.2">
      <c r="A66" s="86">
        <v>30102616</v>
      </c>
      <c r="B66" s="69" t="str">
        <f ca="1">IFERROR(INDEX(UNSPSCDes,MATCH(INDIRECT(ADDRESS(ROW(),COLUMN()-1,4)),UNSPSCCode,0)),"")</f>
        <v>Banda de caucho</v>
      </c>
      <c r="C66" s="81" t="s">
        <v>16990</v>
      </c>
      <c r="D66" s="81">
        <v>80</v>
      </c>
      <c r="E66" s="71">
        <v>20</v>
      </c>
      <c r="F66" s="70">
        <f ca="1">INDIRECT(ADDRESS(ROW(),COLUMN()-2,4))*INDIRECT(ADDRESS(ROW(),COLUMN()-1,4))</f>
        <v>1600</v>
      </c>
      <c r="G66" s="45"/>
      <c r="H66" s="45"/>
      <c r="I66" s="45"/>
      <c r="J66" s="45"/>
    </row>
    <row r="67" spans="1:10" ht="13.5" customHeight="1" x14ac:dyDescent="0.2">
      <c r="A67" s="87">
        <v>44111503</v>
      </c>
      <c r="B67" s="69" t="str">
        <f ca="1">IFERROR(INDEX(UNSPSCDes,MATCH(INDIRECT(ADDRESS(ROW(),COLUMN()-1,4)),UNSPSCCode,0)),"")</f>
        <v>Organizadores o bandejas para el escritorio</v>
      </c>
      <c r="C67" s="81" t="s">
        <v>1450</v>
      </c>
      <c r="D67" s="81">
        <v>10</v>
      </c>
      <c r="E67" s="71">
        <v>214</v>
      </c>
      <c r="F67" s="70">
        <f ca="1">INDIRECT(ADDRESS(ROW(),COLUMN()-2,4))*INDIRECT(ADDRESS(ROW(),COLUMN()-1,4))</f>
        <v>2140</v>
      </c>
      <c r="G67" s="45"/>
      <c r="H67" s="45"/>
      <c r="I67" s="45"/>
      <c r="J67" s="45"/>
    </row>
    <row r="68" spans="1:10" ht="13.5" customHeight="1" x14ac:dyDescent="0.2">
      <c r="A68" s="62">
        <v>44121804</v>
      </c>
      <c r="B68" s="69" t="str">
        <f ca="1">IFERROR(INDEX(UNSPSCDes,MATCH(INDIRECT(ADDRESS(ROW(),COLUMN()-1,4)),UNSPSCCode,0)),"")</f>
        <v>Borradores</v>
      </c>
      <c r="C68" s="81" t="s">
        <v>1450</v>
      </c>
      <c r="D68" s="81">
        <v>5</v>
      </c>
      <c r="E68" s="71">
        <v>25.42</v>
      </c>
      <c r="F68" s="70">
        <f ca="1">INDIRECT(ADDRESS(ROW(),COLUMN()-2,4))*INDIRECT(ADDRESS(ROW(),COLUMN()-1,4))</f>
        <v>127.10000000000001</v>
      </c>
      <c r="G68" s="45"/>
      <c r="H68" s="45"/>
      <c r="I68" s="45"/>
      <c r="J68" s="45"/>
    </row>
    <row r="69" spans="1:10" ht="13.5" customHeight="1" x14ac:dyDescent="0.2">
      <c r="A69" s="62">
        <v>24121503</v>
      </c>
      <c r="B69" s="69" t="str">
        <f ca="1">IFERROR(INDEX(UNSPSCDes,MATCH(INDIRECT(ADDRESS(ROW(),COLUMN()-1,4)),UNSPSCCode,0)),"")</f>
        <v>Cajas para empacar</v>
      </c>
      <c r="C69" s="81" t="s">
        <v>1450</v>
      </c>
      <c r="D69" s="81">
        <v>125</v>
      </c>
      <c r="E69" s="71">
        <v>129.80000000000001</v>
      </c>
      <c r="F69" s="70">
        <f ca="1">INDIRECT(ADDRESS(ROW(),COLUMN()-2,4))*INDIRECT(ADDRESS(ROW(),COLUMN()-1,4))</f>
        <v>16225.000000000002</v>
      </c>
      <c r="G69" s="45"/>
      <c r="H69" s="45"/>
      <c r="I69" s="45"/>
      <c r="J69" s="45"/>
    </row>
    <row r="70" spans="1:10" ht="14.1" customHeight="1" x14ac:dyDescent="0.2">
      <c r="A70" s="45"/>
      <c r="B70" s="45"/>
      <c r="C70" s="45"/>
      <c r="D70" s="45"/>
      <c r="E70" s="73" t="s">
        <v>12552</v>
      </c>
      <c r="F70" s="74">
        <f ca="1">SUM(Table33[MONTO TOTAL ESTIMADO])</f>
        <v>20092.100000000002</v>
      </c>
      <c r="G70" s="45"/>
      <c r="H70" s="45" t="str">
        <f>C59</f>
        <v>Bienes</v>
      </c>
      <c r="I70" s="45" t="str">
        <f>E59</f>
        <v>Sí</v>
      </c>
      <c r="J70" s="45" t="str">
        <f>D59</f>
        <v>Compras Menores</v>
      </c>
    </row>
    <row r="71" spans="1:10" ht="14.1" customHeight="1" thickBot="1" x14ac:dyDescent="0.3"/>
    <row r="72" spans="1:10" ht="33.75" customHeight="1" thickBot="1" x14ac:dyDescent="0.25">
      <c r="A72" s="64" t="s">
        <v>16384</v>
      </c>
      <c r="B72" s="64" t="s">
        <v>161</v>
      </c>
      <c r="C72" s="64" t="s">
        <v>11726</v>
      </c>
      <c r="D72" s="64" t="s">
        <v>14380</v>
      </c>
      <c r="E72" s="64" t="s">
        <v>10962</v>
      </c>
      <c r="F72" s="64" t="s">
        <v>11095</v>
      </c>
      <c r="G72" s="45"/>
      <c r="H72" s="45"/>
      <c r="I72" s="45"/>
      <c r="J72" s="45"/>
    </row>
    <row r="73" spans="1:10" ht="13.5" customHeight="1" thickBot="1" x14ac:dyDescent="0.25">
      <c r="A73" s="85" t="s">
        <v>18835</v>
      </c>
      <c r="B73" s="85" t="s">
        <v>18835</v>
      </c>
      <c r="C73" s="66" t="s">
        <v>17799</v>
      </c>
      <c r="D73" s="66" t="s">
        <v>17484</v>
      </c>
      <c r="E73" s="66" t="s">
        <v>8855</v>
      </c>
      <c r="F73" s="66"/>
      <c r="G73" s="45"/>
      <c r="H73" s="45"/>
      <c r="I73" s="45"/>
      <c r="J73" s="45"/>
    </row>
    <row r="74" spans="1:10" ht="14.1" customHeight="1" thickBot="1" x14ac:dyDescent="0.25">
      <c r="A74" s="99" t="s">
        <v>14830</v>
      </c>
      <c r="B74" s="67" t="s">
        <v>8529</v>
      </c>
      <c r="C74" s="77">
        <v>42745</v>
      </c>
      <c r="D74" s="99" t="s">
        <v>9386</v>
      </c>
      <c r="E74" s="67" t="s">
        <v>13095</v>
      </c>
      <c r="F74" s="66" t="s">
        <v>3081</v>
      </c>
      <c r="G74" s="45"/>
      <c r="H74" s="45"/>
      <c r="I74" s="45"/>
      <c r="J74" s="45"/>
    </row>
    <row r="75" spans="1:10" ht="14.1" customHeight="1" thickBot="1" x14ac:dyDescent="0.25">
      <c r="A75" s="100"/>
      <c r="B75" s="67" t="s">
        <v>1787</v>
      </c>
      <c r="C75" s="84">
        <f>IF(C74="","",IF(AND(MONTH(C74)&gt;=1,MONTH(C74)&lt;=3),1,IF(AND(MONTH(C74)&gt;=4,MONTH(C74)&lt;=6),2,IF(AND(MONTH(C74)&gt;=7,MONTH(C74)&lt;=9),3,4))))</f>
        <v>1</v>
      </c>
      <c r="D75" s="100"/>
      <c r="E75" s="67" t="s">
        <v>2418</v>
      </c>
      <c r="F75" s="66" t="s">
        <v>11112</v>
      </c>
      <c r="G75" s="45"/>
      <c r="H75" s="45"/>
      <c r="I75" s="45"/>
      <c r="J75" s="45"/>
    </row>
    <row r="76" spans="1:10" ht="14.1" customHeight="1" thickBot="1" x14ac:dyDescent="0.25">
      <c r="A76" s="100"/>
      <c r="B76" s="67" t="s">
        <v>12944</v>
      </c>
      <c r="C76" s="77">
        <v>42776</v>
      </c>
      <c r="D76" s="100"/>
      <c r="E76" s="67" t="s">
        <v>3074</v>
      </c>
      <c r="F76" s="66" t="s">
        <v>11112</v>
      </c>
      <c r="G76" s="45"/>
      <c r="H76" s="45"/>
      <c r="I76" s="45"/>
      <c r="J76" s="45"/>
    </row>
    <row r="77" spans="1:10" ht="14.1" customHeight="1" thickBot="1" x14ac:dyDescent="0.25">
      <c r="A77" s="100"/>
      <c r="B77" s="67" t="s">
        <v>1787</v>
      </c>
      <c r="C77" s="84">
        <f>IF(C76="","",IF(AND(MONTH(C76)&gt;=1,MONTH(C76)&lt;=3),1,IF(AND(MONTH(C76)&gt;=4,MONTH(C76)&lt;=6),2,IF(AND(MONTH(C76)&gt;=7,MONTH(C76)&lt;=9),3,4))))</f>
        <v>1</v>
      </c>
      <c r="D77" s="100"/>
      <c r="E77" s="67" t="s">
        <v>13194</v>
      </c>
      <c r="F77" s="66" t="s">
        <v>11112</v>
      </c>
      <c r="G77" s="45"/>
      <c r="H77" s="45"/>
      <c r="I77" s="45"/>
      <c r="J77" s="45"/>
    </row>
    <row r="78" spans="1:10" ht="14.1" customHeight="1" thickBot="1" x14ac:dyDescent="0.25">
      <c r="A78" s="45"/>
      <c r="B78" s="45"/>
      <c r="C78" s="45"/>
      <c r="D78" s="45"/>
      <c r="E78" s="45"/>
      <c r="F78" s="45"/>
      <c r="G78" s="45"/>
      <c r="H78" s="45"/>
      <c r="I78" s="45"/>
      <c r="J78" s="45"/>
    </row>
    <row r="79" spans="1:10" ht="14.1" customHeight="1" thickBot="1" x14ac:dyDescent="0.25">
      <c r="A79" s="72" t="s">
        <v>15737</v>
      </c>
      <c r="B79" s="72" t="s">
        <v>16148</v>
      </c>
      <c r="C79" s="72" t="s">
        <v>15643</v>
      </c>
      <c r="D79" s="72" t="s">
        <v>15252</v>
      </c>
      <c r="E79" s="72" t="s">
        <v>6933</v>
      </c>
      <c r="F79" s="72" t="s">
        <v>15281</v>
      </c>
      <c r="G79" s="45"/>
      <c r="H79" s="45"/>
      <c r="I79" s="45"/>
      <c r="J79" s="45"/>
    </row>
    <row r="80" spans="1:10" ht="13.5" customHeight="1" x14ac:dyDescent="0.2">
      <c r="A80" s="86">
        <v>44122003</v>
      </c>
      <c r="B80" s="69" t="str">
        <f t="shared" ref="B80:B121" ca="1" si="2">IFERROR(INDEX(UNSPSCDes,MATCH(INDIRECT(ADDRESS(ROW(),COLUMN()-1,4)),UNSPSCCode,0)),"")</f>
        <v>Carpetas</v>
      </c>
      <c r="C80" s="81" t="s">
        <v>1450</v>
      </c>
      <c r="D80" s="81">
        <v>20</v>
      </c>
      <c r="E80" s="71">
        <v>69.5</v>
      </c>
      <c r="F80" s="70">
        <f t="shared" ref="F80:F121" ca="1" si="3">INDIRECT(ADDRESS(ROW(),COLUMN()-2,4))*INDIRECT(ADDRESS(ROW(),COLUMN()-1,4))</f>
        <v>1390</v>
      </c>
      <c r="G80" s="45"/>
      <c r="H80" s="45"/>
      <c r="I80" s="45"/>
      <c r="J80" s="45"/>
    </row>
    <row r="81" spans="1:10" ht="13.5" customHeight="1" x14ac:dyDescent="0.2">
      <c r="A81" s="86">
        <v>44122003</v>
      </c>
      <c r="B81" s="69" t="str">
        <f t="shared" ca="1" si="2"/>
        <v>Carpetas</v>
      </c>
      <c r="C81" s="81" t="s">
        <v>1450</v>
      </c>
      <c r="D81" s="81">
        <v>10</v>
      </c>
      <c r="E81" s="71">
        <v>104.5</v>
      </c>
      <c r="F81" s="70">
        <f t="shared" ca="1" si="3"/>
        <v>1045</v>
      </c>
      <c r="G81" s="45"/>
      <c r="H81" s="45"/>
      <c r="I81" s="45"/>
      <c r="J81" s="45"/>
    </row>
    <row r="82" spans="1:10" ht="13.5" customHeight="1" x14ac:dyDescent="0.2">
      <c r="A82" s="86">
        <v>44122003</v>
      </c>
      <c r="B82" s="69" t="str">
        <f t="shared" ca="1" si="2"/>
        <v>Carpetas</v>
      </c>
      <c r="C82" s="81" t="s">
        <v>1450</v>
      </c>
      <c r="D82" s="81">
        <v>40</v>
      </c>
      <c r="E82" s="71">
        <v>150</v>
      </c>
      <c r="F82" s="70">
        <f t="shared" ca="1" si="3"/>
        <v>6000</v>
      </c>
      <c r="G82" s="45"/>
      <c r="H82" s="45"/>
      <c r="I82" s="45"/>
      <c r="J82" s="45"/>
    </row>
    <row r="83" spans="1:10" ht="13.5" customHeight="1" x14ac:dyDescent="0.2">
      <c r="A83" s="86">
        <v>60101306</v>
      </c>
      <c r="B83" s="69" t="str">
        <f t="shared" ca="1" si="2"/>
        <v>Adhesivos perfumados</v>
      </c>
      <c r="C83" s="81" t="s">
        <v>1450</v>
      </c>
      <c r="D83" s="81">
        <v>25</v>
      </c>
      <c r="E83" s="71">
        <v>34</v>
      </c>
      <c r="F83" s="70">
        <f t="shared" ca="1" si="3"/>
        <v>850</v>
      </c>
      <c r="G83" s="45"/>
      <c r="H83" s="45"/>
      <c r="I83" s="45"/>
      <c r="J83" s="45"/>
    </row>
    <row r="84" spans="1:10" ht="13.5" customHeight="1" x14ac:dyDescent="0.2">
      <c r="A84" s="86">
        <v>31201517</v>
      </c>
      <c r="B84" s="69" t="str">
        <f t="shared" ca="1" si="2"/>
        <v>Cinta para empaquetar</v>
      </c>
      <c r="C84" s="81" t="s">
        <v>1450</v>
      </c>
      <c r="D84" s="81">
        <v>50</v>
      </c>
      <c r="E84" s="71">
        <v>67.3</v>
      </c>
      <c r="F84" s="70">
        <f t="shared" ca="1" si="3"/>
        <v>3365</v>
      </c>
      <c r="G84" s="45"/>
      <c r="H84" s="45"/>
      <c r="I84" s="45"/>
      <c r="J84" s="45"/>
    </row>
    <row r="85" spans="1:10" ht="13.5" customHeight="1" x14ac:dyDescent="0.2">
      <c r="A85" s="86">
        <v>31201517</v>
      </c>
      <c r="B85" s="69" t="str">
        <f t="shared" ca="1" si="2"/>
        <v>Cinta para empaquetar</v>
      </c>
      <c r="C85" s="81" t="s">
        <v>1450</v>
      </c>
      <c r="D85" s="81">
        <v>60</v>
      </c>
      <c r="E85" s="71">
        <v>45</v>
      </c>
      <c r="F85" s="70">
        <f t="shared" ca="1" si="3"/>
        <v>2700</v>
      </c>
      <c r="G85" s="45"/>
      <c r="H85" s="45"/>
      <c r="I85" s="45"/>
      <c r="J85" s="45"/>
    </row>
    <row r="86" spans="1:10" ht="13.5" customHeight="1" x14ac:dyDescent="0.2">
      <c r="A86" s="86">
        <v>27112505</v>
      </c>
      <c r="B86" s="69" t="str">
        <f t="shared" ca="1" si="2"/>
        <v>Ganchos para empaquetaduras</v>
      </c>
      <c r="C86" s="81" t="s">
        <v>16990</v>
      </c>
      <c r="D86" s="81">
        <v>15</v>
      </c>
      <c r="E86" s="71">
        <v>17.07</v>
      </c>
      <c r="F86" s="70">
        <f t="shared" ca="1" si="3"/>
        <v>256.05</v>
      </c>
      <c r="G86" s="45"/>
      <c r="H86" s="45"/>
      <c r="I86" s="45"/>
      <c r="J86" s="45"/>
    </row>
    <row r="87" spans="1:10" ht="13.5" customHeight="1" x14ac:dyDescent="0.2">
      <c r="A87" s="86">
        <v>27112505</v>
      </c>
      <c r="B87" s="69" t="str">
        <f t="shared" ca="1" si="2"/>
        <v>Ganchos para empaquetaduras</v>
      </c>
      <c r="C87" s="81" t="s">
        <v>16990</v>
      </c>
      <c r="D87" s="81">
        <v>20</v>
      </c>
      <c r="E87" s="71">
        <v>20</v>
      </c>
      <c r="F87" s="70">
        <f t="shared" ca="1" si="3"/>
        <v>400</v>
      </c>
      <c r="G87" s="45"/>
      <c r="H87" s="45"/>
      <c r="I87" s="45"/>
      <c r="J87" s="45"/>
    </row>
    <row r="88" spans="1:10" ht="13.5" customHeight="1" x14ac:dyDescent="0.2">
      <c r="A88" s="86">
        <v>27112505</v>
      </c>
      <c r="B88" s="69" t="str">
        <f t="shared" ca="1" si="2"/>
        <v>Ganchos para empaquetaduras</v>
      </c>
      <c r="C88" s="81" t="s">
        <v>16990</v>
      </c>
      <c r="D88" s="81">
        <v>20</v>
      </c>
      <c r="E88" s="71">
        <v>24</v>
      </c>
      <c r="F88" s="70">
        <f t="shared" ca="1" si="3"/>
        <v>480</v>
      </c>
      <c r="G88" s="45"/>
      <c r="H88" s="45"/>
      <c r="I88" s="45"/>
      <c r="J88" s="45"/>
    </row>
    <row r="89" spans="1:10" ht="13.5" customHeight="1" x14ac:dyDescent="0.2">
      <c r="A89" s="86">
        <v>27112505</v>
      </c>
      <c r="B89" s="69" t="str">
        <f t="shared" ca="1" si="2"/>
        <v>Ganchos para empaquetaduras</v>
      </c>
      <c r="C89" s="81" t="s">
        <v>16990</v>
      </c>
      <c r="D89" s="81">
        <v>20</v>
      </c>
      <c r="E89" s="71">
        <v>39</v>
      </c>
      <c r="F89" s="70">
        <f t="shared" ca="1" si="3"/>
        <v>780</v>
      </c>
      <c r="G89" s="45"/>
      <c r="H89" s="45"/>
      <c r="I89" s="45"/>
      <c r="J89" s="45"/>
    </row>
    <row r="90" spans="1:10" ht="13.5" customHeight="1" x14ac:dyDescent="0.2">
      <c r="A90" s="86">
        <v>27112505</v>
      </c>
      <c r="B90" s="69" t="str">
        <f t="shared" ca="1" si="2"/>
        <v>Ganchos para empaquetaduras</v>
      </c>
      <c r="C90" s="81" t="s">
        <v>16990</v>
      </c>
      <c r="D90" s="81">
        <v>10</v>
      </c>
      <c r="E90" s="71">
        <v>41</v>
      </c>
      <c r="F90" s="70">
        <f t="shared" ca="1" si="3"/>
        <v>410</v>
      </c>
      <c r="G90" s="45"/>
      <c r="H90" s="45"/>
      <c r="I90" s="45"/>
      <c r="J90" s="45"/>
    </row>
    <row r="91" spans="1:10" ht="13.5" customHeight="1" x14ac:dyDescent="0.2">
      <c r="A91" s="86">
        <v>27112505</v>
      </c>
      <c r="B91" s="69" t="str">
        <f t="shared" ca="1" si="2"/>
        <v>Ganchos para empaquetaduras</v>
      </c>
      <c r="C91" s="81" t="s">
        <v>16990</v>
      </c>
      <c r="D91" s="81">
        <v>10</v>
      </c>
      <c r="E91" s="71">
        <v>55</v>
      </c>
      <c r="F91" s="70">
        <f t="shared" ca="1" si="3"/>
        <v>550</v>
      </c>
      <c r="G91" s="45"/>
      <c r="H91" s="45"/>
      <c r="I91" s="45"/>
      <c r="J91" s="45"/>
    </row>
    <row r="92" spans="1:10" ht="13.5" customHeight="1" x14ac:dyDescent="0.2">
      <c r="A92" s="86">
        <v>44122104</v>
      </c>
      <c r="B92" s="69" t="str">
        <f t="shared" ca="1" si="2"/>
        <v>Clips para papel</v>
      </c>
      <c r="C92" s="81" t="s">
        <v>16990</v>
      </c>
      <c r="D92" s="81">
        <v>30</v>
      </c>
      <c r="E92" s="71">
        <v>19</v>
      </c>
      <c r="F92" s="70">
        <f t="shared" ca="1" si="3"/>
        <v>570</v>
      </c>
      <c r="G92" s="45"/>
      <c r="H92" s="45"/>
      <c r="I92" s="45"/>
      <c r="J92" s="45"/>
    </row>
    <row r="93" spans="1:10" ht="13.5" customHeight="1" x14ac:dyDescent="0.2">
      <c r="A93" s="86">
        <v>44122104</v>
      </c>
      <c r="B93" s="69" t="str">
        <f t="shared" ca="1" si="2"/>
        <v>Clips para papel</v>
      </c>
      <c r="C93" s="81" t="s">
        <v>16990</v>
      </c>
      <c r="D93" s="81">
        <v>15</v>
      </c>
      <c r="E93" s="71">
        <v>8</v>
      </c>
      <c r="F93" s="70">
        <f t="shared" ca="1" si="3"/>
        <v>120</v>
      </c>
      <c r="G93" s="45"/>
      <c r="H93" s="45"/>
      <c r="I93" s="45"/>
      <c r="J93" s="45"/>
    </row>
    <row r="94" spans="1:10" ht="13.5" customHeight="1" x14ac:dyDescent="0.2">
      <c r="A94" s="86">
        <v>55121804</v>
      </c>
      <c r="B94" s="69" t="str">
        <f t="shared" ca="1" si="2"/>
        <v>Gafetes o porta gafetes</v>
      </c>
      <c r="C94" s="81" t="s">
        <v>1450</v>
      </c>
      <c r="D94" s="81">
        <v>200</v>
      </c>
      <c r="E94" s="71">
        <v>10</v>
      </c>
      <c r="F94" s="70">
        <f t="shared" ca="1" si="3"/>
        <v>2000</v>
      </c>
      <c r="G94" s="45"/>
      <c r="H94" s="45"/>
      <c r="I94" s="45"/>
      <c r="J94" s="45"/>
    </row>
    <row r="95" spans="1:10" ht="13.5" customHeight="1" x14ac:dyDescent="0.2">
      <c r="A95" s="86">
        <v>44121804</v>
      </c>
      <c r="B95" s="69" t="str">
        <f t="shared" ca="1" si="2"/>
        <v>Borradores</v>
      </c>
      <c r="C95" s="81" t="s">
        <v>1450</v>
      </c>
      <c r="D95" s="81">
        <v>40</v>
      </c>
      <c r="E95" s="71">
        <v>14</v>
      </c>
      <c r="F95" s="70">
        <f t="shared" ca="1" si="3"/>
        <v>560</v>
      </c>
      <c r="G95" s="45"/>
      <c r="H95" s="45"/>
      <c r="I95" s="45"/>
      <c r="J95" s="45"/>
    </row>
    <row r="96" spans="1:10" ht="13.5" customHeight="1" x14ac:dyDescent="0.2">
      <c r="A96" s="86">
        <v>52121513</v>
      </c>
      <c r="B96" s="69" t="str">
        <f t="shared" ca="1" si="2"/>
        <v>Cobertores</v>
      </c>
      <c r="C96" s="81" t="s">
        <v>1450</v>
      </c>
      <c r="D96" s="81">
        <v>100</v>
      </c>
      <c r="E96" s="71">
        <v>1.68</v>
      </c>
      <c r="F96" s="70">
        <f t="shared" ca="1" si="3"/>
        <v>168</v>
      </c>
      <c r="G96" s="45"/>
      <c r="H96" s="45"/>
      <c r="I96" s="45"/>
      <c r="J96" s="45"/>
    </row>
    <row r="97" spans="1:10" ht="13.5" customHeight="1" x14ac:dyDescent="0.2">
      <c r="A97" s="86">
        <v>44103504</v>
      </c>
      <c r="B97" s="69" t="str">
        <f t="shared" ca="1" si="2"/>
        <v>Alambres o espirales de encuadernación</v>
      </c>
      <c r="C97" s="81" t="s">
        <v>1450</v>
      </c>
      <c r="D97" s="81">
        <v>15</v>
      </c>
      <c r="E97" s="71">
        <v>1.1399999999999999</v>
      </c>
      <c r="F97" s="70">
        <f t="shared" ca="1" si="3"/>
        <v>17.099999999999998</v>
      </c>
      <c r="G97" s="45"/>
      <c r="H97" s="45"/>
      <c r="I97" s="45"/>
      <c r="J97" s="45"/>
    </row>
    <row r="98" spans="1:10" ht="13.5" customHeight="1" x14ac:dyDescent="0.2">
      <c r="A98" s="86">
        <v>44103504</v>
      </c>
      <c r="B98" s="69" t="str">
        <f t="shared" ca="1" si="2"/>
        <v>Alambres o espirales de encuadernación</v>
      </c>
      <c r="C98" s="81" t="s">
        <v>1450</v>
      </c>
      <c r="D98" s="81">
        <v>20</v>
      </c>
      <c r="E98" s="71">
        <v>1</v>
      </c>
      <c r="F98" s="70">
        <f t="shared" ca="1" si="3"/>
        <v>20</v>
      </c>
      <c r="G98" s="45"/>
      <c r="H98" s="45"/>
      <c r="I98" s="45"/>
      <c r="J98" s="45"/>
    </row>
    <row r="99" spans="1:10" ht="13.5" customHeight="1" x14ac:dyDescent="0.2">
      <c r="A99" s="86">
        <v>44103504</v>
      </c>
      <c r="B99" s="69" t="str">
        <f t="shared" ca="1" si="2"/>
        <v>Alambres o espirales de encuadernación</v>
      </c>
      <c r="C99" s="81" t="s">
        <v>1450</v>
      </c>
      <c r="D99" s="81">
        <v>30</v>
      </c>
      <c r="E99" s="71">
        <v>2.2400000000000002</v>
      </c>
      <c r="F99" s="70">
        <f t="shared" ca="1" si="3"/>
        <v>67.2</v>
      </c>
      <c r="G99" s="45"/>
      <c r="H99" s="45"/>
      <c r="I99" s="45"/>
      <c r="J99" s="45"/>
    </row>
    <row r="100" spans="1:10" ht="13.5" customHeight="1" x14ac:dyDescent="0.2">
      <c r="A100" s="86">
        <v>44103504</v>
      </c>
      <c r="B100" s="69" t="str">
        <f t="shared" ca="1" si="2"/>
        <v>Alambres o espirales de encuadernación</v>
      </c>
      <c r="C100" s="81" t="s">
        <v>1450</v>
      </c>
      <c r="D100" s="81">
        <v>20</v>
      </c>
      <c r="E100" s="71">
        <v>2.2200000000000002</v>
      </c>
      <c r="F100" s="70">
        <f t="shared" ca="1" si="3"/>
        <v>44.400000000000006</v>
      </c>
      <c r="G100" s="45"/>
      <c r="H100" s="45"/>
      <c r="I100" s="45"/>
      <c r="J100" s="45"/>
    </row>
    <row r="101" spans="1:10" ht="13.5" customHeight="1" x14ac:dyDescent="0.2">
      <c r="A101" s="86">
        <v>44103504</v>
      </c>
      <c r="B101" s="69" t="str">
        <f t="shared" ca="1" si="2"/>
        <v>Alambres o espirales de encuadernación</v>
      </c>
      <c r="C101" s="81" t="s">
        <v>1450</v>
      </c>
      <c r="D101" s="81">
        <v>15</v>
      </c>
      <c r="E101" s="71">
        <v>3.91</v>
      </c>
      <c r="F101" s="70">
        <f t="shared" ca="1" si="3"/>
        <v>58.650000000000006</v>
      </c>
      <c r="G101" s="45"/>
      <c r="H101" s="45"/>
      <c r="I101" s="45"/>
      <c r="J101" s="45"/>
    </row>
    <row r="102" spans="1:10" ht="13.5" customHeight="1" x14ac:dyDescent="0.2">
      <c r="A102" s="86">
        <v>24102202</v>
      </c>
      <c r="B102" s="69" t="str">
        <f t="shared" ca="1" si="2"/>
        <v>Dispensadores de cinta para sellar cajas</v>
      </c>
      <c r="C102" s="81" t="s">
        <v>1450</v>
      </c>
      <c r="D102" s="81">
        <v>10</v>
      </c>
      <c r="E102" s="71">
        <v>45</v>
      </c>
      <c r="F102" s="70">
        <f t="shared" ca="1" si="3"/>
        <v>450</v>
      </c>
      <c r="G102" s="45"/>
      <c r="H102" s="45"/>
      <c r="I102" s="45"/>
      <c r="J102" s="45"/>
    </row>
    <row r="103" spans="1:10" ht="13.5" customHeight="1" x14ac:dyDescent="0.2">
      <c r="A103" s="86">
        <v>44121716</v>
      </c>
      <c r="B103" s="69" t="str">
        <f t="shared" ca="1" si="2"/>
        <v>Resaltadores</v>
      </c>
      <c r="C103" s="81" t="s">
        <v>1328</v>
      </c>
      <c r="D103" s="81">
        <v>9</v>
      </c>
      <c r="E103" s="71">
        <v>169</v>
      </c>
      <c r="F103" s="70">
        <f t="shared" ca="1" si="3"/>
        <v>1521</v>
      </c>
      <c r="G103" s="45"/>
      <c r="H103" s="45"/>
      <c r="I103" s="45"/>
      <c r="J103" s="45"/>
    </row>
    <row r="104" spans="1:10" ht="13.5" customHeight="1" x14ac:dyDescent="0.2">
      <c r="A104" s="86">
        <v>44121708</v>
      </c>
      <c r="B104" s="69" t="str">
        <f t="shared" ca="1" si="2"/>
        <v>Marcadores</v>
      </c>
      <c r="C104" s="81" t="s">
        <v>1450</v>
      </c>
      <c r="D104" s="81">
        <v>30</v>
      </c>
      <c r="E104" s="71">
        <v>15</v>
      </c>
      <c r="F104" s="70">
        <f t="shared" ca="1" si="3"/>
        <v>450</v>
      </c>
      <c r="G104" s="45"/>
      <c r="H104" s="45"/>
      <c r="I104" s="45"/>
      <c r="J104" s="45"/>
    </row>
    <row r="105" spans="1:10" ht="13.5" customHeight="1" x14ac:dyDescent="0.2">
      <c r="A105" s="86">
        <v>44122011</v>
      </c>
      <c r="B105" s="69" t="str">
        <f t="shared" ca="1" si="2"/>
        <v>Folders</v>
      </c>
      <c r="C105" s="81" t="s">
        <v>16990</v>
      </c>
      <c r="D105" s="81">
        <v>15</v>
      </c>
      <c r="E105" s="71">
        <v>175</v>
      </c>
      <c r="F105" s="70">
        <f t="shared" ca="1" si="3"/>
        <v>2625</v>
      </c>
      <c r="G105" s="45"/>
      <c r="H105" s="45"/>
      <c r="I105" s="45"/>
      <c r="J105" s="45"/>
    </row>
    <row r="106" spans="1:10" ht="13.5" customHeight="1" x14ac:dyDescent="0.2">
      <c r="A106" s="86">
        <v>44122027</v>
      </c>
      <c r="B106" s="69" t="str">
        <f t="shared" ca="1" si="2"/>
        <v>Folders de archivo expandibles</v>
      </c>
      <c r="C106" s="81" t="s">
        <v>16990</v>
      </c>
      <c r="D106" s="81">
        <v>5</v>
      </c>
      <c r="E106" s="71">
        <v>603</v>
      </c>
      <c r="F106" s="70">
        <f t="shared" ca="1" si="3"/>
        <v>3015</v>
      </c>
      <c r="G106" s="45"/>
      <c r="H106" s="45"/>
      <c r="I106" s="45"/>
      <c r="J106" s="45"/>
    </row>
    <row r="107" spans="1:10" ht="13.5" customHeight="1" x14ac:dyDescent="0.2">
      <c r="A107" s="86">
        <v>24111503</v>
      </c>
      <c r="B107" s="69" t="str">
        <f t="shared" ca="1" si="2"/>
        <v>Bolsas plásticas</v>
      </c>
      <c r="C107" s="81" t="s">
        <v>1450</v>
      </c>
      <c r="D107" s="81">
        <v>800</v>
      </c>
      <c r="E107" s="71">
        <v>2.48</v>
      </c>
      <c r="F107" s="70">
        <f t="shared" ca="1" si="3"/>
        <v>1984</v>
      </c>
      <c r="G107" s="45"/>
      <c r="H107" s="45"/>
      <c r="I107" s="45"/>
      <c r="J107" s="45"/>
    </row>
    <row r="108" spans="1:10" ht="13.5" customHeight="1" x14ac:dyDescent="0.2">
      <c r="A108" s="86">
        <v>24111503</v>
      </c>
      <c r="B108" s="69" t="str">
        <f t="shared" ca="1" si="2"/>
        <v>Bolsas plásticas</v>
      </c>
      <c r="C108" s="81" t="s">
        <v>1450</v>
      </c>
      <c r="D108" s="81">
        <v>800</v>
      </c>
      <c r="E108" s="71">
        <v>3.19</v>
      </c>
      <c r="F108" s="70">
        <f t="shared" ca="1" si="3"/>
        <v>2552</v>
      </c>
      <c r="G108" s="45"/>
      <c r="H108" s="45"/>
      <c r="I108" s="45"/>
      <c r="J108" s="45"/>
    </row>
    <row r="109" spans="1:10" ht="13.5" customHeight="1" x14ac:dyDescent="0.2">
      <c r="A109" s="86">
        <v>24111503</v>
      </c>
      <c r="B109" s="69" t="str">
        <f t="shared" ca="1" si="2"/>
        <v>Bolsas plásticas</v>
      </c>
      <c r="C109" s="81" t="s">
        <v>1450</v>
      </c>
      <c r="D109" s="81">
        <v>600</v>
      </c>
      <c r="E109" s="71">
        <v>4.54</v>
      </c>
      <c r="F109" s="70">
        <f t="shared" ca="1" si="3"/>
        <v>2724</v>
      </c>
      <c r="G109" s="45"/>
      <c r="H109" s="45"/>
      <c r="I109" s="45"/>
      <c r="J109" s="45"/>
    </row>
    <row r="110" spans="1:10" ht="13.5" customHeight="1" x14ac:dyDescent="0.2">
      <c r="A110" s="86">
        <v>31162604</v>
      </c>
      <c r="B110" s="69" t="str">
        <f t="shared" ca="1" si="2"/>
        <v>Ganchos de seguridad</v>
      </c>
      <c r="C110" s="81" t="s">
        <v>16990</v>
      </c>
      <c r="D110" s="81">
        <v>5</v>
      </c>
      <c r="E110" s="71">
        <v>32</v>
      </c>
      <c r="F110" s="70">
        <f t="shared" ca="1" si="3"/>
        <v>160</v>
      </c>
      <c r="G110" s="45"/>
      <c r="H110" s="45"/>
      <c r="I110" s="45"/>
      <c r="J110" s="45"/>
    </row>
    <row r="111" spans="1:10" ht="13.5" customHeight="1" x14ac:dyDescent="0.2">
      <c r="A111" s="86">
        <v>60121535</v>
      </c>
      <c r="B111" s="69" t="str">
        <f t="shared" ca="1" si="2"/>
        <v>Borradores de goma</v>
      </c>
      <c r="C111" s="81" t="s">
        <v>1450</v>
      </c>
      <c r="D111" s="81">
        <v>200</v>
      </c>
      <c r="E111" s="71">
        <v>3.54</v>
      </c>
      <c r="F111" s="70">
        <f t="shared" ca="1" si="3"/>
        <v>708</v>
      </c>
      <c r="G111" s="45"/>
      <c r="H111" s="45"/>
      <c r="I111" s="45"/>
      <c r="J111" s="45"/>
    </row>
    <row r="112" spans="1:10" ht="13.5" customHeight="1" x14ac:dyDescent="0.2">
      <c r="A112" s="86">
        <v>44121615</v>
      </c>
      <c r="B112" s="69" t="str">
        <f t="shared" ca="1" si="2"/>
        <v>Grapadoras</v>
      </c>
      <c r="C112" s="81" t="s">
        <v>1450</v>
      </c>
      <c r="D112" s="81">
        <v>25</v>
      </c>
      <c r="E112" s="71">
        <v>140</v>
      </c>
      <c r="F112" s="70">
        <f t="shared" ca="1" si="3"/>
        <v>3500</v>
      </c>
      <c r="G112" s="45"/>
      <c r="H112" s="45"/>
      <c r="I112" s="45"/>
      <c r="J112" s="45"/>
    </row>
    <row r="113" spans="1:10" ht="13.5" customHeight="1" x14ac:dyDescent="0.2">
      <c r="A113" s="86">
        <v>44121615</v>
      </c>
      <c r="B113" s="69" t="str">
        <f t="shared" ca="1" si="2"/>
        <v>Grapadoras</v>
      </c>
      <c r="C113" s="81" t="s">
        <v>1450</v>
      </c>
      <c r="D113" s="81">
        <v>3</v>
      </c>
      <c r="E113" s="71">
        <v>325</v>
      </c>
      <c r="F113" s="70">
        <f t="shared" ca="1" si="3"/>
        <v>975</v>
      </c>
      <c r="G113" s="45"/>
      <c r="H113" s="45"/>
      <c r="I113" s="45"/>
      <c r="J113" s="45"/>
    </row>
    <row r="114" spans="1:10" ht="13.5" customHeight="1" x14ac:dyDescent="0.2">
      <c r="A114" s="86">
        <v>31162404</v>
      </c>
      <c r="B114" s="69" t="str">
        <f t="shared" ca="1" si="2"/>
        <v>Grapas</v>
      </c>
      <c r="C114" s="81" t="s">
        <v>16990</v>
      </c>
      <c r="D114" s="81">
        <v>20</v>
      </c>
      <c r="E114" s="71">
        <v>28</v>
      </c>
      <c r="F114" s="70">
        <f t="shared" ca="1" si="3"/>
        <v>560</v>
      </c>
      <c r="G114" s="45"/>
      <c r="H114" s="45"/>
      <c r="I114" s="45"/>
      <c r="J114" s="45"/>
    </row>
    <row r="115" spans="1:10" ht="13.5" customHeight="1" x14ac:dyDescent="0.2">
      <c r="A115" s="86">
        <v>44121701</v>
      </c>
      <c r="B115" s="69" t="str">
        <f t="shared" ca="1" si="2"/>
        <v>Bolígrafos</v>
      </c>
      <c r="C115" s="81" t="s">
        <v>1328</v>
      </c>
      <c r="D115" s="81">
        <v>60</v>
      </c>
      <c r="E115" s="71">
        <v>43.2</v>
      </c>
      <c r="F115" s="70">
        <f t="shared" ca="1" si="3"/>
        <v>2592</v>
      </c>
      <c r="G115" s="45"/>
      <c r="H115" s="45"/>
      <c r="I115" s="45"/>
      <c r="J115" s="45"/>
    </row>
    <row r="116" spans="1:10" ht="13.5" customHeight="1" x14ac:dyDescent="0.2">
      <c r="A116" s="86">
        <v>44121701</v>
      </c>
      <c r="B116" s="69" t="str">
        <f t="shared" ca="1" si="2"/>
        <v>Bolígrafos</v>
      </c>
      <c r="C116" s="81" t="s">
        <v>1328</v>
      </c>
      <c r="D116" s="81">
        <v>10</v>
      </c>
      <c r="E116" s="71">
        <v>32</v>
      </c>
      <c r="F116" s="70">
        <f t="shared" ca="1" si="3"/>
        <v>320</v>
      </c>
      <c r="G116" s="45"/>
      <c r="H116" s="45"/>
      <c r="I116" s="45"/>
      <c r="J116" s="45"/>
    </row>
    <row r="117" spans="1:10" ht="13.5" customHeight="1" x14ac:dyDescent="0.2">
      <c r="A117" s="86">
        <v>44121701</v>
      </c>
      <c r="B117" s="69" t="str">
        <f t="shared" ca="1" si="2"/>
        <v>Bolígrafos</v>
      </c>
      <c r="C117" s="81" t="s">
        <v>1328</v>
      </c>
      <c r="D117" s="81">
        <v>10</v>
      </c>
      <c r="E117" s="71">
        <v>39</v>
      </c>
      <c r="F117" s="70">
        <f t="shared" ca="1" si="3"/>
        <v>390</v>
      </c>
      <c r="G117" s="45"/>
      <c r="H117" s="45"/>
      <c r="I117" s="45"/>
      <c r="J117" s="45"/>
    </row>
    <row r="118" spans="1:10" ht="13.5" customHeight="1" x14ac:dyDescent="0.2">
      <c r="A118" s="86">
        <v>44121706</v>
      </c>
      <c r="B118" s="69" t="str">
        <f t="shared" ca="1" si="2"/>
        <v>Lápices de madera</v>
      </c>
      <c r="C118" s="81" t="s">
        <v>1328</v>
      </c>
      <c r="D118" s="81">
        <v>70</v>
      </c>
      <c r="E118" s="71">
        <v>33</v>
      </c>
      <c r="F118" s="70">
        <f t="shared" ca="1" si="3"/>
        <v>2310</v>
      </c>
      <c r="G118" s="45"/>
      <c r="H118" s="45"/>
      <c r="I118" s="45"/>
      <c r="J118" s="45"/>
    </row>
    <row r="119" spans="1:10" ht="13.5" customHeight="1" x14ac:dyDescent="0.2">
      <c r="A119" s="86">
        <v>14111526</v>
      </c>
      <c r="B119" s="69" t="str">
        <f t="shared" ca="1" si="2"/>
        <v>Papel libretas o libros de mensajes telefónicos</v>
      </c>
      <c r="C119" s="81" t="s">
        <v>1450</v>
      </c>
      <c r="D119" s="81">
        <v>75</v>
      </c>
      <c r="E119" s="71">
        <v>13.92</v>
      </c>
      <c r="F119" s="70">
        <f t="shared" ca="1" si="3"/>
        <v>1044</v>
      </c>
      <c r="G119" s="45"/>
      <c r="H119" s="45"/>
      <c r="I119" s="45"/>
      <c r="J119" s="45"/>
    </row>
    <row r="120" spans="1:10" ht="13.5" customHeight="1" x14ac:dyDescent="0.2">
      <c r="A120" s="86">
        <v>14111526</v>
      </c>
      <c r="B120" s="69" t="str">
        <f t="shared" ca="1" si="2"/>
        <v>Papel libretas o libros de mensajes telefónicos</v>
      </c>
      <c r="C120" s="81" t="s">
        <v>1450</v>
      </c>
      <c r="D120" s="81">
        <v>75</v>
      </c>
      <c r="E120" s="71">
        <v>26.46</v>
      </c>
      <c r="F120" s="70">
        <f t="shared" ca="1" si="3"/>
        <v>1984.5</v>
      </c>
      <c r="G120" s="45"/>
      <c r="H120" s="45"/>
      <c r="I120" s="45"/>
      <c r="J120" s="45"/>
    </row>
    <row r="121" spans="1:10" ht="13.5" customHeight="1" x14ac:dyDescent="0.2">
      <c r="A121" s="86">
        <v>14111807</v>
      </c>
      <c r="B121" s="69" t="str">
        <f t="shared" ca="1" si="2"/>
        <v>Libros comerciales para múltiples usos</v>
      </c>
      <c r="C121" s="81" t="s">
        <v>1450</v>
      </c>
      <c r="D121" s="81">
        <v>15</v>
      </c>
      <c r="E121" s="71">
        <v>175</v>
      </c>
      <c r="F121" s="70">
        <f t="shared" ca="1" si="3"/>
        <v>2625</v>
      </c>
      <c r="G121" s="45"/>
      <c r="H121" s="45"/>
      <c r="I121" s="45"/>
      <c r="J121" s="45"/>
    </row>
    <row r="122" spans="1:10" ht="14.1" customHeight="1" x14ac:dyDescent="0.2">
      <c r="A122" s="45"/>
      <c r="B122" s="45"/>
      <c r="C122" s="45"/>
      <c r="D122" s="45"/>
      <c r="E122" s="73" t="s">
        <v>12552</v>
      </c>
      <c r="F122" s="74">
        <f ca="1">SUM(Table36[MONTO TOTAL ESTIMADO])</f>
        <v>54340.9</v>
      </c>
      <c r="G122" s="45"/>
      <c r="H122" s="45" t="str">
        <f>C73</f>
        <v>Bienes</v>
      </c>
      <c r="I122" s="45" t="str">
        <f>E73</f>
        <v>Sí</v>
      </c>
      <c r="J122" s="45" t="str">
        <f>D73</f>
        <v>Compras Menores</v>
      </c>
    </row>
    <row r="123" spans="1:10" ht="14.1" customHeight="1" thickBot="1" x14ac:dyDescent="0.3"/>
    <row r="124" spans="1:10" ht="33.75" customHeight="1" thickBot="1" x14ac:dyDescent="0.25">
      <c r="A124" s="64" t="s">
        <v>16384</v>
      </c>
      <c r="B124" s="64" t="s">
        <v>161</v>
      </c>
      <c r="C124" s="64" t="s">
        <v>11726</v>
      </c>
      <c r="D124" s="64" t="s">
        <v>14380</v>
      </c>
      <c r="E124" s="64" t="s">
        <v>10962</v>
      </c>
      <c r="F124" s="64" t="s">
        <v>11095</v>
      </c>
      <c r="G124" s="45"/>
      <c r="H124" s="45"/>
      <c r="I124" s="45"/>
      <c r="J124" s="45"/>
    </row>
    <row r="125" spans="1:10" ht="13.5" customHeight="1" thickBot="1" x14ac:dyDescent="0.25">
      <c r="A125" s="85" t="s">
        <v>18835</v>
      </c>
      <c r="B125" s="85" t="s">
        <v>18835</v>
      </c>
      <c r="C125" s="66" t="s">
        <v>17799</v>
      </c>
      <c r="D125" s="66" t="s">
        <v>17484</v>
      </c>
      <c r="E125" s="66" t="s">
        <v>8855</v>
      </c>
      <c r="F125" s="66"/>
      <c r="G125" s="45"/>
      <c r="H125" s="45"/>
      <c r="I125" s="45"/>
      <c r="J125" s="45"/>
    </row>
    <row r="126" spans="1:10" ht="14.1" customHeight="1" thickBot="1" x14ac:dyDescent="0.25">
      <c r="A126" s="99" t="s">
        <v>14830</v>
      </c>
      <c r="B126" s="67" t="s">
        <v>8529</v>
      </c>
      <c r="C126" s="77">
        <v>42745</v>
      </c>
      <c r="D126" s="99" t="s">
        <v>9386</v>
      </c>
      <c r="E126" s="67" t="s">
        <v>13095</v>
      </c>
      <c r="F126" s="66"/>
      <c r="G126" s="45"/>
      <c r="H126" s="45"/>
      <c r="I126" s="45"/>
      <c r="J126" s="45"/>
    </row>
    <row r="127" spans="1:10" ht="14.1" customHeight="1" thickBot="1" x14ac:dyDescent="0.25">
      <c r="A127" s="100"/>
      <c r="B127" s="67" t="s">
        <v>1787</v>
      </c>
      <c r="C127" s="84">
        <f>IF(C126="","",IF(AND(MONTH(C126)&gt;=1,MONTH(C126)&lt;=3),1,IF(AND(MONTH(C126)&gt;=4,MONTH(C126)&lt;=6),2,IF(AND(MONTH(C126)&gt;=7,MONTH(C126)&lt;=9),3,4))))</f>
        <v>1</v>
      </c>
      <c r="D127" s="100"/>
      <c r="E127" s="67" t="s">
        <v>2418</v>
      </c>
      <c r="F127" s="66"/>
      <c r="G127" s="45"/>
      <c r="H127" s="45"/>
      <c r="I127" s="45"/>
      <c r="J127" s="45"/>
    </row>
    <row r="128" spans="1:10" ht="14.1" customHeight="1" thickBot="1" x14ac:dyDescent="0.25">
      <c r="A128" s="100"/>
      <c r="B128" s="67" t="s">
        <v>12944</v>
      </c>
      <c r="C128" s="77">
        <v>42776</v>
      </c>
      <c r="D128" s="100"/>
      <c r="E128" s="67" t="s">
        <v>3074</v>
      </c>
      <c r="F128" s="66"/>
      <c r="G128" s="45"/>
      <c r="H128" s="45"/>
      <c r="I128" s="45"/>
      <c r="J128" s="45"/>
    </row>
    <row r="129" spans="1:10" ht="14.1" customHeight="1" thickBot="1" x14ac:dyDescent="0.25">
      <c r="A129" s="100"/>
      <c r="B129" s="67" t="s">
        <v>1787</v>
      </c>
      <c r="C129" s="84">
        <f>IF(C128="","",IF(AND(MONTH(C128)&gt;=1,MONTH(C128)&lt;=3),1,IF(AND(MONTH(C128)&gt;=4,MONTH(C128)&lt;=6),2,IF(AND(MONTH(C128)&gt;=7,MONTH(C128)&lt;=9),3,4))))</f>
        <v>1</v>
      </c>
      <c r="D129" s="100"/>
      <c r="E129" s="67" t="s">
        <v>13194</v>
      </c>
      <c r="F129" s="66"/>
      <c r="G129" s="45"/>
      <c r="H129" s="45"/>
      <c r="I129" s="45"/>
      <c r="J129" s="45"/>
    </row>
    <row r="130" spans="1:10" ht="14.1" customHeight="1" thickBot="1" x14ac:dyDescent="0.25">
      <c r="A130" s="45"/>
      <c r="B130" s="45"/>
      <c r="C130" s="45"/>
      <c r="D130" s="45"/>
      <c r="E130" s="45"/>
      <c r="F130" s="45"/>
      <c r="G130" s="45"/>
      <c r="H130" s="45"/>
      <c r="I130" s="45"/>
      <c r="J130" s="45"/>
    </row>
    <row r="131" spans="1:10" ht="14.1" customHeight="1" thickBot="1" x14ac:dyDescent="0.25">
      <c r="A131" s="72" t="s">
        <v>15737</v>
      </c>
      <c r="B131" s="72" t="s">
        <v>16148</v>
      </c>
      <c r="C131" s="72" t="s">
        <v>15643</v>
      </c>
      <c r="D131" s="72" t="s">
        <v>15252</v>
      </c>
      <c r="E131" s="72" t="s">
        <v>6933</v>
      </c>
      <c r="F131" s="72" t="s">
        <v>15281</v>
      </c>
      <c r="G131" s="45"/>
      <c r="H131" s="45"/>
      <c r="I131" s="45"/>
      <c r="J131" s="45"/>
    </row>
    <row r="132" spans="1:10" ht="13.5" customHeight="1" x14ac:dyDescent="0.2">
      <c r="A132" s="86">
        <v>14111511</v>
      </c>
      <c r="B132" s="69" t="str">
        <f t="shared" ref="B132:B160" ca="1" si="4">IFERROR(INDEX(UNSPSCDes,MATCH(INDIRECT(ADDRESS(ROW(),COLUMN()-1,4)),UNSPSCCode,0)),"")</f>
        <v>Papel de escritura</v>
      </c>
      <c r="C132" s="81" t="s">
        <v>8726</v>
      </c>
      <c r="D132" s="81">
        <v>300</v>
      </c>
      <c r="E132" s="71">
        <v>150</v>
      </c>
      <c r="F132" s="70">
        <f t="shared" ref="F132:F160" ca="1" si="5">INDIRECT(ADDRESS(ROW(),COLUMN()-2,4))*INDIRECT(ADDRESS(ROW(),COLUMN()-1,4))</f>
        <v>45000</v>
      </c>
      <c r="G132" s="45"/>
      <c r="H132" s="45"/>
      <c r="I132" s="45"/>
      <c r="J132" s="45"/>
    </row>
    <row r="133" spans="1:10" ht="13.5" customHeight="1" x14ac:dyDescent="0.2">
      <c r="A133" s="86">
        <v>14111511</v>
      </c>
      <c r="B133" s="69" t="str">
        <f t="shared" ca="1" si="4"/>
        <v>Papel de escritura</v>
      </c>
      <c r="C133" s="81" t="s">
        <v>8726</v>
      </c>
      <c r="D133" s="81">
        <v>30</v>
      </c>
      <c r="E133" s="71">
        <v>182</v>
      </c>
      <c r="F133" s="70">
        <f t="shared" ca="1" si="5"/>
        <v>5460</v>
      </c>
      <c r="G133" s="45"/>
      <c r="H133" s="45"/>
      <c r="I133" s="45"/>
      <c r="J133" s="45"/>
    </row>
    <row r="134" spans="1:10" ht="13.5" customHeight="1" x14ac:dyDescent="0.2">
      <c r="A134" s="86">
        <v>14111511</v>
      </c>
      <c r="B134" s="69" t="str">
        <f t="shared" ca="1" si="4"/>
        <v>Papel de escritura</v>
      </c>
      <c r="C134" s="81" t="s">
        <v>8726</v>
      </c>
      <c r="D134" s="81">
        <v>50</v>
      </c>
      <c r="E134" s="71">
        <v>180</v>
      </c>
      <c r="F134" s="70">
        <f t="shared" ca="1" si="5"/>
        <v>9000</v>
      </c>
      <c r="G134" s="45"/>
      <c r="H134" s="45"/>
      <c r="I134" s="45"/>
      <c r="J134" s="45"/>
    </row>
    <row r="135" spans="1:10" ht="13.5" customHeight="1" x14ac:dyDescent="0.2">
      <c r="A135" s="86">
        <v>14111509</v>
      </c>
      <c r="B135" s="69" t="str">
        <f t="shared" ca="1" si="4"/>
        <v>Papel membreteado</v>
      </c>
      <c r="C135" s="81" t="s">
        <v>8726</v>
      </c>
      <c r="D135" s="81">
        <v>10</v>
      </c>
      <c r="E135" s="71">
        <v>348.1</v>
      </c>
      <c r="F135" s="70">
        <f t="shared" ca="1" si="5"/>
        <v>3481</v>
      </c>
      <c r="G135" s="45"/>
      <c r="H135" s="45"/>
      <c r="I135" s="45"/>
      <c r="J135" s="45"/>
    </row>
    <row r="136" spans="1:10" ht="13.5" customHeight="1" x14ac:dyDescent="0.2">
      <c r="A136" s="86">
        <v>14111515</v>
      </c>
      <c r="B136" s="69" t="str">
        <f t="shared" ca="1" si="4"/>
        <v>Papel para sumadora o máquina registradora</v>
      </c>
      <c r="C136" s="81" t="s">
        <v>1450</v>
      </c>
      <c r="D136" s="81">
        <v>15</v>
      </c>
      <c r="E136" s="71">
        <v>10.45</v>
      </c>
      <c r="F136" s="70">
        <f t="shared" ca="1" si="5"/>
        <v>156.75</v>
      </c>
      <c r="G136" s="45"/>
      <c r="H136" s="45"/>
      <c r="I136" s="45"/>
      <c r="J136" s="45"/>
    </row>
    <row r="137" spans="1:10" ht="13.5" customHeight="1" x14ac:dyDescent="0.2">
      <c r="A137" s="86">
        <v>44121613</v>
      </c>
      <c r="B137" s="69" t="str">
        <f t="shared" ca="1" si="4"/>
        <v>Removedores de grapas (saca ganchos)</v>
      </c>
      <c r="C137" s="81" t="s">
        <v>1450</v>
      </c>
      <c r="D137" s="81">
        <v>10</v>
      </c>
      <c r="E137" s="71">
        <v>17.399999999999999</v>
      </c>
      <c r="F137" s="70">
        <f t="shared" ca="1" si="5"/>
        <v>174</v>
      </c>
      <c r="G137" s="45"/>
      <c r="H137" s="45"/>
      <c r="I137" s="45"/>
      <c r="J137" s="45"/>
    </row>
    <row r="138" spans="1:10" ht="13.5" customHeight="1" x14ac:dyDescent="0.2">
      <c r="A138" s="86">
        <v>44121503</v>
      </c>
      <c r="B138" s="69" t="str">
        <f t="shared" ca="1" si="4"/>
        <v>Sobres</v>
      </c>
      <c r="C138" s="81" t="s">
        <v>1450</v>
      </c>
      <c r="D138" s="81">
        <v>150</v>
      </c>
      <c r="E138" s="71">
        <v>2.56</v>
      </c>
      <c r="F138" s="70">
        <f t="shared" ca="1" si="5"/>
        <v>384</v>
      </c>
      <c r="G138" s="45"/>
      <c r="H138" s="45"/>
      <c r="I138" s="45"/>
      <c r="J138" s="45"/>
    </row>
    <row r="139" spans="1:10" ht="13.5" customHeight="1" x14ac:dyDescent="0.2">
      <c r="A139" s="86">
        <v>44121503</v>
      </c>
      <c r="B139" s="69" t="str">
        <f t="shared" ca="1" si="4"/>
        <v>Sobres</v>
      </c>
      <c r="C139" s="81" t="s">
        <v>1450</v>
      </c>
      <c r="D139" s="81">
        <v>150</v>
      </c>
      <c r="E139" s="71">
        <v>3.36</v>
      </c>
      <c r="F139" s="70">
        <f t="shared" ca="1" si="5"/>
        <v>504</v>
      </c>
      <c r="G139" s="45"/>
      <c r="H139" s="45"/>
      <c r="I139" s="45"/>
      <c r="J139" s="45"/>
    </row>
    <row r="140" spans="1:10" ht="13.5" customHeight="1" x14ac:dyDescent="0.2">
      <c r="A140" s="86">
        <v>44121503</v>
      </c>
      <c r="B140" s="69" t="str">
        <f t="shared" ca="1" si="4"/>
        <v>Sobres</v>
      </c>
      <c r="C140" s="81" t="s">
        <v>1450</v>
      </c>
      <c r="D140" s="81">
        <v>200</v>
      </c>
      <c r="E140" s="71">
        <v>8.35</v>
      </c>
      <c r="F140" s="70">
        <f t="shared" ca="1" si="5"/>
        <v>1670</v>
      </c>
      <c r="G140" s="45"/>
      <c r="H140" s="45"/>
      <c r="I140" s="45"/>
      <c r="J140" s="45"/>
    </row>
    <row r="141" spans="1:10" ht="13.5" customHeight="1" x14ac:dyDescent="0.2">
      <c r="A141" s="86">
        <v>44121503</v>
      </c>
      <c r="B141" s="69" t="str">
        <f t="shared" ca="1" si="4"/>
        <v>Sobres</v>
      </c>
      <c r="C141" s="81" t="s">
        <v>1450</v>
      </c>
      <c r="D141" s="81">
        <v>250</v>
      </c>
      <c r="E141" s="71">
        <v>1.99</v>
      </c>
      <c r="F141" s="70">
        <f t="shared" ca="1" si="5"/>
        <v>497.5</v>
      </c>
      <c r="G141" s="45"/>
      <c r="H141" s="45"/>
      <c r="I141" s="45"/>
      <c r="J141" s="45"/>
    </row>
    <row r="142" spans="1:10" ht="13.5" customHeight="1" x14ac:dyDescent="0.2">
      <c r="A142" s="86">
        <v>60121152</v>
      </c>
      <c r="B142" s="69" t="str">
        <f t="shared" ca="1" si="4"/>
        <v>Tablillas de escritura</v>
      </c>
      <c r="C142" s="81" t="s">
        <v>1450</v>
      </c>
      <c r="D142" s="81">
        <v>50</v>
      </c>
      <c r="E142" s="71">
        <v>43.15</v>
      </c>
      <c r="F142" s="70">
        <f t="shared" ca="1" si="5"/>
        <v>2157.5</v>
      </c>
      <c r="G142" s="45"/>
      <c r="H142" s="45"/>
      <c r="I142" s="45"/>
      <c r="J142" s="45"/>
    </row>
    <row r="143" spans="1:10" ht="13.5" customHeight="1" x14ac:dyDescent="0.2">
      <c r="A143" s="86">
        <v>44121618</v>
      </c>
      <c r="B143" s="69" t="str">
        <f t="shared" ca="1" si="4"/>
        <v>Tijeras</v>
      </c>
      <c r="C143" s="81" t="s">
        <v>1450</v>
      </c>
      <c r="D143" s="81">
        <v>25</v>
      </c>
      <c r="E143" s="71">
        <v>29.5</v>
      </c>
      <c r="F143" s="70">
        <f t="shared" ca="1" si="5"/>
        <v>737.5</v>
      </c>
      <c r="G143" s="45"/>
      <c r="H143" s="45"/>
      <c r="I143" s="45"/>
      <c r="J143" s="45"/>
    </row>
    <row r="144" spans="1:10" ht="13.5" customHeight="1" x14ac:dyDescent="0.2">
      <c r="A144" s="86">
        <v>44103103</v>
      </c>
      <c r="B144" s="69" t="str">
        <f t="shared" ca="1" si="4"/>
        <v>Tóner para impresoras o fax</v>
      </c>
      <c r="C144" s="81" t="s">
        <v>1450</v>
      </c>
      <c r="D144" s="81">
        <v>3</v>
      </c>
      <c r="E144" s="71">
        <v>2899.26</v>
      </c>
      <c r="F144" s="70">
        <f t="shared" ca="1" si="5"/>
        <v>8697.7800000000007</v>
      </c>
      <c r="G144" s="45"/>
      <c r="H144" s="45"/>
      <c r="I144" s="45"/>
      <c r="J144" s="45"/>
    </row>
    <row r="145" spans="1:10" ht="13.5" customHeight="1" x14ac:dyDescent="0.2">
      <c r="A145" s="86">
        <v>44103103</v>
      </c>
      <c r="B145" s="69" t="str">
        <f t="shared" ca="1" si="4"/>
        <v>Tóner para impresoras o fax</v>
      </c>
      <c r="C145" s="81" t="s">
        <v>1450</v>
      </c>
      <c r="D145" s="81">
        <v>2</v>
      </c>
      <c r="E145" s="71">
        <v>3101.04</v>
      </c>
      <c r="F145" s="70">
        <f t="shared" ca="1" si="5"/>
        <v>6202.08</v>
      </c>
      <c r="G145" s="45"/>
      <c r="H145" s="45"/>
      <c r="I145" s="45"/>
      <c r="J145" s="45"/>
    </row>
    <row r="146" spans="1:10" ht="13.5" customHeight="1" x14ac:dyDescent="0.2">
      <c r="A146" s="86">
        <v>44103103</v>
      </c>
      <c r="B146" s="69" t="str">
        <f t="shared" ca="1" si="4"/>
        <v>Tóner para impresoras o fax</v>
      </c>
      <c r="C146" s="81" t="s">
        <v>1450</v>
      </c>
      <c r="D146" s="81">
        <v>2</v>
      </c>
      <c r="E146" s="71">
        <v>2775</v>
      </c>
      <c r="F146" s="70">
        <f t="shared" ca="1" si="5"/>
        <v>5550</v>
      </c>
      <c r="G146" s="45"/>
      <c r="H146" s="45"/>
      <c r="I146" s="45"/>
      <c r="J146" s="45"/>
    </row>
    <row r="147" spans="1:10" ht="13.5" customHeight="1" x14ac:dyDescent="0.2">
      <c r="A147" s="86">
        <v>44103103</v>
      </c>
      <c r="B147" s="69" t="str">
        <f t="shared" ca="1" si="4"/>
        <v>Tóner para impresoras o fax</v>
      </c>
      <c r="C147" s="81" t="s">
        <v>1450</v>
      </c>
      <c r="D147" s="81">
        <v>2</v>
      </c>
      <c r="E147" s="71">
        <v>4200</v>
      </c>
      <c r="F147" s="70">
        <f t="shared" ca="1" si="5"/>
        <v>8400</v>
      </c>
      <c r="G147" s="45"/>
      <c r="H147" s="45"/>
      <c r="I147" s="45"/>
      <c r="J147" s="45"/>
    </row>
    <row r="148" spans="1:10" ht="13.5" customHeight="1" x14ac:dyDescent="0.2">
      <c r="A148" s="86">
        <v>44103103</v>
      </c>
      <c r="B148" s="69" t="str">
        <f t="shared" ca="1" si="4"/>
        <v>Tóner para impresoras o fax</v>
      </c>
      <c r="C148" s="81" t="s">
        <v>1450</v>
      </c>
      <c r="D148" s="81">
        <v>2</v>
      </c>
      <c r="E148" s="71">
        <v>3099.86</v>
      </c>
      <c r="F148" s="70">
        <f t="shared" ca="1" si="5"/>
        <v>6199.72</v>
      </c>
      <c r="G148" s="45"/>
      <c r="H148" s="45"/>
      <c r="I148" s="45"/>
      <c r="J148" s="45"/>
    </row>
    <row r="149" spans="1:10" ht="13.5" customHeight="1" x14ac:dyDescent="0.2">
      <c r="A149" s="86">
        <v>44103103</v>
      </c>
      <c r="B149" s="69" t="str">
        <f t="shared" ca="1" si="4"/>
        <v>Tóner para impresoras o fax</v>
      </c>
      <c r="C149" s="81" t="s">
        <v>1450</v>
      </c>
      <c r="D149" s="81">
        <v>2</v>
      </c>
      <c r="E149" s="71">
        <v>4150</v>
      </c>
      <c r="F149" s="70">
        <f t="shared" ca="1" si="5"/>
        <v>8300</v>
      </c>
      <c r="G149" s="45"/>
      <c r="H149" s="45"/>
      <c r="I149" s="45"/>
      <c r="J149" s="45"/>
    </row>
    <row r="150" spans="1:10" ht="13.5" customHeight="1" x14ac:dyDescent="0.2">
      <c r="A150" s="86">
        <v>44103103</v>
      </c>
      <c r="B150" s="69" t="str">
        <f t="shared" ca="1" si="4"/>
        <v>Tóner para impresoras o fax</v>
      </c>
      <c r="C150" s="81" t="s">
        <v>1450</v>
      </c>
      <c r="D150" s="81">
        <v>4</v>
      </c>
      <c r="E150" s="71">
        <v>2500.42</v>
      </c>
      <c r="F150" s="70">
        <f t="shared" ca="1" si="5"/>
        <v>10001.68</v>
      </c>
      <c r="G150" s="45"/>
      <c r="H150" s="45"/>
      <c r="I150" s="45"/>
      <c r="J150" s="45"/>
    </row>
    <row r="151" spans="1:10" ht="13.5" customHeight="1" x14ac:dyDescent="0.2">
      <c r="A151" s="86">
        <v>44103103</v>
      </c>
      <c r="B151" s="69" t="str">
        <f t="shared" ca="1" si="4"/>
        <v>Tóner para impresoras o fax</v>
      </c>
      <c r="C151" s="81" t="s">
        <v>1450</v>
      </c>
      <c r="D151" s="81">
        <v>3</v>
      </c>
      <c r="E151" s="71">
        <v>2500.42</v>
      </c>
      <c r="F151" s="70">
        <f t="shared" ca="1" si="5"/>
        <v>7501.26</v>
      </c>
      <c r="G151" s="45"/>
      <c r="H151" s="45"/>
      <c r="I151" s="45"/>
      <c r="J151" s="45"/>
    </row>
    <row r="152" spans="1:10" ht="13.5" customHeight="1" x14ac:dyDescent="0.2">
      <c r="A152" s="86">
        <v>44103103</v>
      </c>
      <c r="B152" s="69" t="str">
        <f t="shared" ca="1" si="4"/>
        <v>Tóner para impresoras o fax</v>
      </c>
      <c r="C152" s="81" t="s">
        <v>1450</v>
      </c>
      <c r="D152" s="81">
        <v>3</v>
      </c>
      <c r="E152" s="71">
        <v>3960.08</v>
      </c>
      <c r="F152" s="70">
        <f t="shared" ca="1" si="5"/>
        <v>11880.24</v>
      </c>
      <c r="G152" s="45"/>
      <c r="H152" s="45"/>
      <c r="I152" s="45"/>
      <c r="J152" s="45"/>
    </row>
    <row r="153" spans="1:10" ht="13.5" customHeight="1" x14ac:dyDescent="0.2">
      <c r="A153" s="86">
        <v>44103103</v>
      </c>
      <c r="B153" s="69" t="str">
        <f t="shared" ca="1" si="4"/>
        <v>Tóner para impresoras o fax</v>
      </c>
      <c r="C153" s="81" t="s">
        <v>1450</v>
      </c>
      <c r="D153" s="81">
        <v>2</v>
      </c>
      <c r="E153" s="71">
        <v>5280.5</v>
      </c>
      <c r="F153" s="70">
        <f t="shared" ca="1" si="5"/>
        <v>10561</v>
      </c>
      <c r="G153" s="45"/>
      <c r="H153" s="45"/>
      <c r="I153" s="45"/>
      <c r="J153" s="45"/>
    </row>
    <row r="154" spans="1:10" ht="13.5" customHeight="1" x14ac:dyDescent="0.2">
      <c r="A154" s="86">
        <v>44103103</v>
      </c>
      <c r="B154" s="69" t="str">
        <f t="shared" ca="1" si="4"/>
        <v>Tóner para impresoras o fax</v>
      </c>
      <c r="C154" s="81" t="s">
        <v>1450</v>
      </c>
      <c r="D154" s="81">
        <v>2</v>
      </c>
      <c r="E154" s="71">
        <v>5280.5</v>
      </c>
      <c r="F154" s="70">
        <f t="shared" ca="1" si="5"/>
        <v>10561</v>
      </c>
      <c r="G154" s="45"/>
      <c r="H154" s="45"/>
      <c r="I154" s="45"/>
      <c r="J154" s="45"/>
    </row>
    <row r="155" spans="1:10" ht="13.5" customHeight="1" x14ac:dyDescent="0.2">
      <c r="A155" s="86">
        <v>44103103</v>
      </c>
      <c r="B155" s="69" t="str">
        <f t="shared" ca="1" si="4"/>
        <v>Tóner para impresoras o fax</v>
      </c>
      <c r="C155" s="81" t="s">
        <v>1450</v>
      </c>
      <c r="D155" s="81">
        <v>2</v>
      </c>
      <c r="E155" s="71">
        <v>5280.5</v>
      </c>
      <c r="F155" s="70">
        <f t="shared" ca="1" si="5"/>
        <v>10561</v>
      </c>
      <c r="G155" s="45"/>
      <c r="H155" s="45"/>
      <c r="I155" s="45"/>
      <c r="J155" s="45"/>
    </row>
    <row r="156" spans="1:10" ht="13.5" customHeight="1" x14ac:dyDescent="0.2">
      <c r="A156" s="86">
        <v>44103103</v>
      </c>
      <c r="B156" s="69" t="str">
        <f t="shared" ca="1" si="4"/>
        <v>Tóner para impresoras o fax</v>
      </c>
      <c r="C156" s="81" t="s">
        <v>1450</v>
      </c>
      <c r="D156" s="81">
        <v>12</v>
      </c>
      <c r="E156" s="71">
        <v>11505</v>
      </c>
      <c r="F156" s="70">
        <f t="shared" ca="1" si="5"/>
        <v>138060</v>
      </c>
      <c r="G156" s="45"/>
      <c r="H156" s="45"/>
      <c r="I156" s="45"/>
      <c r="J156" s="45"/>
    </row>
    <row r="157" spans="1:10" ht="13.5" customHeight="1" x14ac:dyDescent="0.2">
      <c r="A157" s="86">
        <v>44103103</v>
      </c>
      <c r="B157" s="69" t="str">
        <f t="shared" ca="1" si="4"/>
        <v>Tóner para impresoras o fax</v>
      </c>
      <c r="C157" s="81" t="s">
        <v>1450</v>
      </c>
      <c r="D157" s="81">
        <v>15</v>
      </c>
      <c r="E157" s="71">
        <v>10499.64</v>
      </c>
      <c r="F157" s="70">
        <f t="shared" ca="1" si="5"/>
        <v>157494.59999999998</v>
      </c>
      <c r="G157" s="45"/>
      <c r="H157" s="45"/>
      <c r="I157" s="45"/>
      <c r="J157" s="45"/>
    </row>
    <row r="158" spans="1:10" ht="13.5" customHeight="1" x14ac:dyDescent="0.2">
      <c r="A158" s="86">
        <v>44103103</v>
      </c>
      <c r="B158" s="69" t="str">
        <f t="shared" ca="1" si="4"/>
        <v>Tóner para impresoras o fax</v>
      </c>
      <c r="C158" s="81" t="s">
        <v>1450</v>
      </c>
      <c r="D158" s="81">
        <v>2</v>
      </c>
      <c r="E158" s="71">
        <v>2700</v>
      </c>
      <c r="F158" s="70">
        <f t="shared" ca="1" si="5"/>
        <v>5400</v>
      </c>
      <c r="G158" s="45"/>
      <c r="H158" s="45"/>
      <c r="I158" s="45"/>
      <c r="J158" s="45"/>
    </row>
    <row r="159" spans="1:10" ht="13.5" customHeight="1" x14ac:dyDescent="0.2">
      <c r="A159" s="86">
        <v>31201512</v>
      </c>
      <c r="B159" s="69" t="str">
        <f t="shared" ca="1" si="4"/>
        <v>Cinta transparente</v>
      </c>
      <c r="C159" s="81" t="s">
        <v>1450</v>
      </c>
      <c r="D159" s="81">
        <v>5</v>
      </c>
      <c r="E159" s="71">
        <v>51</v>
      </c>
      <c r="F159" s="70">
        <f t="shared" ca="1" si="5"/>
        <v>255</v>
      </c>
      <c r="G159" s="45"/>
      <c r="H159" s="45"/>
      <c r="I159" s="45"/>
      <c r="J159" s="45"/>
    </row>
    <row r="160" spans="1:10" ht="13.5" customHeight="1" x14ac:dyDescent="0.2">
      <c r="A160" s="86">
        <v>44103103</v>
      </c>
      <c r="B160" s="69" t="str">
        <f t="shared" ca="1" si="4"/>
        <v>Tóner para impresoras o fax</v>
      </c>
      <c r="C160" s="90" t="s">
        <v>1450</v>
      </c>
      <c r="D160" s="81">
        <v>2</v>
      </c>
      <c r="E160" s="71">
        <v>4000</v>
      </c>
      <c r="F160" s="70">
        <f t="shared" ca="1" si="5"/>
        <v>8000</v>
      </c>
      <c r="G160" s="45"/>
      <c r="H160" s="45"/>
      <c r="I160" s="45"/>
      <c r="J160" s="45"/>
    </row>
    <row r="161" spans="1:10" ht="14.1" customHeight="1" x14ac:dyDescent="0.2">
      <c r="A161" s="45"/>
      <c r="B161" s="45"/>
      <c r="C161" s="45"/>
      <c r="D161" s="45"/>
      <c r="E161" s="73" t="s">
        <v>12552</v>
      </c>
      <c r="F161" s="74">
        <f ca="1">SUM(Table37[MONTO TOTAL ESTIMADO])</f>
        <v>482847.61</v>
      </c>
      <c r="G161" s="45"/>
      <c r="H161" s="45" t="str">
        <f>C125</f>
        <v>Bienes</v>
      </c>
      <c r="I161" s="45" t="str">
        <f>E125</f>
        <v>Sí</v>
      </c>
      <c r="J161" s="45" t="str">
        <f>D125</f>
        <v>Compras Menores</v>
      </c>
    </row>
    <row r="162" spans="1:10" ht="14.1" customHeight="1" thickBot="1" x14ac:dyDescent="0.3"/>
    <row r="163" spans="1:10" ht="33.75" customHeight="1" thickBot="1" x14ac:dyDescent="0.25">
      <c r="A163" s="64" t="s">
        <v>16384</v>
      </c>
      <c r="B163" s="64" t="s">
        <v>161</v>
      </c>
      <c r="C163" s="64" t="s">
        <v>11726</v>
      </c>
      <c r="D163" s="64" t="s">
        <v>14380</v>
      </c>
      <c r="E163" s="64" t="s">
        <v>10962</v>
      </c>
      <c r="F163" s="64" t="s">
        <v>11095</v>
      </c>
      <c r="G163" s="45"/>
      <c r="H163" s="45"/>
      <c r="I163" s="45"/>
      <c r="J163" s="45"/>
    </row>
    <row r="164" spans="1:10" ht="13.5" customHeight="1" thickBot="1" x14ac:dyDescent="0.25">
      <c r="A164" s="85" t="s">
        <v>18836</v>
      </c>
      <c r="B164" s="85" t="s">
        <v>18836</v>
      </c>
      <c r="C164" s="66" t="s">
        <v>17799</v>
      </c>
      <c r="D164" s="66" t="s">
        <v>10171</v>
      </c>
      <c r="E164" s="66" t="s">
        <v>17855</v>
      </c>
      <c r="F164" s="66"/>
      <c r="G164" s="45"/>
      <c r="H164" s="45"/>
      <c r="I164" s="45"/>
      <c r="J164" s="45"/>
    </row>
    <row r="165" spans="1:10" ht="14.1" customHeight="1" thickBot="1" x14ac:dyDescent="0.25">
      <c r="A165" s="99" t="s">
        <v>14830</v>
      </c>
      <c r="B165" s="67" t="s">
        <v>8529</v>
      </c>
      <c r="C165" s="77">
        <v>42740</v>
      </c>
      <c r="D165" s="99" t="s">
        <v>9386</v>
      </c>
      <c r="E165" s="67" t="s">
        <v>13095</v>
      </c>
      <c r="F165" s="66" t="s">
        <v>3081</v>
      </c>
      <c r="G165" s="45"/>
      <c r="H165" s="45"/>
      <c r="I165" s="45"/>
      <c r="J165" s="45"/>
    </row>
    <row r="166" spans="1:10" ht="14.1" customHeight="1" thickBot="1" x14ac:dyDescent="0.25">
      <c r="A166" s="100"/>
      <c r="B166" s="67" t="s">
        <v>1787</v>
      </c>
      <c r="C166" s="84">
        <f>IF(C165="","",IF(AND(MONTH(C165)&gt;=1,MONTH(C165)&lt;=3),1,IF(AND(MONTH(C165)&gt;=4,MONTH(C165)&lt;=6),2,IF(AND(MONTH(C165)&gt;=7,MONTH(C165)&lt;=9),3,4))))</f>
        <v>1</v>
      </c>
      <c r="D166" s="100"/>
      <c r="E166" s="67" t="s">
        <v>2418</v>
      </c>
      <c r="F166" s="66" t="s">
        <v>11112</v>
      </c>
      <c r="G166" s="45"/>
      <c r="H166" s="45"/>
      <c r="I166" s="45"/>
      <c r="J166" s="45"/>
    </row>
    <row r="167" spans="1:10" ht="14.1" customHeight="1" thickBot="1" x14ac:dyDescent="0.25">
      <c r="A167" s="100"/>
      <c r="B167" s="67" t="s">
        <v>12944</v>
      </c>
      <c r="C167" s="77">
        <v>42771</v>
      </c>
      <c r="D167" s="100"/>
      <c r="E167" s="67" t="s">
        <v>3074</v>
      </c>
      <c r="F167" s="66" t="s">
        <v>11112</v>
      </c>
      <c r="G167" s="45"/>
      <c r="H167" s="45"/>
      <c r="I167" s="45"/>
      <c r="J167" s="45"/>
    </row>
    <row r="168" spans="1:10" ht="14.1" customHeight="1" thickBot="1" x14ac:dyDescent="0.25">
      <c r="A168" s="100"/>
      <c r="B168" s="67" t="s">
        <v>1787</v>
      </c>
      <c r="C168" s="84">
        <f>IF(C167="","",IF(AND(MONTH(C167)&gt;=1,MONTH(C167)&lt;=3),1,IF(AND(MONTH(C167)&gt;=4,MONTH(C167)&lt;=6),2,IF(AND(MONTH(C167)&gt;=7,MONTH(C167)&lt;=9),3,4))))</f>
        <v>1</v>
      </c>
      <c r="D168" s="100"/>
      <c r="E168" s="67" t="s">
        <v>13194</v>
      </c>
      <c r="F168" s="66" t="s">
        <v>11112</v>
      </c>
      <c r="G168" s="45"/>
      <c r="H168" s="45"/>
      <c r="I168" s="45"/>
      <c r="J168" s="45"/>
    </row>
    <row r="169" spans="1:10" ht="14.1" customHeight="1" thickBot="1" x14ac:dyDescent="0.25">
      <c r="A169" s="45"/>
      <c r="B169" s="45"/>
      <c r="C169" s="45"/>
      <c r="D169" s="45"/>
      <c r="E169" s="45"/>
      <c r="F169" s="45"/>
      <c r="G169" s="45"/>
      <c r="H169" s="45"/>
      <c r="I169" s="45"/>
      <c r="J169" s="45"/>
    </row>
    <row r="170" spans="1:10" ht="14.1" customHeight="1" thickBot="1" x14ac:dyDescent="0.25">
      <c r="A170" s="72" t="s">
        <v>15737</v>
      </c>
      <c r="B170" s="72" t="s">
        <v>16148</v>
      </c>
      <c r="C170" s="72" t="s">
        <v>15643</v>
      </c>
      <c r="D170" s="72" t="s">
        <v>15252</v>
      </c>
      <c r="E170" s="72" t="s">
        <v>6933</v>
      </c>
      <c r="F170" s="72" t="s">
        <v>15281</v>
      </c>
      <c r="G170" s="45"/>
      <c r="H170" s="45"/>
      <c r="I170" s="45"/>
      <c r="J170" s="45"/>
    </row>
    <row r="171" spans="1:10" ht="13.5" customHeight="1" x14ac:dyDescent="0.2">
      <c r="A171" s="86">
        <v>15101505</v>
      </c>
      <c r="B171" s="69" t="str">
        <f ca="1">IFERROR(INDEX(UNSPSCDes,MATCH(INDIRECT(ADDRESS(ROW(),COLUMN()-1,4)),UNSPSCCode,0)),"")</f>
        <v>Combustible diesel</v>
      </c>
      <c r="C171" s="81" t="s">
        <v>9560</v>
      </c>
      <c r="D171" s="81">
        <v>600</v>
      </c>
      <c r="E171" s="71">
        <v>200</v>
      </c>
      <c r="F171" s="70">
        <f ca="1">INDIRECT(ADDRESS(ROW(),COLUMN()-2,4))*INDIRECT(ADDRESS(ROW(),COLUMN()-1,4))</f>
        <v>120000</v>
      </c>
      <c r="G171" s="45"/>
      <c r="H171" s="45"/>
      <c r="I171" s="45"/>
      <c r="J171" s="45"/>
    </row>
    <row r="172" spans="1:10" ht="14.1" customHeight="1" x14ac:dyDescent="0.2">
      <c r="A172" s="45"/>
      <c r="B172" s="45"/>
      <c r="C172" s="45"/>
      <c r="D172" s="45"/>
      <c r="E172" s="73" t="s">
        <v>12552</v>
      </c>
      <c r="F172" s="74">
        <f ca="1">SUM(Table38[MONTO TOTAL ESTIMADO])</f>
        <v>120000</v>
      </c>
      <c r="G172" s="45"/>
      <c r="H172" s="45" t="str">
        <f>C164</f>
        <v>Bienes</v>
      </c>
      <c r="I172" s="45" t="str">
        <f>E164</f>
        <v>No</v>
      </c>
      <c r="J172" s="45" t="str">
        <f>D164</f>
        <v>Compras por debajo del Umbral</v>
      </c>
    </row>
    <row r="173" spans="1:10" ht="14.1" customHeight="1" thickBot="1" x14ac:dyDescent="0.3"/>
    <row r="174" spans="1:10" ht="33.75" customHeight="1" thickBot="1" x14ac:dyDescent="0.25">
      <c r="A174" s="64" t="s">
        <v>16384</v>
      </c>
      <c r="B174" s="64" t="s">
        <v>161</v>
      </c>
      <c r="C174" s="64" t="s">
        <v>11726</v>
      </c>
      <c r="D174" s="64" t="s">
        <v>14380</v>
      </c>
      <c r="E174" s="64" t="s">
        <v>10962</v>
      </c>
      <c r="F174" s="64" t="s">
        <v>11095</v>
      </c>
      <c r="G174" s="45"/>
      <c r="H174" s="45"/>
      <c r="I174" s="45"/>
      <c r="J174" s="45"/>
    </row>
    <row r="175" spans="1:10" ht="13.5" customHeight="1" thickBot="1" x14ac:dyDescent="0.25">
      <c r="A175" s="85" t="s">
        <v>18837</v>
      </c>
      <c r="B175" s="85" t="s">
        <v>18837</v>
      </c>
      <c r="C175" s="66" t="s">
        <v>17799</v>
      </c>
      <c r="D175" s="66" t="s">
        <v>17484</v>
      </c>
      <c r="E175" s="66" t="s">
        <v>8855</v>
      </c>
      <c r="F175" s="66"/>
      <c r="G175" s="45"/>
      <c r="H175" s="45"/>
      <c r="I175" s="45"/>
      <c r="J175" s="45"/>
    </row>
    <row r="176" spans="1:10" ht="14.1" customHeight="1" thickBot="1" x14ac:dyDescent="0.25">
      <c r="A176" s="99" t="s">
        <v>14830</v>
      </c>
      <c r="B176" s="67" t="s">
        <v>8529</v>
      </c>
      <c r="C176" s="77">
        <v>42755</v>
      </c>
      <c r="D176" s="99" t="s">
        <v>9386</v>
      </c>
      <c r="E176" s="67" t="s">
        <v>13095</v>
      </c>
      <c r="F176" s="66" t="s">
        <v>3081</v>
      </c>
      <c r="G176" s="45"/>
      <c r="H176" s="45"/>
      <c r="I176" s="45"/>
      <c r="J176" s="45"/>
    </row>
    <row r="177" spans="1:10" ht="14.1" customHeight="1" thickBot="1" x14ac:dyDescent="0.25">
      <c r="A177" s="100"/>
      <c r="B177" s="67" t="s">
        <v>1787</v>
      </c>
      <c r="C177" s="88">
        <f>IF(C176="","",IF(AND(MONTH(C176)&gt;=1,MONTH(C176)&lt;=3),1,IF(AND(MONTH(C176)&gt;=4,MONTH(C176)&lt;=6),2,IF(AND(MONTH(C176)&gt;=7,MONTH(C176)&lt;=9),3,4))))</f>
        <v>1</v>
      </c>
      <c r="D177" s="100"/>
      <c r="E177" s="67" t="s">
        <v>2418</v>
      </c>
      <c r="F177" s="66" t="s">
        <v>11112</v>
      </c>
      <c r="G177" s="45"/>
      <c r="H177" s="45"/>
      <c r="I177" s="45"/>
      <c r="J177" s="45"/>
    </row>
    <row r="178" spans="1:10" ht="14.1" customHeight="1" thickBot="1" x14ac:dyDescent="0.25">
      <c r="A178" s="100"/>
      <c r="B178" s="67" t="s">
        <v>12944</v>
      </c>
      <c r="C178" s="77">
        <v>42786</v>
      </c>
      <c r="D178" s="100"/>
      <c r="E178" s="67" t="s">
        <v>3074</v>
      </c>
      <c r="F178" s="66" t="s">
        <v>11112</v>
      </c>
      <c r="G178" s="45"/>
      <c r="H178" s="45"/>
      <c r="I178" s="45"/>
      <c r="J178" s="45"/>
    </row>
    <row r="179" spans="1:10" ht="14.1" customHeight="1" thickBot="1" x14ac:dyDescent="0.25">
      <c r="A179" s="100"/>
      <c r="B179" s="67" t="s">
        <v>1787</v>
      </c>
      <c r="C179" s="88">
        <f>IF(C178="","",IF(AND(MONTH(C178)&gt;=1,MONTH(C178)&lt;=3),1,IF(AND(MONTH(C178)&gt;=4,MONTH(C178)&lt;=6),2,IF(AND(MONTH(C178)&gt;=7,MONTH(C178)&lt;=9),3,4))))</f>
        <v>1</v>
      </c>
      <c r="D179" s="100"/>
      <c r="E179" s="67" t="s">
        <v>13194</v>
      </c>
      <c r="F179" s="66" t="s">
        <v>11112</v>
      </c>
      <c r="G179" s="45"/>
      <c r="H179" s="45"/>
      <c r="I179" s="45"/>
      <c r="J179" s="45"/>
    </row>
    <row r="180" spans="1:10" ht="14.1" customHeight="1" thickBot="1" x14ac:dyDescent="0.25">
      <c r="A180" s="45"/>
      <c r="B180" s="45"/>
      <c r="C180" s="45"/>
      <c r="D180" s="45"/>
      <c r="E180" s="45"/>
      <c r="F180" s="45"/>
      <c r="G180" s="45"/>
      <c r="H180" s="45"/>
      <c r="I180" s="45"/>
      <c r="J180" s="45"/>
    </row>
    <row r="181" spans="1:10" ht="14.1" customHeight="1" thickBot="1" x14ac:dyDescent="0.25">
      <c r="A181" s="72" t="s">
        <v>15737</v>
      </c>
      <c r="B181" s="72" t="s">
        <v>16148</v>
      </c>
      <c r="C181" s="72" t="s">
        <v>15643</v>
      </c>
      <c r="D181" s="72" t="s">
        <v>15252</v>
      </c>
      <c r="E181" s="72" t="s">
        <v>6933</v>
      </c>
      <c r="F181" s="72" t="s">
        <v>15281</v>
      </c>
      <c r="G181" s="45"/>
      <c r="H181" s="45"/>
      <c r="I181" s="45"/>
      <c r="J181" s="45"/>
    </row>
    <row r="182" spans="1:10" ht="14.1" customHeight="1" x14ac:dyDescent="0.2">
      <c r="A182" s="86">
        <v>15121501</v>
      </c>
      <c r="B182" s="69" t="str">
        <f ca="1">IFERROR(INDEX(UNSPSCDes,MATCH(INDIRECT(ADDRESS(ROW(),COLUMN()-1,4)),UNSPSCCode,0)),"")</f>
        <v>Aceite motor</v>
      </c>
      <c r="C182" s="81" t="s">
        <v>1450</v>
      </c>
      <c r="D182" s="81">
        <v>100</v>
      </c>
      <c r="E182" s="71">
        <v>250</v>
      </c>
      <c r="F182" s="70">
        <f ca="1">INDIRECT(ADDRESS(ROW(),COLUMN()-2,4))*INDIRECT(ADDRESS(ROW(),COLUMN()-1,4))</f>
        <v>25000</v>
      </c>
      <c r="G182" s="45"/>
      <c r="H182" s="45"/>
      <c r="I182" s="45"/>
      <c r="J182" s="45"/>
    </row>
    <row r="183" spans="1:10" ht="13.5" customHeight="1" x14ac:dyDescent="0.2">
      <c r="A183" s="86">
        <v>40161504</v>
      </c>
      <c r="B183" s="69" t="str">
        <f ca="1">IFERROR(INDEX(UNSPSCDes,MATCH(INDIRECT(ADDRESS(ROW(),COLUMN()-1,4)),UNSPSCCode,0)),"")</f>
        <v>Filtros de aceite</v>
      </c>
      <c r="C183" s="81" t="s">
        <v>1450</v>
      </c>
      <c r="D183" s="81">
        <v>15</v>
      </c>
      <c r="E183" s="71">
        <v>900</v>
      </c>
      <c r="F183" s="70">
        <f ca="1">INDIRECT(ADDRESS(ROW(),COLUMN()-2,4))*INDIRECT(ADDRESS(ROW(),COLUMN()-1,4))</f>
        <v>13500</v>
      </c>
      <c r="G183" s="45"/>
      <c r="H183" s="45"/>
      <c r="I183" s="45"/>
      <c r="J183" s="45"/>
    </row>
    <row r="184" spans="1:10" ht="13.5" customHeight="1" x14ac:dyDescent="0.2">
      <c r="A184" s="86">
        <v>40161504</v>
      </c>
      <c r="B184" s="69" t="str">
        <f ca="1">IFERROR(INDEX(UNSPSCDes,MATCH(INDIRECT(ADDRESS(ROW(),COLUMN()-1,4)),UNSPSCCode,0)),"")</f>
        <v>Filtros de aceite</v>
      </c>
      <c r="C184" s="81" t="s">
        <v>1450</v>
      </c>
      <c r="D184" s="81">
        <v>15</v>
      </c>
      <c r="E184" s="71">
        <v>900</v>
      </c>
      <c r="F184" s="70">
        <f ca="1">INDIRECT(ADDRESS(ROW(),COLUMN()-2,4))*INDIRECT(ADDRESS(ROW(),COLUMN()-1,4))</f>
        <v>13500</v>
      </c>
      <c r="G184" s="45"/>
      <c r="H184" s="45"/>
      <c r="I184" s="45"/>
      <c r="J184" s="45"/>
    </row>
    <row r="185" spans="1:10" ht="14.1" customHeight="1" x14ac:dyDescent="0.2">
      <c r="A185" s="45"/>
      <c r="B185" s="45"/>
      <c r="C185" s="45"/>
      <c r="D185" s="45"/>
      <c r="E185" s="73" t="s">
        <v>12552</v>
      </c>
      <c r="F185" s="74">
        <f ca="1">SUM(Table39[MONTO TOTAL ESTIMADO])</f>
        <v>52000</v>
      </c>
      <c r="G185" s="45"/>
      <c r="H185" s="45" t="str">
        <f>C175</f>
        <v>Bienes</v>
      </c>
      <c r="I185" s="45" t="str">
        <f>E175</f>
        <v>Sí</v>
      </c>
      <c r="J185" s="45" t="str">
        <f>D175</f>
        <v>Compras Menores</v>
      </c>
    </row>
    <row r="186" spans="1:10" ht="14.1" customHeight="1" thickBot="1" x14ac:dyDescent="0.3"/>
    <row r="187" spans="1:10" ht="33.75" customHeight="1" thickBot="1" x14ac:dyDescent="0.25">
      <c r="A187" s="64" t="s">
        <v>16384</v>
      </c>
      <c r="B187" s="64" t="s">
        <v>161</v>
      </c>
      <c r="C187" s="64" t="s">
        <v>11726</v>
      </c>
      <c r="D187" s="64" t="s">
        <v>14380</v>
      </c>
      <c r="E187" s="64" t="s">
        <v>10962</v>
      </c>
      <c r="F187" s="64" t="s">
        <v>11095</v>
      </c>
      <c r="G187" s="45"/>
      <c r="H187" s="45"/>
      <c r="I187" s="45"/>
      <c r="J187" s="45"/>
    </row>
    <row r="188" spans="1:10" ht="13.5" customHeight="1" thickBot="1" x14ac:dyDescent="0.25">
      <c r="A188" s="85" t="s">
        <v>18838</v>
      </c>
      <c r="B188" s="85" t="s">
        <v>18838</v>
      </c>
      <c r="C188" s="66" t="s">
        <v>6799</v>
      </c>
      <c r="D188" s="66" t="s">
        <v>10171</v>
      </c>
      <c r="E188" s="66" t="s">
        <v>8855</v>
      </c>
      <c r="F188" s="66"/>
      <c r="G188" s="45"/>
      <c r="H188" s="45"/>
      <c r="I188" s="45"/>
      <c r="J188" s="45"/>
    </row>
    <row r="189" spans="1:10" ht="14.1" customHeight="1" thickBot="1" x14ac:dyDescent="0.25">
      <c r="A189" s="99" t="s">
        <v>14830</v>
      </c>
      <c r="B189" s="67" t="s">
        <v>8529</v>
      </c>
      <c r="C189" s="77">
        <v>42755</v>
      </c>
      <c r="D189" s="99" t="s">
        <v>9386</v>
      </c>
      <c r="E189" s="67" t="s">
        <v>13095</v>
      </c>
      <c r="F189" s="66" t="s">
        <v>3081</v>
      </c>
      <c r="G189" s="45"/>
      <c r="H189" s="45"/>
      <c r="I189" s="45"/>
      <c r="J189" s="45"/>
    </row>
    <row r="190" spans="1:10" ht="14.1" customHeight="1" thickBot="1" x14ac:dyDescent="0.25">
      <c r="A190" s="100"/>
      <c r="B190" s="67" t="s">
        <v>1787</v>
      </c>
      <c r="C190" s="88">
        <f>IF(C189="","",IF(AND(MONTH(C189)&gt;=1,MONTH(C189)&lt;=3),1,IF(AND(MONTH(C189)&gt;=4,MONTH(C189)&lt;=6),2,IF(AND(MONTH(C189)&gt;=7,MONTH(C189)&lt;=9),3,4))))</f>
        <v>1</v>
      </c>
      <c r="D190" s="100"/>
      <c r="E190" s="67" t="s">
        <v>2418</v>
      </c>
      <c r="F190" s="66" t="s">
        <v>11112</v>
      </c>
      <c r="G190" s="45"/>
      <c r="H190" s="45"/>
      <c r="I190" s="45"/>
      <c r="J190" s="45"/>
    </row>
    <row r="191" spans="1:10" ht="14.1" customHeight="1" thickBot="1" x14ac:dyDescent="0.25">
      <c r="A191" s="100"/>
      <c r="B191" s="67" t="s">
        <v>12944</v>
      </c>
      <c r="C191" s="77">
        <v>42786</v>
      </c>
      <c r="D191" s="100"/>
      <c r="E191" s="67" t="s">
        <v>3074</v>
      </c>
      <c r="F191" s="66" t="s">
        <v>11112</v>
      </c>
      <c r="G191" s="45"/>
      <c r="H191" s="45"/>
      <c r="I191" s="45"/>
      <c r="J191" s="45"/>
    </row>
    <row r="192" spans="1:10" ht="14.1" customHeight="1" thickBot="1" x14ac:dyDescent="0.25">
      <c r="A192" s="100"/>
      <c r="B192" s="67" t="s">
        <v>1787</v>
      </c>
      <c r="C192" s="88">
        <f>IF(C191="","",IF(AND(MONTH(C191)&gt;=1,MONTH(C191)&lt;=3),1,IF(AND(MONTH(C191)&gt;=4,MONTH(C191)&lt;=6),2,IF(AND(MONTH(C191)&gt;=7,MONTH(C191)&lt;=9),3,4))))</f>
        <v>1</v>
      </c>
      <c r="D192" s="100"/>
      <c r="E192" s="67" t="s">
        <v>13194</v>
      </c>
      <c r="F192" s="66" t="s">
        <v>11112</v>
      </c>
      <c r="G192" s="45"/>
      <c r="H192" s="45"/>
      <c r="I192" s="45"/>
      <c r="J192" s="45"/>
    </row>
    <row r="193" spans="1:16384" ht="14.1" customHeight="1" thickBot="1" x14ac:dyDescent="0.25">
      <c r="A193" s="45"/>
      <c r="B193" s="45"/>
      <c r="C193" s="45"/>
      <c r="D193" s="45"/>
      <c r="E193" s="45"/>
      <c r="F193" s="45"/>
      <c r="G193" s="45"/>
      <c r="H193" s="45"/>
      <c r="I193" s="45"/>
      <c r="J193" s="45"/>
    </row>
    <row r="194" spans="1:16384" ht="14.1" customHeight="1" thickBot="1" x14ac:dyDescent="0.25">
      <c r="A194" s="72" t="s">
        <v>15737</v>
      </c>
      <c r="B194" s="72" t="s">
        <v>16148</v>
      </c>
      <c r="C194" s="72" t="s">
        <v>15643</v>
      </c>
      <c r="D194" s="72" t="s">
        <v>15252</v>
      </c>
      <c r="E194" s="72" t="s">
        <v>6933</v>
      </c>
      <c r="F194" s="72" t="s">
        <v>15281</v>
      </c>
      <c r="G194" s="45"/>
      <c r="H194" s="45"/>
      <c r="I194" s="45"/>
      <c r="J194" s="45"/>
    </row>
    <row r="195" spans="1:16384" ht="13.5" customHeight="1" x14ac:dyDescent="0.2">
      <c r="A195" s="86">
        <v>78180101</v>
      </c>
      <c r="B195" s="69" t="str">
        <f ca="1">IFERROR(INDEX(UNSPSCDes,MATCH(INDIRECT(ADDRESS(ROW(),COLUMN()-1,4)),UNSPSCCode,0)),"")</f>
        <v>Servicios de reparar o pintar la carrocería de vehículos</v>
      </c>
      <c r="C195" s="81" t="s">
        <v>1450</v>
      </c>
      <c r="D195" s="81">
        <v>1</v>
      </c>
      <c r="E195" s="71">
        <v>70000</v>
      </c>
      <c r="F195" s="70">
        <f ca="1">INDIRECT(ADDRESS(ROW(),COLUMN()-2,4))*INDIRECT(ADDRESS(ROW(),COLUMN()-1,4))</f>
        <v>70000</v>
      </c>
      <c r="G195" s="45"/>
      <c r="H195" s="45"/>
      <c r="I195" s="45"/>
      <c r="J195" s="45"/>
    </row>
    <row r="196" spans="1:16384" ht="13.5" customHeight="1" x14ac:dyDescent="0.2">
      <c r="A196" s="86">
        <v>47131826</v>
      </c>
      <c r="B196" s="69" t="str">
        <f ca="1">IFERROR(INDEX(UNSPSCDes,MATCH(INDIRECT(ADDRESS(ROW(),COLUMN()-1,4)),UNSPSCCode,0)),"")</f>
        <v>Limpiadores de alfombras o tapizados</v>
      </c>
      <c r="C196" s="90" t="s">
        <v>1450</v>
      </c>
      <c r="D196" s="81">
        <v>3</v>
      </c>
      <c r="E196" s="71">
        <v>56000</v>
      </c>
      <c r="F196" s="70">
        <f ca="1">INDIRECT(ADDRESS(ROW(),COLUMN()-2,4))*INDIRECT(ADDRESS(ROW(),COLUMN()-1,4))</f>
        <v>168000</v>
      </c>
      <c r="G196" s="45"/>
      <c r="H196" s="62">
        <v>47131826</v>
      </c>
      <c r="I196" s="62">
        <v>47131826</v>
      </c>
      <c r="J196" s="62">
        <v>47131826</v>
      </c>
      <c r="K196" s="62">
        <v>47131826</v>
      </c>
      <c r="L196" s="62">
        <v>47131826</v>
      </c>
      <c r="M196" s="62">
        <v>47131826</v>
      </c>
      <c r="N196" s="62">
        <v>47131826</v>
      </c>
      <c r="O196" s="62">
        <v>47131826</v>
      </c>
      <c r="P196" s="62">
        <v>47131826</v>
      </c>
      <c r="Q196" s="62">
        <v>47131826</v>
      </c>
      <c r="R196" s="62">
        <v>47131826</v>
      </c>
      <c r="S196" s="62">
        <v>47131826</v>
      </c>
      <c r="T196" s="62">
        <v>47131826</v>
      </c>
      <c r="U196" s="62">
        <v>47131826</v>
      </c>
      <c r="V196" s="62">
        <v>47131826</v>
      </c>
      <c r="W196" s="62">
        <v>47131826</v>
      </c>
      <c r="X196" s="62">
        <v>47131826</v>
      </c>
      <c r="Y196" s="62">
        <v>47131826</v>
      </c>
      <c r="Z196" s="62">
        <v>47131826</v>
      </c>
      <c r="AA196" s="62">
        <v>47131826</v>
      </c>
      <c r="AB196" s="62">
        <v>47131826</v>
      </c>
      <c r="AC196" s="62">
        <v>47131826</v>
      </c>
      <c r="AD196" s="62">
        <v>47131826</v>
      </c>
      <c r="AE196" s="62">
        <v>47131826</v>
      </c>
      <c r="AF196" s="62">
        <v>47131826</v>
      </c>
      <c r="AG196" s="62">
        <v>47131826</v>
      </c>
      <c r="AH196" s="62">
        <v>47131826</v>
      </c>
      <c r="AI196" s="62">
        <v>47131826</v>
      </c>
      <c r="AJ196" s="62">
        <v>47131826</v>
      </c>
      <c r="AK196" s="62">
        <v>47131826</v>
      </c>
      <c r="AL196" s="62">
        <v>47131826</v>
      </c>
      <c r="AM196" s="62">
        <v>47131826</v>
      </c>
      <c r="AN196" s="62">
        <v>47131826</v>
      </c>
      <c r="AO196" s="62">
        <v>47131826</v>
      </c>
      <c r="AP196" s="62">
        <v>47131826</v>
      </c>
      <c r="AQ196" s="62">
        <v>47131826</v>
      </c>
      <c r="AR196" s="62">
        <v>47131826</v>
      </c>
      <c r="AS196" s="62">
        <v>47131826</v>
      </c>
      <c r="AT196" s="62">
        <v>47131826</v>
      </c>
      <c r="AU196" s="62">
        <v>47131826</v>
      </c>
      <c r="AV196" s="62">
        <v>47131826</v>
      </c>
      <c r="AW196" s="62">
        <v>47131826</v>
      </c>
      <c r="AX196" s="62">
        <v>47131826</v>
      </c>
      <c r="AY196" s="62">
        <v>47131826</v>
      </c>
      <c r="AZ196" s="62">
        <v>47131826</v>
      </c>
      <c r="BA196" s="62">
        <v>47131826</v>
      </c>
      <c r="BB196" s="62">
        <v>47131826</v>
      </c>
      <c r="BC196" s="62">
        <v>47131826</v>
      </c>
      <c r="BD196" s="62">
        <v>47131826</v>
      </c>
      <c r="BE196" s="62">
        <v>47131826</v>
      </c>
      <c r="BF196" s="62">
        <v>47131826</v>
      </c>
      <c r="BG196" s="62">
        <v>47131826</v>
      </c>
      <c r="BH196" s="62">
        <v>47131826</v>
      </c>
      <c r="BI196" s="62">
        <v>47131826</v>
      </c>
      <c r="BJ196" s="62">
        <v>47131826</v>
      </c>
      <c r="BK196" s="62">
        <v>47131826</v>
      </c>
      <c r="BL196" s="62">
        <v>47131826</v>
      </c>
      <c r="BM196" s="62">
        <v>47131826</v>
      </c>
      <c r="BN196" s="62">
        <v>47131826</v>
      </c>
      <c r="BO196" s="62">
        <v>47131826</v>
      </c>
      <c r="BP196" s="62">
        <v>47131826</v>
      </c>
      <c r="BQ196" s="62">
        <v>47131826</v>
      </c>
      <c r="BR196" s="62">
        <v>47131826</v>
      </c>
      <c r="BS196" s="62">
        <v>47131826</v>
      </c>
      <c r="BT196" s="62">
        <v>47131826</v>
      </c>
      <c r="BU196" s="62">
        <v>47131826</v>
      </c>
      <c r="BV196" s="62">
        <v>47131826</v>
      </c>
      <c r="BW196" s="62">
        <v>47131826</v>
      </c>
      <c r="BX196" s="62">
        <v>47131826</v>
      </c>
      <c r="BY196" s="62">
        <v>47131826</v>
      </c>
      <c r="BZ196" s="62">
        <v>47131826</v>
      </c>
      <c r="CA196" s="62">
        <v>47131826</v>
      </c>
      <c r="CB196" s="62">
        <v>47131826</v>
      </c>
      <c r="CC196" s="62">
        <v>47131826</v>
      </c>
      <c r="CD196" s="62">
        <v>47131826</v>
      </c>
      <c r="CE196" s="62">
        <v>47131826</v>
      </c>
      <c r="CF196" s="62">
        <v>47131826</v>
      </c>
      <c r="CG196" s="62">
        <v>47131826</v>
      </c>
      <c r="CH196" s="62">
        <v>47131826</v>
      </c>
      <c r="CI196" s="62">
        <v>47131826</v>
      </c>
      <c r="CJ196" s="62">
        <v>47131826</v>
      </c>
      <c r="CK196" s="62">
        <v>47131826</v>
      </c>
      <c r="CL196" s="62">
        <v>47131826</v>
      </c>
      <c r="CM196" s="62">
        <v>47131826</v>
      </c>
      <c r="CN196" s="62">
        <v>47131826</v>
      </c>
      <c r="CO196" s="62">
        <v>47131826</v>
      </c>
      <c r="CP196" s="62">
        <v>47131826</v>
      </c>
      <c r="CQ196" s="62">
        <v>47131826</v>
      </c>
      <c r="CR196" s="62">
        <v>47131826</v>
      </c>
      <c r="CS196" s="62">
        <v>47131826</v>
      </c>
      <c r="CT196" s="62">
        <v>47131826</v>
      </c>
      <c r="CU196" s="62">
        <v>47131826</v>
      </c>
      <c r="CV196" s="62">
        <v>47131826</v>
      </c>
      <c r="CW196" s="62">
        <v>47131826</v>
      </c>
      <c r="CX196" s="62">
        <v>47131826</v>
      </c>
      <c r="CY196" s="62">
        <v>47131826</v>
      </c>
      <c r="CZ196" s="62">
        <v>47131826</v>
      </c>
      <c r="DA196" s="62">
        <v>47131826</v>
      </c>
      <c r="DB196" s="62">
        <v>47131826</v>
      </c>
      <c r="DC196" s="62">
        <v>47131826</v>
      </c>
      <c r="DD196" s="62">
        <v>47131826</v>
      </c>
      <c r="DE196" s="62">
        <v>47131826</v>
      </c>
      <c r="DF196" s="62">
        <v>47131826</v>
      </c>
      <c r="DG196" s="62">
        <v>47131826</v>
      </c>
      <c r="DH196" s="62">
        <v>47131826</v>
      </c>
      <c r="DI196" s="62">
        <v>47131826</v>
      </c>
      <c r="DJ196" s="62">
        <v>47131826</v>
      </c>
      <c r="DK196" s="62">
        <v>47131826</v>
      </c>
      <c r="DL196" s="62">
        <v>47131826</v>
      </c>
      <c r="DM196" s="62">
        <v>47131826</v>
      </c>
      <c r="DN196" s="62">
        <v>47131826</v>
      </c>
      <c r="DO196" s="62">
        <v>47131826</v>
      </c>
      <c r="DP196" s="62">
        <v>47131826</v>
      </c>
      <c r="DQ196" s="62">
        <v>47131826</v>
      </c>
      <c r="DR196" s="62">
        <v>47131826</v>
      </c>
      <c r="DS196" s="62">
        <v>47131826</v>
      </c>
      <c r="DT196" s="62">
        <v>47131826</v>
      </c>
      <c r="DU196" s="62">
        <v>47131826</v>
      </c>
      <c r="DV196" s="62">
        <v>47131826</v>
      </c>
      <c r="DW196" s="62">
        <v>47131826</v>
      </c>
      <c r="DX196" s="62">
        <v>47131826</v>
      </c>
      <c r="DY196" s="62">
        <v>47131826</v>
      </c>
      <c r="DZ196" s="62">
        <v>47131826</v>
      </c>
      <c r="EA196" s="62">
        <v>47131826</v>
      </c>
      <c r="EB196" s="62">
        <v>47131826</v>
      </c>
      <c r="EC196" s="62">
        <v>47131826</v>
      </c>
      <c r="ED196" s="62">
        <v>47131826</v>
      </c>
      <c r="EE196" s="62">
        <v>47131826</v>
      </c>
      <c r="EF196" s="62">
        <v>47131826</v>
      </c>
      <c r="EG196" s="62">
        <v>47131826</v>
      </c>
      <c r="EH196" s="62">
        <v>47131826</v>
      </c>
      <c r="EI196" s="62">
        <v>47131826</v>
      </c>
      <c r="EJ196" s="62">
        <v>47131826</v>
      </c>
      <c r="EK196" s="62">
        <v>47131826</v>
      </c>
      <c r="EL196" s="62">
        <v>47131826</v>
      </c>
      <c r="EM196" s="62">
        <v>47131826</v>
      </c>
      <c r="EN196" s="62">
        <v>47131826</v>
      </c>
      <c r="EO196" s="62">
        <v>47131826</v>
      </c>
      <c r="EP196" s="62">
        <v>47131826</v>
      </c>
      <c r="EQ196" s="62">
        <v>47131826</v>
      </c>
      <c r="ER196" s="62">
        <v>47131826</v>
      </c>
      <c r="ES196" s="62">
        <v>47131826</v>
      </c>
      <c r="ET196" s="62">
        <v>47131826</v>
      </c>
      <c r="EU196" s="62">
        <v>47131826</v>
      </c>
      <c r="EV196" s="62">
        <v>47131826</v>
      </c>
      <c r="EW196" s="62">
        <v>47131826</v>
      </c>
      <c r="EX196" s="62">
        <v>47131826</v>
      </c>
      <c r="EY196" s="62">
        <v>47131826</v>
      </c>
      <c r="EZ196" s="62">
        <v>47131826</v>
      </c>
      <c r="FA196" s="62">
        <v>47131826</v>
      </c>
      <c r="FB196" s="62">
        <v>47131826</v>
      </c>
      <c r="FC196" s="62">
        <v>47131826</v>
      </c>
      <c r="FD196" s="62">
        <v>47131826</v>
      </c>
      <c r="FE196" s="62">
        <v>47131826</v>
      </c>
      <c r="FF196" s="62">
        <v>47131826</v>
      </c>
      <c r="FG196" s="62">
        <v>47131826</v>
      </c>
      <c r="FH196" s="62">
        <v>47131826</v>
      </c>
      <c r="FI196" s="62">
        <v>47131826</v>
      </c>
      <c r="FJ196" s="62">
        <v>47131826</v>
      </c>
      <c r="FK196" s="62">
        <v>47131826</v>
      </c>
      <c r="FL196" s="62">
        <v>47131826</v>
      </c>
      <c r="FM196" s="62">
        <v>47131826</v>
      </c>
      <c r="FN196" s="62">
        <v>47131826</v>
      </c>
      <c r="FO196" s="62">
        <v>47131826</v>
      </c>
      <c r="FP196" s="62">
        <v>47131826</v>
      </c>
      <c r="FQ196" s="62">
        <v>47131826</v>
      </c>
      <c r="FR196" s="62">
        <v>47131826</v>
      </c>
      <c r="FS196" s="62">
        <v>47131826</v>
      </c>
      <c r="FT196" s="62">
        <v>47131826</v>
      </c>
      <c r="FU196" s="62">
        <v>47131826</v>
      </c>
      <c r="FV196" s="62">
        <v>47131826</v>
      </c>
      <c r="FW196" s="62">
        <v>47131826</v>
      </c>
      <c r="FX196" s="62">
        <v>47131826</v>
      </c>
      <c r="FY196" s="62">
        <v>47131826</v>
      </c>
      <c r="FZ196" s="62">
        <v>47131826</v>
      </c>
      <c r="GA196" s="62">
        <v>47131826</v>
      </c>
      <c r="GB196" s="62">
        <v>47131826</v>
      </c>
      <c r="GC196" s="62">
        <v>47131826</v>
      </c>
      <c r="GD196" s="62">
        <v>47131826</v>
      </c>
      <c r="GE196" s="62">
        <v>47131826</v>
      </c>
      <c r="GF196" s="62">
        <v>47131826</v>
      </c>
      <c r="GG196" s="62">
        <v>47131826</v>
      </c>
      <c r="GH196" s="62">
        <v>47131826</v>
      </c>
      <c r="GI196" s="62">
        <v>47131826</v>
      </c>
      <c r="GJ196" s="62">
        <v>47131826</v>
      </c>
      <c r="GK196" s="62">
        <v>47131826</v>
      </c>
      <c r="GL196" s="62">
        <v>47131826</v>
      </c>
      <c r="GM196" s="62">
        <v>47131826</v>
      </c>
      <c r="GN196" s="62">
        <v>47131826</v>
      </c>
      <c r="GO196" s="62">
        <v>47131826</v>
      </c>
      <c r="GP196" s="62">
        <v>47131826</v>
      </c>
      <c r="GQ196" s="62">
        <v>47131826</v>
      </c>
      <c r="GR196" s="62">
        <v>47131826</v>
      </c>
      <c r="GS196" s="62">
        <v>47131826</v>
      </c>
      <c r="GT196" s="62">
        <v>47131826</v>
      </c>
      <c r="GU196" s="62">
        <v>47131826</v>
      </c>
      <c r="GV196" s="62">
        <v>47131826</v>
      </c>
      <c r="GW196" s="62">
        <v>47131826</v>
      </c>
      <c r="GX196" s="62">
        <v>47131826</v>
      </c>
      <c r="GY196" s="62">
        <v>47131826</v>
      </c>
      <c r="GZ196" s="62">
        <v>47131826</v>
      </c>
      <c r="HA196" s="62">
        <v>47131826</v>
      </c>
      <c r="HB196" s="62">
        <v>47131826</v>
      </c>
      <c r="HC196" s="62">
        <v>47131826</v>
      </c>
      <c r="HD196" s="62">
        <v>47131826</v>
      </c>
      <c r="HE196" s="62">
        <v>47131826</v>
      </c>
      <c r="HF196" s="62">
        <v>47131826</v>
      </c>
      <c r="HG196" s="62">
        <v>47131826</v>
      </c>
      <c r="HH196" s="62">
        <v>47131826</v>
      </c>
      <c r="HI196" s="62">
        <v>47131826</v>
      </c>
      <c r="HJ196" s="62">
        <v>47131826</v>
      </c>
      <c r="HK196" s="62">
        <v>47131826</v>
      </c>
      <c r="HL196" s="62">
        <v>47131826</v>
      </c>
      <c r="HM196" s="62">
        <v>47131826</v>
      </c>
      <c r="HN196" s="62">
        <v>47131826</v>
      </c>
      <c r="HO196" s="62">
        <v>47131826</v>
      </c>
      <c r="HP196" s="62">
        <v>47131826</v>
      </c>
      <c r="HQ196" s="62">
        <v>47131826</v>
      </c>
      <c r="HR196" s="62">
        <v>47131826</v>
      </c>
      <c r="HS196" s="62">
        <v>47131826</v>
      </c>
      <c r="HT196" s="62">
        <v>47131826</v>
      </c>
      <c r="HU196" s="62">
        <v>47131826</v>
      </c>
      <c r="HV196" s="62">
        <v>47131826</v>
      </c>
      <c r="HW196" s="62">
        <v>47131826</v>
      </c>
      <c r="HX196" s="62">
        <v>47131826</v>
      </c>
      <c r="HY196" s="62">
        <v>47131826</v>
      </c>
      <c r="HZ196" s="62">
        <v>47131826</v>
      </c>
      <c r="IA196" s="62">
        <v>47131826</v>
      </c>
      <c r="IB196" s="62">
        <v>47131826</v>
      </c>
      <c r="IC196" s="62">
        <v>47131826</v>
      </c>
      <c r="ID196" s="62">
        <v>47131826</v>
      </c>
      <c r="IE196" s="62">
        <v>47131826</v>
      </c>
      <c r="IF196" s="62">
        <v>47131826</v>
      </c>
      <c r="IG196" s="62">
        <v>47131826</v>
      </c>
      <c r="IH196" s="62">
        <v>47131826</v>
      </c>
      <c r="II196" s="62">
        <v>47131826</v>
      </c>
      <c r="IJ196" s="62">
        <v>47131826</v>
      </c>
      <c r="IK196" s="62">
        <v>47131826</v>
      </c>
      <c r="IL196" s="62">
        <v>47131826</v>
      </c>
      <c r="IM196" s="62">
        <v>47131826</v>
      </c>
      <c r="IN196" s="62">
        <v>47131826</v>
      </c>
      <c r="IO196" s="62">
        <v>47131826</v>
      </c>
      <c r="IP196" s="62">
        <v>47131826</v>
      </c>
      <c r="IQ196" s="62">
        <v>47131826</v>
      </c>
      <c r="IR196" s="62">
        <v>47131826</v>
      </c>
      <c r="IS196" s="62">
        <v>47131826</v>
      </c>
      <c r="IT196" s="62">
        <v>47131826</v>
      </c>
      <c r="IU196" s="62">
        <v>47131826</v>
      </c>
      <c r="IV196" s="62">
        <v>47131826</v>
      </c>
      <c r="IW196" s="62">
        <v>47131826</v>
      </c>
      <c r="IX196" s="62">
        <v>47131826</v>
      </c>
      <c r="IY196" s="62">
        <v>47131826</v>
      </c>
      <c r="IZ196" s="62">
        <v>47131826</v>
      </c>
      <c r="JA196" s="62">
        <v>47131826</v>
      </c>
      <c r="JB196" s="62">
        <v>47131826</v>
      </c>
      <c r="JC196" s="62">
        <v>47131826</v>
      </c>
      <c r="JD196" s="62">
        <v>47131826</v>
      </c>
      <c r="JE196" s="62">
        <v>47131826</v>
      </c>
      <c r="JF196" s="62">
        <v>47131826</v>
      </c>
      <c r="JG196" s="62">
        <v>47131826</v>
      </c>
      <c r="JH196" s="62">
        <v>47131826</v>
      </c>
      <c r="JI196" s="62">
        <v>47131826</v>
      </c>
      <c r="JJ196" s="62">
        <v>47131826</v>
      </c>
      <c r="JK196" s="62">
        <v>47131826</v>
      </c>
      <c r="JL196" s="62">
        <v>47131826</v>
      </c>
      <c r="JM196" s="62">
        <v>47131826</v>
      </c>
      <c r="JN196" s="62">
        <v>47131826</v>
      </c>
      <c r="JO196" s="62">
        <v>47131826</v>
      </c>
      <c r="JP196" s="62">
        <v>47131826</v>
      </c>
      <c r="JQ196" s="62">
        <v>47131826</v>
      </c>
      <c r="JR196" s="62">
        <v>47131826</v>
      </c>
      <c r="JS196" s="62">
        <v>47131826</v>
      </c>
      <c r="JT196" s="62">
        <v>47131826</v>
      </c>
      <c r="JU196" s="62">
        <v>47131826</v>
      </c>
      <c r="JV196" s="62">
        <v>47131826</v>
      </c>
      <c r="JW196" s="62">
        <v>47131826</v>
      </c>
      <c r="JX196" s="62">
        <v>47131826</v>
      </c>
      <c r="JY196" s="62">
        <v>47131826</v>
      </c>
      <c r="JZ196" s="62">
        <v>47131826</v>
      </c>
      <c r="KA196" s="62">
        <v>47131826</v>
      </c>
      <c r="KB196" s="62">
        <v>47131826</v>
      </c>
      <c r="KC196" s="62">
        <v>47131826</v>
      </c>
      <c r="KD196" s="62">
        <v>47131826</v>
      </c>
      <c r="KE196" s="62">
        <v>47131826</v>
      </c>
      <c r="KF196" s="62">
        <v>47131826</v>
      </c>
      <c r="KG196" s="62">
        <v>47131826</v>
      </c>
      <c r="KH196" s="62">
        <v>47131826</v>
      </c>
      <c r="KI196" s="62">
        <v>47131826</v>
      </c>
      <c r="KJ196" s="62">
        <v>47131826</v>
      </c>
      <c r="KK196" s="62">
        <v>47131826</v>
      </c>
      <c r="KL196" s="62">
        <v>47131826</v>
      </c>
      <c r="KM196" s="62">
        <v>47131826</v>
      </c>
      <c r="KN196" s="62">
        <v>47131826</v>
      </c>
      <c r="KO196" s="62">
        <v>47131826</v>
      </c>
      <c r="KP196" s="62">
        <v>47131826</v>
      </c>
      <c r="KQ196" s="62">
        <v>47131826</v>
      </c>
      <c r="KR196" s="62">
        <v>47131826</v>
      </c>
      <c r="KS196" s="62">
        <v>47131826</v>
      </c>
      <c r="KT196" s="62">
        <v>47131826</v>
      </c>
      <c r="KU196" s="62">
        <v>47131826</v>
      </c>
      <c r="KV196" s="62">
        <v>47131826</v>
      </c>
      <c r="KW196" s="62">
        <v>47131826</v>
      </c>
      <c r="KX196" s="62">
        <v>47131826</v>
      </c>
      <c r="KY196" s="62">
        <v>47131826</v>
      </c>
      <c r="KZ196" s="62">
        <v>47131826</v>
      </c>
      <c r="LA196" s="62">
        <v>47131826</v>
      </c>
      <c r="LB196" s="62">
        <v>47131826</v>
      </c>
      <c r="LC196" s="62">
        <v>47131826</v>
      </c>
      <c r="LD196" s="62">
        <v>47131826</v>
      </c>
      <c r="LE196" s="62">
        <v>47131826</v>
      </c>
      <c r="LF196" s="62">
        <v>47131826</v>
      </c>
      <c r="LG196" s="62">
        <v>47131826</v>
      </c>
      <c r="LH196" s="62">
        <v>47131826</v>
      </c>
      <c r="LI196" s="62">
        <v>47131826</v>
      </c>
      <c r="LJ196" s="62">
        <v>47131826</v>
      </c>
      <c r="LK196" s="62">
        <v>47131826</v>
      </c>
      <c r="LL196" s="62">
        <v>47131826</v>
      </c>
      <c r="LM196" s="62">
        <v>47131826</v>
      </c>
      <c r="LN196" s="62">
        <v>47131826</v>
      </c>
      <c r="LO196" s="62">
        <v>47131826</v>
      </c>
      <c r="LP196" s="62">
        <v>47131826</v>
      </c>
      <c r="LQ196" s="62">
        <v>47131826</v>
      </c>
      <c r="LR196" s="62">
        <v>47131826</v>
      </c>
      <c r="LS196" s="62">
        <v>47131826</v>
      </c>
      <c r="LT196" s="62">
        <v>47131826</v>
      </c>
      <c r="LU196" s="62">
        <v>47131826</v>
      </c>
      <c r="LV196" s="62">
        <v>47131826</v>
      </c>
      <c r="LW196" s="62">
        <v>47131826</v>
      </c>
      <c r="LX196" s="62">
        <v>47131826</v>
      </c>
      <c r="LY196" s="62">
        <v>47131826</v>
      </c>
      <c r="LZ196" s="62">
        <v>47131826</v>
      </c>
      <c r="MA196" s="62">
        <v>47131826</v>
      </c>
      <c r="MB196" s="62">
        <v>47131826</v>
      </c>
      <c r="MC196" s="62">
        <v>47131826</v>
      </c>
      <c r="MD196" s="62">
        <v>47131826</v>
      </c>
      <c r="ME196" s="62">
        <v>47131826</v>
      </c>
      <c r="MF196" s="62">
        <v>47131826</v>
      </c>
      <c r="MG196" s="62">
        <v>47131826</v>
      </c>
      <c r="MH196" s="62">
        <v>47131826</v>
      </c>
      <c r="MI196" s="62">
        <v>47131826</v>
      </c>
      <c r="MJ196" s="62">
        <v>47131826</v>
      </c>
      <c r="MK196" s="62">
        <v>47131826</v>
      </c>
      <c r="ML196" s="62">
        <v>47131826</v>
      </c>
      <c r="MM196" s="62">
        <v>47131826</v>
      </c>
      <c r="MN196" s="62">
        <v>47131826</v>
      </c>
      <c r="MO196" s="62">
        <v>47131826</v>
      </c>
      <c r="MP196" s="62">
        <v>47131826</v>
      </c>
      <c r="MQ196" s="62">
        <v>47131826</v>
      </c>
      <c r="MR196" s="62">
        <v>47131826</v>
      </c>
      <c r="MS196" s="62">
        <v>47131826</v>
      </c>
      <c r="MT196" s="62">
        <v>47131826</v>
      </c>
      <c r="MU196" s="62">
        <v>47131826</v>
      </c>
      <c r="MV196" s="62">
        <v>47131826</v>
      </c>
      <c r="MW196" s="62">
        <v>47131826</v>
      </c>
      <c r="MX196" s="62">
        <v>47131826</v>
      </c>
      <c r="MY196" s="62">
        <v>47131826</v>
      </c>
      <c r="MZ196" s="62">
        <v>47131826</v>
      </c>
      <c r="NA196" s="62">
        <v>47131826</v>
      </c>
      <c r="NB196" s="62">
        <v>47131826</v>
      </c>
      <c r="NC196" s="62">
        <v>47131826</v>
      </c>
      <c r="ND196" s="62">
        <v>47131826</v>
      </c>
      <c r="NE196" s="62">
        <v>47131826</v>
      </c>
      <c r="NF196" s="62">
        <v>47131826</v>
      </c>
      <c r="NG196" s="62">
        <v>47131826</v>
      </c>
      <c r="NH196" s="62">
        <v>47131826</v>
      </c>
      <c r="NI196" s="62">
        <v>47131826</v>
      </c>
      <c r="NJ196" s="62">
        <v>47131826</v>
      </c>
      <c r="NK196" s="62">
        <v>47131826</v>
      </c>
      <c r="NL196" s="62">
        <v>47131826</v>
      </c>
      <c r="NM196" s="62">
        <v>47131826</v>
      </c>
      <c r="NN196" s="62">
        <v>47131826</v>
      </c>
      <c r="NO196" s="62">
        <v>47131826</v>
      </c>
      <c r="NP196" s="62">
        <v>47131826</v>
      </c>
      <c r="NQ196" s="62">
        <v>47131826</v>
      </c>
      <c r="NR196" s="62">
        <v>47131826</v>
      </c>
      <c r="NS196" s="62">
        <v>47131826</v>
      </c>
      <c r="NT196" s="62">
        <v>47131826</v>
      </c>
      <c r="NU196" s="62">
        <v>47131826</v>
      </c>
      <c r="NV196" s="62">
        <v>47131826</v>
      </c>
      <c r="NW196" s="62">
        <v>47131826</v>
      </c>
      <c r="NX196" s="62">
        <v>47131826</v>
      </c>
      <c r="NY196" s="62">
        <v>47131826</v>
      </c>
      <c r="NZ196" s="62">
        <v>47131826</v>
      </c>
      <c r="OA196" s="62">
        <v>47131826</v>
      </c>
      <c r="OB196" s="62">
        <v>47131826</v>
      </c>
      <c r="OC196" s="62">
        <v>47131826</v>
      </c>
      <c r="OD196" s="62">
        <v>47131826</v>
      </c>
      <c r="OE196" s="62">
        <v>47131826</v>
      </c>
      <c r="OF196" s="62">
        <v>47131826</v>
      </c>
      <c r="OG196" s="62">
        <v>47131826</v>
      </c>
      <c r="OH196" s="62">
        <v>47131826</v>
      </c>
      <c r="OI196" s="62">
        <v>47131826</v>
      </c>
      <c r="OJ196" s="62">
        <v>47131826</v>
      </c>
      <c r="OK196" s="62">
        <v>47131826</v>
      </c>
      <c r="OL196" s="62">
        <v>47131826</v>
      </c>
      <c r="OM196" s="62">
        <v>47131826</v>
      </c>
      <c r="ON196" s="62">
        <v>47131826</v>
      </c>
      <c r="OO196" s="62">
        <v>47131826</v>
      </c>
      <c r="OP196" s="62">
        <v>47131826</v>
      </c>
      <c r="OQ196" s="62">
        <v>47131826</v>
      </c>
      <c r="OR196" s="62">
        <v>47131826</v>
      </c>
      <c r="OS196" s="62">
        <v>47131826</v>
      </c>
      <c r="OT196" s="62">
        <v>47131826</v>
      </c>
      <c r="OU196" s="62">
        <v>47131826</v>
      </c>
      <c r="OV196" s="62">
        <v>47131826</v>
      </c>
      <c r="OW196" s="62">
        <v>47131826</v>
      </c>
      <c r="OX196" s="62">
        <v>47131826</v>
      </c>
      <c r="OY196" s="62">
        <v>47131826</v>
      </c>
      <c r="OZ196" s="62">
        <v>47131826</v>
      </c>
      <c r="PA196" s="62">
        <v>47131826</v>
      </c>
      <c r="PB196" s="62">
        <v>47131826</v>
      </c>
      <c r="PC196" s="62">
        <v>47131826</v>
      </c>
      <c r="PD196" s="62">
        <v>47131826</v>
      </c>
      <c r="PE196" s="62">
        <v>47131826</v>
      </c>
      <c r="PF196" s="62">
        <v>47131826</v>
      </c>
      <c r="PG196" s="62">
        <v>47131826</v>
      </c>
      <c r="PH196" s="62">
        <v>47131826</v>
      </c>
      <c r="PI196" s="62">
        <v>47131826</v>
      </c>
      <c r="PJ196" s="62">
        <v>47131826</v>
      </c>
      <c r="PK196" s="62">
        <v>47131826</v>
      </c>
      <c r="PL196" s="62">
        <v>47131826</v>
      </c>
      <c r="PM196" s="62">
        <v>47131826</v>
      </c>
      <c r="PN196" s="62">
        <v>47131826</v>
      </c>
      <c r="PO196" s="62">
        <v>47131826</v>
      </c>
      <c r="PP196" s="62">
        <v>47131826</v>
      </c>
      <c r="PQ196" s="62">
        <v>47131826</v>
      </c>
      <c r="PR196" s="62">
        <v>47131826</v>
      </c>
      <c r="PS196" s="62">
        <v>47131826</v>
      </c>
      <c r="PT196" s="62">
        <v>47131826</v>
      </c>
      <c r="PU196" s="62">
        <v>47131826</v>
      </c>
      <c r="PV196" s="62">
        <v>47131826</v>
      </c>
      <c r="PW196" s="62">
        <v>47131826</v>
      </c>
      <c r="PX196" s="62">
        <v>47131826</v>
      </c>
      <c r="PY196" s="62">
        <v>47131826</v>
      </c>
      <c r="PZ196" s="62">
        <v>47131826</v>
      </c>
      <c r="QA196" s="62">
        <v>47131826</v>
      </c>
      <c r="QB196" s="62">
        <v>47131826</v>
      </c>
      <c r="QC196" s="62">
        <v>47131826</v>
      </c>
      <c r="QD196" s="62">
        <v>47131826</v>
      </c>
      <c r="QE196" s="62">
        <v>47131826</v>
      </c>
      <c r="QF196" s="62">
        <v>47131826</v>
      </c>
      <c r="QG196" s="62">
        <v>47131826</v>
      </c>
      <c r="QH196" s="62">
        <v>47131826</v>
      </c>
      <c r="QI196" s="62">
        <v>47131826</v>
      </c>
      <c r="QJ196" s="62">
        <v>47131826</v>
      </c>
      <c r="QK196" s="62">
        <v>47131826</v>
      </c>
      <c r="QL196" s="62">
        <v>47131826</v>
      </c>
      <c r="QM196" s="62">
        <v>47131826</v>
      </c>
      <c r="QN196" s="62">
        <v>47131826</v>
      </c>
      <c r="QO196" s="62">
        <v>47131826</v>
      </c>
      <c r="QP196" s="62">
        <v>47131826</v>
      </c>
      <c r="QQ196" s="62">
        <v>47131826</v>
      </c>
      <c r="QR196" s="62">
        <v>47131826</v>
      </c>
      <c r="QS196" s="62">
        <v>47131826</v>
      </c>
      <c r="QT196" s="62">
        <v>47131826</v>
      </c>
      <c r="QU196" s="62">
        <v>47131826</v>
      </c>
      <c r="QV196" s="62">
        <v>47131826</v>
      </c>
      <c r="QW196" s="62">
        <v>47131826</v>
      </c>
      <c r="QX196" s="62">
        <v>47131826</v>
      </c>
      <c r="QY196" s="62">
        <v>47131826</v>
      </c>
      <c r="QZ196" s="62">
        <v>47131826</v>
      </c>
      <c r="RA196" s="62">
        <v>47131826</v>
      </c>
      <c r="RB196" s="62">
        <v>47131826</v>
      </c>
      <c r="RC196" s="62">
        <v>47131826</v>
      </c>
      <c r="RD196" s="62">
        <v>47131826</v>
      </c>
      <c r="RE196" s="62">
        <v>47131826</v>
      </c>
      <c r="RF196" s="62">
        <v>47131826</v>
      </c>
      <c r="RG196" s="62">
        <v>47131826</v>
      </c>
      <c r="RH196" s="62">
        <v>47131826</v>
      </c>
      <c r="RI196" s="62">
        <v>47131826</v>
      </c>
      <c r="RJ196" s="62">
        <v>47131826</v>
      </c>
      <c r="RK196" s="62">
        <v>47131826</v>
      </c>
      <c r="RL196" s="62">
        <v>47131826</v>
      </c>
      <c r="RM196" s="62">
        <v>47131826</v>
      </c>
      <c r="RN196" s="62">
        <v>47131826</v>
      </c>
      <c r="RO196" s="62">
        <v>47131826</v>
      </c>
      <c r="RP196" s="62">
        <v>47131826</v>
      </c>
      <c r="RQ196" s="62">
        <v>47131826</v>
      </c>
      <c r="RR196" s="62">
        <v>47131826</v>
      </c>
      <c r="RS196" s="62">
        <v>47131826</v>
      </c>
      <c r="RT196" s="62">
        <v>47131826</v>
      </c>
      <c r="RU196" s="62">
        <v>47131826</v>
      </c>
      <c r="RV196" s="62">
        <v>47131826</v>
      </c>
      <c r="RW196" s="62">
        <v>47131826</v>
      </c>
      <c r="RX196" s="62">
        <v>47131826</v>
      </c>
      <c r="RY196" s="62">
        <v>47131826</v>
      </c>
      <c r="RZ196" s="62">
        <v>47131826</v>
      </c>
      <c r="SA196" s="62">
        <v>47131826</v>
      </c>
      <c r="SB196" s="62">
        <v>47131826</v>
      </c>
      <c r="SC196" s="62">
        <v>47131826</v>
      </c>
      <c r="SD196" s="62">
        <v>47131826</v>
      </c>
      <c r="SE196" s="62">
        <v>47131826</v>
      </c>
      <c r="SF196" s="62">
        <v>47131826</v>
      </c>
      <c r="SG196" s="62">
        <v>47131826</v>
      </c>
      <c r="SH196" s="62">
        <v>47131826</v>
      </c>
      <c r="SI196" s="62">
        <v>47131826</v>
      </c>
      <c r="SJ196" s="62">
        <v>47131826</v>
      </c>
      <c r="SK196" s="62">
        <v>47131826</v>
      </c>
      <c r="SL196" s="62">
        <v>47131826</v>
      </c>
      <c r="SM196" s="62">
        <v>47131826</v>
      </c>
      <c r="SN196" s="62">
        <v>47131826</v>
      </c>
      <c r="SO196" s="62">
        <v>47131826</v>
      </c>
      <c r="SP196" s="62">
        <v>47131826</v>
      </c>
      <c r="SQ196" s="62">
        <v>47131826</v>
      </c>
      <c r="SR196" s="62">
        <v>47131826</v>
      </c>
      <c r="SS196" s="62">
        <v>47131826</v>
      </c>
      <c r="ST196" s="62">
        <v>47131826</v>
      </c>
      <c r="SU196" s="62">
        <v>47131826</v>
      </c>
      <c r="SV196" s="62">
        <v>47131826</v>
      </c>
      <c r="SW196" s="62">
        <v>47131826</v>
      </c>
      <c r="SX196" s="62">
        <v>47131826</v>
      </c>
      <c r="SY196" s="62">
        <v>47131826</v>
      </c>
      <c r="SZ196" s="62">
        <v>47131826</v>
      </c>
      <c r="TA196" s="62">
        <v>47131826</v>
      </c>
      <c r="TB196" s="62">
        <v>47131826</v>
      </c>
      <c r="TC196" s="62">
        <v>47131826</v>
      </c>
      <c r="TD196" s="62">
        <v>47131826</v>
      </c>
      <c r="TE196" s="62">
        <v>47131826</v>
      </c>
      <c r="TF196" s="62">
        <v>47131826</v>
      </c>
      <c r="TG196" s="62">
        <v>47131826</v>
      </c>
      <c r="TH196" s="62">
        <v>47131826</v>
      </c>
      <c r="TI196" s="62">
        <v>47131826</v>
      </c>
      <c r="TJ196" s="62">
        <v>47131826</v>
      </c>
      <c r="TK196" s="62">
        <v>47131826</v>
      </c>
      <c r="TL196" s="62">
        <v>47131826</v>
      </c>
      <c r="TM196" s="62">
        <v>47131826</v>
      </c>
      <c r="TN196" s="62">
        <v>47131826</v>
      </c>
      <c r="TO196" s="62">
        <v>47131826</v>
      </c>
      <c r="TP196" s="62">
        <v>47131826</v>
      </c>
      <c r="TQ196" s="62">
        <v>47131826</v>
      </c>
      <c r="TR196" s="62">
        <v>47131826</v>
      </c>
      <c r="TS196" s="62">
        <v>47131826</v>
      </c>
      <c r="TT196" s="62">
        <v>47131826</v>
      </c>
      <c r="TU196" s="62">
        <v>47131826</v>
      </c>
      <c r="TV196" s="62">
        <v>47131826</v>
      </c>
      <c r="TW196" s="62">
        <v>47131826</v>
      </c>
      <c r="TX196" s="62">
        <v>47131826</v>
      </c>
      <c r="TY196" s="62">
        <v>47131826</v>
      </c>
      <c r="TZ196" s="62">
        <v>47131826</v>
      </c>
      <c r="UA196" s="62">
        <v>47131826</v>
      </c>
      <c r="UB196" s="62">
        <v>47131826</v>
      </c>
      <c r="UC196" s="62">
        <v>47131826</v>
      </c>
      <c r="UD196" s="62">
        <v>47131826</v>
      </c>
      <c r="UE196" s="62">
        <v>47131826</v>
      </c>
      <c r="UF196" s="62">
        <v>47131826</v>
      </c>
      <c r="UG196" s="62">
        <v>47131826</v>
      </c>
      <c r="UH196" s="62">
        <v>47131826</v>
      </c>
      <c r="UI196" s="62">
        <v>47131826</v>
      </c>
      <c r="UJ196" s="62">
        <v>47131826</v>
      </c>
      <c r="UK196" s="62">
        <v>47131826</v>
      </c>
      <c r="UL196" s="62">
        <v>47131826</v>
      </c>
      <c r="UM196" s="62">
        <v>47131826</v>
      </c>
      <c r="UN196" s="62">
        <v>47131826</v>
      </c>
      <c r="UO196" s="62">
        <v>47131826</v>
      </c>
      <c r="UP196" s="62">
        <v>47131826</v>
      </c>
      <c r="UQ196" s="62">
        <v>47131826</v>
      </c>
      <c r="UR196" s="62">
        <v>47131826</v>
      </c>
      <c r="US196" s="62">
        <v>47131826</v>
      </c>
      <c r="UT196" s="62">
        <v>47131826</v>
      </c>
      <c r="UU196" s="62">
        <v>47131826</v>
      </c>
      <c r="UV196" s="62">
        <v>47131826</v>
      </c>
      <c r="UW196" s="62">
        <v>47131826</v>
      </c>
      <c r="UX196" s="62">
        <v>47131826</v>
      </c>
      <c r="UY196" s="62">
        <v>47131826</v>
      </c>
      <c r="UZ196" s="62">
        <v>47131826</v>
      </c>
      <c r="VA196" s="62">
        <v>47131826</v>
      </c>
      <c r="VB196" s="62">
        <v>47131826</v>
      </c>
      <c r="VC196" s="62">
        <v>47131826</v>
      </c>
      <c r="VD196" s="62">
        <v>47131826</v>
      </c>
      <c r="VE196" s="62">
        <v>47131826</v>
      </c>
      <c r="VF196" s="62">
        <v>47131826</v>
      </c>
      <c r="VG196" s="62">
        <v>47131826</v>
      </c>
      <c r="VH196" s="62">
        <v>47131826</v>
      </c>
      <c r="VI196" s="62">
        <v>47131826</v>
      </c>
      <c r="VJ196" s="62">
        <v>47131826</v>
      </c>
      <c r="VK196" s="62">
        <v>47131826</v>
      </c>
      <c r="VL196" s="62">
        <v>47131826</v>
      </c>
      <c r="VM196" s="62">
        <v>47131826</v>
      </c>
      <c r="VN196" s="62">
        <v>47131826</v>
      </c>
      <c r="VO196" s="62">
        <v>47131826</v>
      </c>
      <c r="VP196" s="62">
        <v>47131826</v>
      </c>
      <c r="VQ196" s="62">
        <v>47131826</v>
      </c>
      <c r="VR196" s="62">
        <v>47131826</v>
      </c>
      <c r="VS196" s="62">
        <v>47131826</v>
      </c>
      <c r="VT196" s="62">
        <v>47131826</v>
      </c>
      <c r="VU196" s="62">
        <v>47131826</v>
      </c>
      <c r="VV196" s="62">
        <v>47131826</v>
      </c>
      <c r="VW196" s="62">
        <v>47131826</v>
      </c>
      <c r="VX196" s="62">
        <v>47131826</v>
      </c>
      <c r="VY196" s="62">
        <v>47131826</v>
      </c>
      <c r="VZ196" s="62">
        <v>47131826</v>
      </c>
      <c r="WA196" s="62">
        <v>47131826</v>
      </c>
      <c r="WB196" s="62">
        <v>47131826</v>
      </c>
      <c r="WC196" s="62">
        <v>47131826</v>
      </c>
      <c r="WD196" s="62">
        <v>47131826</v>
      </c>
      <c r="WE196" s="62">
        <v>47131826</v>
      </c>
      <c r="WF196" s="62">
        <v>47131826</v>
      </c>
      <c r="WG196" s="62">
        <v>47131826</v>
      </c>
      <c r="WH196" s="62">
        <v>47131826</v>
      </c>
      <c r="WI196" s="62">
        <v>47131826</v>
      </c>
      <c r="WJ196" s="62">
        <v>47131826</v>
      </c>
      <c r="WK196" s="62">
        <v>47131826</v>
      </c>
      <c r="WL196" s="62">
        <v>47131826</v>
      </c>
      <c r="WM196" s="62">
        <v>47131826</v>
      </c>
      <c r="WN196" s="62">
        <v>47131826</v>
      </c>
      <c r="WO196" s="62">
        <v>47131826</v>
      </c>
      <c r="WP196" s="62">
        <v>47131826</v>
      </c>
      <c r="WQ196" s="62">
        <v>47131826</v>
      </c>
      <c r="WR196" s="62">
        <v>47131826</v>
      </c>
      <c r="WS196" s="62">
        <v>47131826</v>
      </c>
      <c r="WT196" s="62">
        <v>47131826</v>
      </c>
      <c r="WU196" s="62">
        <v>47131826</v>
      </c>
      <c r="WV196" s="62">
        <v>47131826</v>
      </c>
      <c r="WW196" s="62">
        <v>47131826</v>
      </c>
      <c r="WX196" s="62">
        <v>47131826</v>
      </c>
      <c r="WY196" s="62">
        <v>47131826</v>
      </c>
      <c r="WZ196" s="62">
        <v>47131826</v>
      </c>
      <c r="XA196" s="62">
        <v>47131826</v>
      </c>
      <c r="XB196" s="62">
        <v>47131826</v>
      </c>
      <c r="XC196" s="62">
        <v>47131826</v>
      </c>
      <c r="XD196" s="62">
        <v>47131826</v>
      </c>
      <c r="XE196" s="62">
        <v>47131826</v>
      </c>
      <c r="XF196" s="62">
        <v>47131826</v>
      </c>
      <c r="XG196" s="62">
        <v>47131826</v>
      </c>
      <c r="XH196" s="62">
        <v>47131826</v>
      </c>
      <c r="XI196" s="62">
        <v>47131826</v>
      </c>
      <c r="XJ196" s="62">
        <v>47131826</v>
      </c>
      <c r="XK196" s="62">
        <v>47131826</v>
      </c>
      <c r="XL196" s="62">
        <v>47131826</v>
      </c>
      <c r="XM196" s="62">
        <v>47131826</v>
      </c>
      <c r="XN196" s="62">
        <v>47131826</v>
      </c>
      <c r="XO196" s="62">
        <v>47131826</v>
      </c>
      <c r="XP196" s="62">
        <v>47131826</v>
      </c>
      <c r="XQ196" s="62">
        <v>47131826</v>
      </c>
      <c r="XR196" s="62">
        <v>47131826</v>
      </c>
      <c r="XS196" s="62">
        <v>47131826</v>
      </c>
      <c r="XT196" s="62">
        <v>47131826</v>
      </c>
      <c r="XU196" s="62">
        <v>47131826</v>
      </c>
      <c r="XV196" s="62">
        <v>47131826</v>
      </c>
      <c r="XW196" s="62">
        <v>47131826</v>
      </c>
      <c r="XX196" s="62">
        <v>47131826</v>
      </c>
      <c r="XY196" s="62">
        <v>47131826</v>
      </c>
      <c r="XZ196" s="62">
        <v>47131826</v>
      </c>
      <c r="YA196" s="62">
        <v>47131826</v>
      </c>
      <c r="YB196" s="62">
        <v>47131826</v>
      </c>
      <c r="YC196" s="62">
        <v>47131826</v>
      </c>
      <c r="YD196" s="62">
        <v>47131826</v>
      </c>
      <c r="YE196" s="62">
        <v>47131826</v>
      </c>
      <c r="YF196" s="62">
        <v>47131826</v>
      </c>
      <c r="YG196" s="62">
        <v>47131826</v>
      </c>
      <c r="YH196" s="62">
        <v>47131826</v>
      </c>
      <c r="YI196" s="62">
        <v>47131826</v>
      </c>
      <c r="YJ196" s="62">
        <v>47131826</v>
      </c>
      <c r="YK196" s="62">
        <v>47131826</v>
      </c>
      <c r="YL196" s="62">
        <v>47131826</v>
      </c>
      <c r="YM196" s="62">
        <v>47131826</v>
      </c>
      <c r="YN196" s="62">
        <v>47131826</v>
      </c>
      <c r="YO196" s="62">
        <v>47131826</v>
      </c>
      <c r="YP196" s="62">
        <v>47131826</v>
      </c>
      <c r="YQ196" s="62">
        <v>47131826</v>
      </c>
      <c r="YR196" s="62">
        <v>47131826</v>
      </c>
      <c r="YS196" s="62">
        <v>47131826</v>
      </c>
      <c r="YT196" s="62">
        <v>47131826</v>
      </c>
      <c r="YU196" s="62">
        <v>47131826</v>
      </c>
      <c r="YV196" s="62">
        <v>47131826</v>
      </c>
      <c r="YW196" s="62">
        <v>47131826</v>
      </c>
      <c r="YX196" s="62">
        <v>47131826</v>
      </c>
      <c r="YY196" s="62">
        <v>47131826</v>
      </c>
      <c r="YZ196" s="62">
        <v>47131826</v>
      </c>
      <c r="ZA196" s="62">
        <v>47131826</v>
      </c>
      <c r="ZB196" s="62">
        <v>47131826</v>
      </c>
      <c r="ZC196" s="62">
        <v>47131826</v>
      </c>
      <c r="ZD196" s="62">
        <v>47131826</v>
      </c>
      <c r="ZE196" s="62">
        <v>47131826</v>
      </c>
      <c r="ZF196" s="62">
        <v>47131826</v>
      </c>
      <c r="ZG196" s="62">
        <v>47131826</v>
      </c>
      <c r="ZH196" s="62">
        <v>47131826</v>
      </c>
      <c r="ZI196" s="62">
        <v>47131826</v>
      </c>
      <c r="ZJ196" s="62">
        <v>47131826</v>
      </c>
      <c r="ZK196" s="62">
        <v>47131826</v>
      </c>
      <c r="ZL196" s="62">
        <v>47131826</v>
      </c>
      <c r="ZM196" s="62">
        <v>47131826</v>
      </c>
      <c r="ZN196" s="62">
        <v>47131826</v>
      </c>
      <c r="ZO196" s="62">
        <v>47131826</v>
      </c>
      <c r="ZP196" s="62">
        <v>47131826</v>
      </c>
      <c r="ZQ196" s="62">
        <v>47131826</v>
      </c>
      <c r="ZR196" s="62">
        <v>47131826</v>
      </c>
      <c r="ZS196" s="62">
        <v>47131826</v>
      </c>
      <c r="ZT196" s="62">
        <v>47131826</v>
      </c>
      <c r="ZU196" s="62">
        <v>47131826</v>
      </c>
      <c r="ZV196" s="62">
        <v>47131826</v>
      </c>
      <c r="ZW196" s="62">
        <v>47131826</v>
      </c>
      <c r="ZX196" s="62">
        <v>47131826</v>
      </c>
      <c r="ZY196" s="62">
        <v>47131826</v>
      </c>
      <c r="ZZ196" s="62">
        <v>47131826</v>
      </c>
      <c r="AAA196" s="62">
        <v>47131826</v>
      </c>
      <c r="AAB196" s="62">
        <v>47131826</v>
      </c>
      <c r="AAC196" s="62">
        <v>47131826</v>
      </c>
      <c r="AAD196" s="62">
        <v>47131826</v>
      </c>
      <c r="AAE196" s="62">
        <v>47131826</v>
      </c>
      <c r="AAF196" s="62">
        <v>47131826</v>
      </c>
      <c r="AAG196" s="62">
        <v>47131826</v>
      </c>
      <c r="AAH196" s="62">
        <v>47131826</v>
      </c>
      <c r="AAI196" s="62">
        <v>47131826</v>
      </c>
      <c r="AAJ196" s="62">
        <v>47131826</v>
      </c>
      <c r="AAK196" s="62">
        <v>47131826</v>
      </c>
      <c r="AAL196" s="62">
        <v>47131826</v>
      </c>
      <c r="AAM196" s="62">
        <v>47131826</v>
      </c>
      <c r="AAN196" s="62">
        <v>47131826</v>
      </c>
      <c r="AAO196" s="62">
        <v>47131826</v>
      </c>
      <c r="AAP196" s="62">
        <v>47131826</v>
      </c>
      <c r="AAQ196" s="62">
        <v>47131826</v>
      </c>
      <c r="AAR196" s="62">
        <v>47131826</v>
      </c>
      <c r="AAS196" s="62">
        <v>47131826</v>
      </c>
      <c r="AAT196" s="62">
        <v>47131826</v>
      </c>
      <c r="AAU196" s="62">
        <v>47131826</v>
      </c>
      <c r="AAV196" s="62">
        <v>47131826</v>
      </c>
      <c r="AAW196" s="62">
        <v>47131826</v>
      </c>
      <c r="AAX196" s="62">
        <v>47131826</v>
      </c>
      <c r="AAY196" s="62">
        <v>47131826</v>
      </c>
      <c r="AAZ196" s="62">
        <v>47131826</v>
      </c>
      <c r="ABA196" s="62">
        <v>47131826</v>
      </c>
      <c r="ABB196" s="62">
        <v>47131826</v>
      </c>
      <c r="ABC196" s="62">
        <v>47131826</v>
      </c>
      <c r="ABD196" s="62">
        <v>47131826</v>
      </c>
      <c r="ABE196" s="62">
        <v>47131826</v>
      </c>
      <c r="ABF196" s="62">
        <v>47131826</v>
      </c>
      <c r="ABG196" s="62">
        <v>47131826</v>
      </c>
      <c r="ABH196" s="62">
        <v>47131826</v>
      </c>
      <c r="ABI196" s="62">
        <v>47131826</v>
      </c>
      <c r="ABJ196" s="62">
        <v>47131826</v>
      </c>
      <c r="ABK196" s="62">
        <v>47131826</v>
      </c>
      <c r="ABL196" s="62">
        <v>47131826</v>
      </c>
      <c r="ABM196" s="62">
        <v>47131826</v>
      </c>
      <c r="ABN196" s="62">
        <v>47131826</v>
      </c>
      <c r="ABO196" s="62">
        <v>47131826</v>
      </c>
      <c r="ABP196" s="62">
        <v>47131826</v>
      </c>
      <c r="ABQ196" s="62">
        <v>47131826</v>
      </c>
      <c r="ABR196" s="62">
        <v>47131826</v>
      </c>
      <c r="ABS196" s="62">
        <v>47131826</v>
      </c>
      <c r="ABT196" s="62">
        <v>47131826</v>
      </c>
      <c r="ABU196" s="62">
        <v>47131826</v>
      </c>
      <c r="ABV196" s="62">
        <v>47131826</v>
      </c>
      <c r="ABW196" s="62">
        <v>47131826</v>
      </c>
      <c r="ABX196" s="62">
        <v>47131826</v>
      </c>
      <c r="ABY196" s="62">
        <v>47131826</v>
      </c>
      <c r="ABZ196" s="62">
        <v>47131826</v>
      </c>
      <c r="ACA196" s="62">
        <v>47131826</v>
      </c>
      <c r="ACB196" s="62">
        <v>47131826</v>
      </c>
      <c r="ACC196" s="62">
        <v>47131826</v>
      </c>
      <c r="ACD196" s="62">
        <v>47131826</v>
      </c>
      <c r="ACE196" s="62">
        <v>47131826</v>
      </c>
      <c r="ACF196" s="62">
        <v>47131826</v>
      </c>
      <c r="ACG196" s="62">
        <v>47131826</v>
      </c>
      <c r="ACH196" s="62">
        <v>47131826</v>
      </c>
      <c r="ACI196" s="62">
        <v>47131826</v>
      </c>
      <c r="ACJ196" s="62">
        <v>47131826</v>
      </c>
      <c r="ACK196" s="62">
        <v>47131826</v>
      </c>
      <c r="ACL196" s="62">
        <v>47131826</v>
      </c>
      <c r="ACM196" s="62">
        <v>47131826</v>
      </c>
      <c r="ACN196" s="62">
        <v>47131826</v>
      </c>
      <c r="ACO196" s="62">
        <v>47131826</v>
      </c>
      <c r="ACP196" s="62">
        <v>47131826</v>
      </c>
      <c r="ACQ196" s="62">
        <v>47131826</v>
      </c>
      <c r="ACR196" s="62">
        <v>47131826</v>
      </c>
      <c r="ACS196" s="62">
        <v>47131826</v>
      </c>
      <c r="ACT196" s="62">
        <v>47131826</v>
      </c>
      <c r="ACU196" s="62">
        <v>47131826</v>
      </c>
      <c r="ACV196" s="62">
        <v>47131826</v>
      </c>
      <c r="ACW196" s="62">
        <v>47131826</v>
      </c>
      <c r="ACX196" s="62">
        <v>47131826</v>
      </c>
      <c r="ACY196" s="62">
        <v>47131826</v>
      </c>
      <c r="ACZ196" s="62">
        <v>47131826</v>
      </c>
      <c r="ADA196" s="62">
        <v>47131826</v>
      </c>
      <c r="ADB196" s="62">
        <v>47131826</v>
      </c>
      <c r="ADC196" s="62">
        <v>47131826</v>
      </c>
      <c r="ADD196" s="62">
        <v>47131826</v>
      </c>
      <c r="ADE196" s="62">
        <v>47131826</v>
      </c>
      <c r="ADF196" s="62">
        <v>47131826</v>
      </c>
      <c r="ADG196" s="62">
        <v>47131826</v>
      </c>
      <c r="ADH196" s="62">
        <v>47131826</v>
      </c>
      <c r="ADI196" s="62">
        <v>47131826</v>
      </c>
      <c r="ADJ196" s="62">
        <v>47131826</v>
      </c>
      <c r="ADK196" s="62">
        <v>47131826</v>
      </c>
      <c r="ADL196" s="62">
        <v>47131826</v>
      </c>
      <c r="ADM196" s="62">
        <v>47131826</v>
      </c>
      <c r="ADN196" s="62">
        <v>47131826</v>
      </c>
      <c r="ADO196" s="62">
        <v>47131826</v>
      </c>
      <c r="ADP196" s="62">
        <v>47131826</v>
      </c>
      <c r="ADQ196" s="62">
        <v>47131826</v>
      </c>
      <c r="ADR196" s="62">
        <v>47131826</v>
      </c>
      <c r="ADS196" s="62">
        <v>47131826</v>
      </c>
      <c r="ADT196" s="62">
        <v>47131826</v>
      </c>
      <c r="ADU196" s="62">
        <v>47131826</v>
      </c>
      <c r="ADV196" s="62">
        <v>47131826</v>
      </c>
      <c r="ADW196" s="62">
        <v>47131826</v>
      </c>
      <c r="ADX196" s="62">
        <v>47131826</v>
      </c>
      <c r="ADY196" s="62">
        <v>47131826</v>
      </c>
      <c r="ADZ196" s="62">
        <v>47131826</v>
      </c>
      <c r="AEA196" s="62">
        <v>47131826</v>
      </c>
      <c r="AEB196" s="62">
        <v>47131826</v>
      </c>
      <c r="AEC196" s="62">
        <v>47131826</v>
      </c>
      <c r="AED196" s="62">
        <v>47131826</v>
      </c>
      <c r="AEE196" s="62">
        <v>47131826</v>
      </c>
      <c r="AEF196" s="62">
        <v>47131826</v>
      </c>
      <c r="AEG196" s="62">
        <v>47131826</v>
      </c>
      <c r="AEH196" s="62">
        <v>47131826</v>
      </c>
      <c r="AEI196" s="62">
        <v>47131826</v>
      </c>
      <c r="AEJ196" s="62">
        <v>47131826</v>
      </c>
      <c r="AEK196" s="62">
        <v>47131826</v>
      </c>
      <c r="AEL196" s="62">
        <v>47131826</v>
      </c>
      <c r="AEM196" s="62">
        <v>47131826</v>
      </c>
      <c r="AEN196" s="62">
        <v>47131826</v>
      </c>
      <c r="AEO196" s="62">
        <v>47131826</v>
      </c>
      <c r="AEP196" s="62">
        <v>47131826</v>
      </c>
      <c r="AEQ196" s="62">
        <v>47131826</v>
      </c>
      <c r="AER196" s="62">
        <v>47131826</v>
      </c>
      <c r="AES196" s="62">
        <v>47131826</v>
      </c>
      <c r="AET196" s="62">
        <v>47131826</v>
      </c>
      <c r="AEU196" s="62">
        <v>47131826</v>
      </c>
      <c r="AEV196" s="62">
        <v>47131826</v>
      </c>
      <c r="AEW196" s="62">
        <v>47131826</v>
      </c>
      <c r="AEX196" s="62">
        <v>47131826</v>
      </c>
      <c r="AEY196" s="62">
        <v>47131826</v>
      </c>
      <c r="AEZ196" s="62">
        <v>47131826</v>
      </c>
      <c r="AFA196" s="62">
        <v>47131826</v>
      </c>
      <c r="AFB196" s="62">
        <v>47131826</v>
      </c>
      <c r="AFC196" s="62">
        <v>47131826</v>
      </c>
      <c r="AFD196" s="62">
        <v>47131826</v>
      </c>
      <c r="AFE196" s="62">
        <v>47131826</v>
      </c>
      <c r="AFF196" s="62">
        <v>47131826</v>
      </c>
      <c r="AFG196" s="62">
        <v>47131826</v>
      </c>
      <c r="AFH196" s="62">
        <v>47131826</v>
      </c>
      <c r="AFI196" s="62">
        <v>47131826</v>
      </c>
      <c r="AFJ196" s="62">
        <v>47131826</v>
      </c>
      <c r="AFK196" s="62">
        <v>47131826</v>
      </c>
      <c r="AFL196" s="62">
        <v>47131826</v>
      </c>
      <c r="AFM196" s="62">
        <v>47131826</v>
      </c>
      <c r="AFN196" s="62">
        <v>47131826</v>
      </c>
      <c r="AFO196" s="62">
        <v>47131826</v>
      </c>
      <c r="AFP196" s="62">
        <v>47131826</v>
      </c>
      <c r="AFQ196" s="62">
        <v>47131826</v>
      </c>
      <c r="AFR196" s="62">
        <v>47131826</v>
      </c>
      <c r="AFS196" s="62">
        <v>47131826</v>
      </c>
      <c r="AFT196" s="62">
        <v>47131826</v>
      </c>
      <c r="AFU196" s="62">
        <v>47131826</v>
      </c>
      <c r="AFV196" s="62">
        <v>47131826</v>
      </c>
      <c r="AFW196" s="62">
        <v>47131826</v>
      </c>
      <c r="AFX196" s="62">
        <v>47131826</v>
      </c>
      <c r="AFY196" s="62">
        <v>47131826</v>
      </c>
      <c r="AFZ196" s="62">
        <v>47131826</v>
      </c>
      <c r="AGA196" s="62">
        <v>47131826</v>
      </c>
      <c r="AGB196" s="62">
        <v>47131826</v>
      </c>
      <c r="AGC196" s="62">
        <v>47131826</v>
      </c>
      <c r="AGD196" s="62">
        <v>47131826</v>
      </c>
      <c r="AGE196" s="62">
        <v>47131826</v>
      </c>
      <c r="AGF196" s="62">
        <v>47131826</v>
      </c>
      <c r="AGG196" s="62">
        <v>47131826</v>
      </c>
      <c r="AGH196" s="62">
        <v>47131826</v>
      </c>
      <c r="AGI196" s="62">
        <v>47131826</v>
      </c>
      <c r="AGJ196" s="62">
        <v>47131826</v>
      </c>
      <c r="AGK196" s="62">
        <v>47131826</v>
      </c>
      <c r="AGL196" s="62">
        <v>47131826</v>
      </c>
      <c r="AGM196" s="62">
        <v>47131826</v>
      </c>
      <c r="AGN196" s="62">
        <v>47131826</v>
      </c>
      <c r="AGO196" s="62">
        <v>47131826</v>
      </c>
      <c r="AGP196" s="62">
        <v>47131826</v>
      </c>
      <c r="AGQ196" s="62">
        <v>47131826</v>
      </c>
      <c r="AGR196" s="62">
        <v>47131826</v>
      </c>
      <c r="AGS196" s="62">
        <v>47131826</v>
      </c>
      <c r="AGT196" s="62">
        <v>47131826</v>
      </c>
      <c r="AGU196" s="62">
        <v>47131826</v>
      </c>
      <c r="AGV196" s="62">
        <v>47131826</v>
      </c>
      <c r="AGW196" s="62">
        <v>47131826</v>
      </c>
      <c r="AGX196" s="62">
        <v>47131826</v>
      </c>
      <c r="AGY196" s="62">
        <v>47131826</v>
      </c>
      <c r="AGZ196" s="62">
        <v>47131826</v>
      </c>
      <c r="AHA196" s="62">
        <v>47131826</v>
      </c>
      <c r="AHB196" s="62">
        <v>47131826</v>
      </c>
      <c r="AHC196" s="62">
        <v>47131826</v>
      </c>
      <c r="AHD196" s="62">
        <v>47131826</v>
      </c>
      <c r="AHE196" s="62">
        <v>47131826</v>
      </c>
      <c r="AHF196" s="62">
        <v>47131826</v>
      </c>
      <c r="AHG196" s="62">
        <v>47131826</v>
      </c>
      <c r="AHH196" s="62">
        <v>47131826</v>
      </c>
      <c r="AHI196" s="62">
        <v>47131826</v>
      </c>
      <c r="AHJ196" s="62">
        <v>47131826</v>
      </c>
      <c r="AHK196" s="62">
        <v>47131826</v>
      </c>
      <c r="AHL196" s="62">
        <v>47131826</v>
      </c>
      <c r="AHM196" s="62">
        <v>47131826</v>
      </c>
      <c r="AHN196" s="62">
        <v>47131826</v>
      </c>
      <c r="AHO196" s="62">
        <v>47131826</v>
      </c>
      <c r="AHP196" s="62">
        <v>47131826</v>
      </c>
      <c r="AHQ196" s="62">
        <v>47131826</v>
      </c>
      <c r="AHR196" s="62">
        <v>47131826</v>
      </c>
      <c r="AHS196" s="62">
        <v>47131826</v>
      </c>
      <c r="AHT196" s="62">
        <v>47131826</v>
      </c>
      <c r="AHU196" s="62">
        <v>47131826</v>
      </c>
      <c r="AHV196" s="62">
        <v>47131826</v>
      </c>
      <c r="AHW196" s="62">
        <v>47131826</v>
      </c>
      <c r="AHX196" s="62">
        <v>47131826</v>
      </c>
      <c r="AHY196" s="62">
        <v>47131826</v>
      </c>
      <c r="AHZ196" s="62">
        <v>47131826</v>
      </c>
      <c r="AIA196" s="62">
        <v>47131826</v>
      </c>
      <c r="AIB196" s="62">
        <v>47131826</v>
      </c>
      <c r="AIC196" s="62">
        <v>47131826</v>
      </c>
      <c r="AID196" s="62">
        <v>47131826</v>
      </c>
      <c r="AIE196" s="62">
        <v>47131826</v>
      </c>
      <c r="AIF196" s="62">
        <v>47131826</v>
      </c>
      <c r="AIG196" s="62">
        <v>47131826</v>
      </c>
      <c r="AIH196" s="62">
        <v>47131826</v>
      </c>
      <c r="AII196" s="62">
        <v>47131826</v>
      </c>
      <c r="AIJ196" s="62">
        <v>47131826</v>
      </c>
      <c r="AIK196" s="62">
        <v>47131826</v>
      </c>
      <c r="AIL196" s="62">
        <v>47131826</v>
      </c>
      <c r="AIM196" s="62">
        <v>47131826</v>
      </c>
      <c r="AIN196" s="62">
        <v>47131826</v>
      </c>
      <c r="AIO196" s="62">
        <v>47131826</v>
      </c>
      <c r="AIP196" s="62">
        <v>47131826</v>
      </c>
      <c r="AIQ196" s="62">
        <v>47131826</v>
      </c>
      <c r="AIR196" s="62">
        <v>47131826</v>
      </c>
      <c r="AIS196" s="62">
        <v>47131826</v>
      </c>
      <c r="AIT196" s="62">
        <v>47131826</v>
      </c>
      <c r="AIU196" s="62">
        <v>47131826</v>
      </c>
      <c r="AIV196" s="62">
        <v>47131826</v>
      </c>
      <c r="AIW196" s="62">
        <v>47131826</v>
      </c>
      <c r="AIX196" s="62">
        <v>47131826</v>
      </c>
      <c r="AIY196" s="62">
        <v>47131826</v>
      </c>
      <c r="AIZ196" s="62">
        <v>47131826</v>
      </c>
      <c r="AJA196" s="62">
        <v>47131826</v>
      </c>
      <c r="AJB196" s="62">
        <v>47131826</v>
      </c>
      <c r="AJC196" s="62">
        <v>47131826</v>
      </c>
      <c r="AJD196" s="62">
        <v>47131826</v>
      </c>
      <c r="AJE196" s="62">
        <v>47131826</v>
      </c>
      <c r="AJF196" s="62">
        <v>47131826</v>
      </c>
      <c r="AJG196" s="62">
        <v>47131826</v>
      </c>
      <c r="AJH196" s="62">
        <v>47131826</v>
      </c>
      <c r="AJI196" s="62">
        <v>47131826</v>
      </c>
      <c r="AJJ196" s="62">
        <v>47131826</v>
      </c>
      <c r="AJK196" s="62">
        <v>47131826</v>
      </c>
      <c r="AJL196" s="62">
        <v>47131826</v>
      </c>
      <c r="AJM196" s="62">
        <v>47131826</v>
      </c>
      <c r="AJN196" s="62">
        <v>47131826</v>
      </c>
      <c r="AJO196" s="62">
        <v>47131826</v>
      </c>
      <c r="AJP196" s="62">
        <v>47131826</v>
      </c>
      <c r="AJQ196" s="62">
        <v>47131826</v>
      </c>
      <c r="AJR196" s="62">
        <v>47131826</v>
      </c>
      <c r="AJS196" s="62">
        <v>47131826</v>
      </c>
      <c r="AJT196" s="62">
        <v>47131826</v>
      </c>
      <c r="AJU196" s="62">
        <v>47131826</v>
      </c>
      <c r="AJV196" s="62">
        <v>47131826</v>
      </c>
      <c r="AJW196" s="62">
        <v>47131826</v>
      </c>
      <c r="AJX196" s="62">
        <v>47131826</v>
      </c>
      <c r="AJY196" s="62">
        <v>47131826</v>
      </c>
      <c r="AJZ196" s="62">
        <v>47131826</v>
      </c>
      <c r="AKA196" s="62">
        <v>47131826</v>
      </c>
      <c r="AKB196" s="62">
        <v>47131826</v>
      </c>
      <c r="AKC196" s="62">
        <v>47131826</v>
      </c>
      <c r="AKD196" s="62">
        <v>47131826</v>
      </c>
      <c r="AKE196" s="62">
        <v>47131826</v>
      </c>
      <c r="AKF196" s="62">
        <v>47131826</v>
      </c>
      <c r="AKG196" s="62">
        <v>47131826</v>
      </c>
      <c r="AKH196" s="62">
        <v>47131826</v>
      </c>
      <c r="AKI196" s="62">
        <v>47131826</v>
      </c>
      <c r="AKJ196" s="62">
        <v>47131826</v>
      </c>
      <c r="AKK196" s="62">
        <v>47131826</v>
      </c>
      <c r="AKL196" s="62">
        <v>47131826</v>
      </c>
      <c r="AKM196" s="62">
        <v>47131826</v>
      </c>
      <c r="AKN196" s="62">
        <v>47131826</v>
      </c>
      <c r="AKO196" s="62">
        <v>47131826</v>
      </c>
      <c r="AKP196" s="62">
        <v>47131826</v>
      </c>
      <c r="AKQ196" s="62">
        <v>47131826</v>
      </c>
      <c r="AKR196" s="62">
        <v>47131826</v>
      </c>
      <c r="AKS196" s="62">
        <v>47131826</v>
      </c>
      <c r="AKT196" s="62">
        <v>47131826</v>
      </c>
      <c r="AKU196" s="62">
        <v>47131826</v>
      </c>
      <c r="AKV196" s="62">
        <v>47131826</v>
      </c>
      <c r="AKW196" s="62">
        <v>47131826</v>
      </c>
      <c r="AKX196" s="62">
        <v>47131826</v>
      </c>
      <c r="AKY196" s="62">
        <v>47131826</v>
      </c>
      <c r="AKZ196" s="62">
        <v>47131826</v>
      </c>
      <c r="ALA196" s="62">
        <v>47131826</v>
      </c>
      <c r="ALB196" s="62">
        <v>47131826</v>
      </c>
      <c r="ALC196" s="62">
        <v>47131826</v>
      </c>
      <c r="ALD196" s="62">
        <v>47131826</v>
      </c>
      <c r="ALE196" s="62">
        <v>47131826</v>
      </c>
      <c r="ALF196" s="62">
        <v>47131826</v>
      </c>
      <c r="ALG196" s="62">
        <v>47131826</v>
      </c>
      <c r="ALH196" s="62">
        <v>47131826</v>
      </c>
      <c r="ALI196" s="62">
        <v>47131826</v>
      </c>
      <c r="ALJ196" s="62">
        <v>47131826</v>
      </c>
      <c r="ALK196" s="62">
        <v>47131826</v>
      </c>
      <c r="ALL196" s="62">
        <v>47131826</v>
      </c>
      <c r="ALM196" s="62">
        <v>47131826</v>
      </c>
      <c r="ALN196" s="62">
        <v>47131826</v>
      </c>
      <c r="ALO196" s="62">
        <v>47131826</v>
      </c>
      <c r="ALP196" s="62">
        <v>47131826</v>
      </c>
      <c r="ALQ196" s="62">
        <v>47131826</v>
      </c>
      <c r="ALR196" s="62">
        <v>47131826</v>
      </c>
      <c r="ALS196" s="62">
        <v>47131826</v>
      </c>
      <c r="ALT196" s="62">
        <v>47131826</v>
      </c>
      <c r="ALU196" s="62">
        <v>47131826</v>
      </c>
      <c r="ALV196" s="62">
        <v>47131826</v>
      </c>
      <c r="ALW196" s="62">
        <v>47131826</v>
      </c>
      <c r="ALX196" s="62">
        <v>47131826</v>
      </c>
      <c r="ALY196" s="62">
        <v>47131826</v>
      </c>
      <c r="ALZ196" s="62">
        <v>47131826</v>
      </c>
      <c r="AMA196" s="62">
        <v>47131826</v>
      </c>
      <c r="AMB196" s="62">
        <v>47131826</v>
      </c>
      <c r="AMC196" s="62">
        <v>47131826</v>
      </c>
      <c r="AMD196" s="62">
        <v>47131826</v>
      </c>
      <c r="AME196" s="62">
        <v>47131826</v>
      </c>
      <c r="AMF196" s="62">
        <v>47131826</v>
      </c>
      <c r="AMG196" s="62">
        <v>47131826</v>
      </c>
      <c r="AMH196" s="62">
        <v>47131826</v>
      </c>
      <c r="AMI196" s="62">
        <v>47131826</v>
      </c>
      <c r="AMJ196" s="62">
        <v>47131826</v>
      </c>
      <c r="AMK196" s="62">
        <v>47131826</v>
      </c>
      <c r="AML196" s="62">
        <v>47131826</v>
      </c>
      <c r="AMM196" s="62">
        <v>47131826</v>
      </c>
      <c r="AMN196" s="62">
        <v>47131826</v>
      </c>
      <c r="AMO196" s="62">
        <v>47131826</v>
      </c>
      <c r="AMP196" s="62">
        <v>47131826</v>
      </c>
      <c r="AMQ196" s="62">
        <v>47131826</v>
      </c>
      <c r="AMR196" s="62">
        <v>47131826</v>
      </c>
      <c r="AMS196" s="62">
        <v>47131826</v>
      </c>
      <c r="AMT196" s="62">
        <v>47131826</v>
      </c>
      <c r="AMU196" s="62">
        <v>47131826</v>
      </c>
      <c r="AMV196" s="62">
        <v>47131826</v>
      </c>
      <c r="AMW196" s="62">
        <v>47131826</v>
      </c>
      <c r="AMX196" s="62">
        <v>47131826</v>
      </c>
      <c r="AMY196" s="62">
        <v>47131826</v>
      </c>
      <c r="AMZ196" s="62">
        <v>47131826</v>
      </c>
      <c r="ANA196" s="62">
        <v>47131826</v>
      </c>
      <c r="ANB196" s="62">
        <v>47131826</v>
      </c>
      <c r="ANC196" s="62">
        <v>47131826</v>
      </c>
      <c r="AND196" s="62">
        <v>47131826</v>
      </c>
      <c r="ANE196" s="62">
        <v>47131826</v>
      </c>
      <c r="ANF196" s="62">
        <v>47131826</v>
      </c>
      <c r="ANG196" s="62">
        <v>47131826</v>
      </c>
      <c r="ANH196" s="62">
        <v>47131826</v>
      </c>
      <c r="ANI196" s="62">
        <v>47131826</v>
      </c>
      <c r="ANJ196" s="62">
        <v>47131826</v>
      </c>
      <c r="ANK196" s="62">
        <v>47131826</v>
      </c>
      <c r="ANL196" s="62">
        <v>47131826</v>
      </c>
      <c r="ANM196" s="62">
        <v>47131826</v>
      </c>
      <c r="ANN196" s="62">
        <v>47131826</v>
      </c>
      <c r="ANO196" s="62">
        <v>47131826</v>
      </c>
      <c r="ANP196" s="62">
        <v>47131826</v>
      </c>
      <c r="ANQ196" s="62">
        <v>47131826</v>
      </c>
      <c r="ANR196" s="62">
        <v>47131826</v>
      </c>
      <c r="ANS196" s="62">
        <v>47131826</v>
      </c>
      <c r="ANT196" s="62">
        <v>47131826</v>
      </c>
      <c r="ANU196" s="62">
        <v>47131826</v>
      </c>
      <c r="ANV196" s="62">
        <v>47131826</v>
      </c>
      <c r="ANW196" s="62">
        <v>47131826</v>
      </c>
      <c r="ANX196" s="62">
        <v>47131826</v>
      </c>
      <c r="ANY196" s="62">
        <v>47131826</v>
      </c>
      <c r="ANZ196" s="62">
        <v>47131826</v>
      </c>
      <c r="AOA196" s="62">
        <v>47131826</v>
      </c>
      <c r="AOB196" s="62">
        <v>47131826</v>
      </c>
      <c r="AOC196" s="62">
        <v>47131826</v>
      </c>
      <c r="AOD196" s="62">
        <v>47131826</v>
      </c>
      <c r="AOE196" s="62">
        <v>47131826</v>
      </c>
      <c r="AOF196" s="62">
        <v>47131826</v>
      </c>
      <c r="AOG196" s="62">
        <v>47131826</v>
      </c>
      <c r="AOH196" s="62">
        <v>47131826</v>
      </c>
      <c r="AOI196" s="62">
        <v>47131826</v>
      </c>
      <c r="AOJ196" s="62">
        <v>47131826</v>
      </c>
      <c r="AOK196" s="62">
        <v>47131826</v>
      </c>
      <c r="AOL196" s="62">
        <v>47131826</v>
      </c>
      <c r="AOM196" s="62">
        <v>47131826</v>
      </c>
      <c r="AON196" s="62">
        <v>47131826</v>
      </c>
      <c r="AOO196" s="62">
        <v>47131826</v>
      </c>
      <c r="AOP196" s="62">
        <v>47131826</v>
      </c>
      <c r="AOQ196" s="62">
        <v>47131826</v>
      </c>
      <c r="AOR196" s="62">
        <v>47131826</v>
      </c>
      <c r="AOS196" s="62">
        <v>47131826</v>
      </c>
      <c r="AOT196" s="62">
        <v>47131826</v>
      </c>
      <c r="AOU196" s="62">
        <v>47131826</v>
      </c>
      <c r="AOV196" s="62">
        <v>47131826</v>
      </c>
      <c r="AOW196" s="62">
        <v>47131826</v>
      </c>
      <c r="AOX196" s="62">
        <v>47131826</v>
      </c>
      <c r="AOY196" s="62">
        <v>47131826</v>
      </c>
      <c r="AOZ196" s="62">
        <v>47131826</v>
      </c>
      <c r="APA196" s="62">
        <v>47131826</v>
      </c>
      <c r="APB196" s="62">
        <v>47131826</v>
      </c>
      <c r="APC196" s="62">
        <v>47131826</v>
      </c>
      <c r="APD196" s="62">
        <v>47131826</v>
      </c>
      <c r="APE196" s="62">
        <v>47131826</v>
      </c>
      <c r="APF196" s="62">
        <v>47131826</v>
      </c>
      <c r="APG196" s="62">
        <v>47131826</v>
      </c>
      <c r="APH196" s="62">
        <v>47131826</v>
      </c>
      <c r="API196" s="62">
        <v>47131826</v>
      </c>
      <c r="APJ196" s="62">
        <v>47131826</v>
      </c>
      <c r="APK196" s="62">
        <v>47131826</v>
      </c>
      <c r="APL196" s="62">
        <v>47131826</v>
      </c>
      <c r="APM196" s="62">
        <v>47131826</v>
      </c>
      <c r="APN196" s="62">
        <v>47131826</v>
      </c>
      <c r="APO196" s="62">
        <v>47131826</v>
      </c>
      <c r="APP196" s="62">
        <v>47131826</v>
      </c>
      <c r="APQ196" s="62">
        <v>47131826</v>
      </c>
      <c r="APR196" s="62">
        <v>47131826</v>
      </c>
      <c r="APS196" s="62">
        <v>47131826</v>
      </c>
      <c r="APT196" s="62">
        <v>47131826</v>
      </c>
      <c r="APU196" s="62">
        <v>47131826</v>
      </c>
      <c r="APV196" s="62">
        <v>47131826</v>
      </c>
      <c r="APW196" s="62">
        <v>47131826</v>
      </c>
      <c r="APX196" s="62">
        <v>47131826</v>
      </c>
      <c r="APY196" s="62">
        <v>47131826</v>
      </c>
      <c r="APZ196" s="62">
        <v>47131826</v>
      </c>
      <c r="AQA196" s="62">
        <v>47131826</v>
      </c>
      <c r="AQB196" s="62">
        <v>47131826</v>
      </c>
      <c r="AQC196" s="62">
        <v>47131826</v>
      </c>
      <c r="AQD196" s="62">
        <v>47131826</v>
      </c>
      <c r="AQE196" s="62">
        <v>47131826</v>
      </c>
      <c r="AQF196" s="62">
        <v>47131826</v>
      </c>
      <c r="AQG196" s="62">
        <v>47131826</v>
      </c>
      <c r="AQH196" s="62">
        <v>47131826</v>
      </c>
      <c r="AQI196" s="62">
        <v>47131826</v>
      </c>
      <c r="AQJ196" s="62">
        <v>47131826</v>
      </c>
      <c r="AQK196" s="62">
        <v>47131826</v>
      </c>
      <c r="AQL196" s="62">
        <v>47131826</v>
      </c>
      <c r="AQM196" s="62">
        <v>47131826</v>
      </c>
      <c r="AQN196" s="62">
        <v>47131826</v>
      </c>
      <c r="AQO196" s="62">
        <v>47131826</v>
      </c>
      <c r="AQP196" s="62">
        <v>47131826</v>
      </c>
      <c r="AQQ196" s="62">
        <v>47131826</v>
      </c>
      <c r="AQR196" s="62">
        <v>47131826</v>
      </c>
      <c r="AQS196" s="62">
        <v>47131826</v>
      </c>
      <c r="AQT196" s="62">
        <v>47131826</v>
      </c>
      <c r="AQU196" s="62">
        <v>47131826</v>
      </c>
      <c r="AQV196" s="62">
        <v>47131826</v>
      </c>
      <c r="AQW196" s="62">
        <v>47131826</v>
      </c>
      <c r="AQX196" s="62">
        <v>47131826</v>
      </c>
      <c r="AQY196" s="62">
        <v>47131826</v>
      </c>
      <c r="AQZ196" s="62">
        <v>47131826</v>
      </c>
      <c r="ARA196" s="62">
        <v>47131826</v>
      </c>
      <c r="ARB196" s="62">
        <v>47131826</v>
      </c>
      <c r="ARC196" s="62">
        <v>47131826</v>
      </c>
      <c r="ARD196" s="62">
        <v>47131826</v>
      </c>
      <c r="ARE196" s="62">
        <v>47131826</v>
      </c>
      <c r="ARF196" s="62">
        <v>47131826</v>
      </c>
      <c r="ARG196" s="62">
        <v>47131826</v>
      </c>
      <c r="ARH196" s="62">
        <v>47131826</v>
      </c>
      <c r="ARI196" s="62">
        <v>47131826</v>
      </c>
      <c r="ARJ196" s="62">
        <v>47131826</v>
      </c>
      <c r="ARK196" s="62">
        <v>47131826</v>
      </c>
      <c r="ARL196" s="62">
        <v>47131826</v>
      </c>
      <c r="ARM196" s="62">
        <v>47131826</v>
      </c>
      <c r="ARN196" s="62">
        <v>47131826</v>
      </c>
      <c r="ARO196" s="62">
        <v>47131826</v>
      </c>
      <c r="ARP196" s="62">
        <v>47131826</v>
      </c>
      <c r="ARQ196" s="62">
        <v>47131826</v>
      </c>
      <c r="ARR196" s="62">
        <v>47131826</v>
      </c>
      <c r="ARS196" s="62">
        <v>47131826</v>
      </c>
      <c r="ART196" s="62">
        <v>47131826</v>
      </c>
      <c r="ARU196" s="62">
        <v>47131826</v>
      </c>
      <c r="ARV196" s="62">
        <v>47131826</v>
      </c>
      <c r="ARW196" s="62">
        <v>47131826</v>
      </c>
      <c r="ARX196" s="62">
        <v>47131826</v>
      </c>
      <c r="ARY196" s="62">
        <v>47131826</v>
      </c>
      <c r="ARZ196" s="62">
        <v>47131826</v>
      </c>
      <c r="ASA196" s="62">
        <v>47131826</v>
      </c>
      <c r="ASB196" s="62">
        <v>47131826</v>
      </c>
      <c r="ASC196" s="62">
        <v>47131826</v>
      </c>
      <c r="ASD196" s="62">
        <v>47131826</v>
      </c>
      <c r="ASE196" s="62">
        <v>47131826</v>
      </c>
      <c r="ASF196" s="62">
        <v>47131826</v>
      </c>
      <c r="ASG196" s="62">
        <v>47131826</v>
      </c>
      <c r="ASH196" s="62">
        <v>47131826</v>
      </c>
      <c r="ASI196" s="62">
        <v>47131826</v>
      </c>
      <c r="ASJ196" s="62">
        <v>47131826</v>
      </c>
      <c r="ASK196" s="62">
        <v>47131826</v>
      </c>
      <c r="ASL196" s="62">
        <v>47131826</v>
      </c>
      <c r="ASM196" s="62">
        <v>47131826</v>
      </c>
      <c r="ASN196" s="62">
        <v>47131826</v>
      </c>
      <c r="ASO196" s="62">
        <v>47131826</v>
      </c>
      <c r="ASP196" s="62">
        <v>47131826</v>
      </c>
      <c r="ASQ196" s="62">
        <v>47131826</v>
      </c>
      <c r="ASR196" s="62">
        <v>47131826</v>
      </c>
      <c r="ASS196" s="62">
        <v>47131826</v>
      </c>
      <c r="AST196" s="62">
        <v>47131826</v>
      </c>
      <c r="ASU196" s="62">
        <v>47131826</v>
      </c>
      <c r="ASV196" s="62">
        <v>47131826</v>
      </c>
      <c r="ASW196" s="62">
        <v>47131826</v>
      </c>
      <c r="ASX196" s="62">
        <v>47131826</v>
      </c>
      <c r="ASY196" s="62">
        <v>47131826</v>
      </c>
      <c r="ASZ196" s="62">
        <v>47131826</v>
      </c>
      <c r="ATA196" s="62">
        <v>47131826</v>
      </c>
      <c r="ATB196" s="62">
        <v>47131826</v>
      </c>
      <c r="ATC196" s="62">
        <v>47131826</v>
      </c>
      <c r="ATD196" s="62">
        <v>47131826</v>
      </c>
      <c r="ATE196" s="62">
        <v>47131826</v>
      </c>
      <c r="ATF196" s="62">
        <v>47131826</v>
      </c>
      <c r="ATG196" s="62">
        <v>47131826</v>
      </c>
      <c r="ATH196" s="62">
        <v>47131826</v>
      </c>
      <c r="ATI196" s="62">
        <v>47131826</v>
      </c>
      <c r="ATJ196" s="62">
        <v>47131826</v>
      </c>
      <c r="ATK196" s="62">
        <v>47131826</v>
      </c>
      <c r="ATL196" s="62">
        <v>47131826</v>
      </c>
      <c r="ATM196" s="62">
        <v>47131826</v>
      </c>
      <c r="ATN196" s="62">
        <v>47131826</v>
      </c>
      <c r="ATO196" s="62">
        <v>47131826</v>
      </c>
      <c r="ATP196" s="62">
        <v>47131826</v>
      </c>
      <c r="ATQ196" s="62">
        <v>47131826</v>
      </c>
      <c r="ATR196" s="62">
        <v>47131826</v>
      </c>
      <c r="ATS196" s="62">
        <v>47131826</v>
      </c>
      <c r="ATT196" s="62">
        <v>47131826</v>
      </c>
      <c r="ATU196" s="62">
        <v>47131826</v>
      </c>
      <c r="ATV196" s="62">
        <v>47131826</v>
      </c>
      <c r="ATW196" s="62">
        <v>47131826</v>
      </c>
      <c r="ATX196" s="62">
        <v>47131826</v>
      </c>
      <c r="ATY196" s="62">
        <v>47131826</v>
      </c>
      <c r="ATZ196" s="62">
        <v>47131826</v>
      </c>
      <c r="AUA196" s="62">
        <v>47131826</v>
      </c>
      <c r="AUB196" s="62">
        <v>47131826</v>
      </c>
      <c r="AUC196" s="62">
        <v>47131826</v>
      </c>
      <c r="AUD196" s="62">
        <v>47131826</v>
      </c>
      <c r="AUE196" s="62">
        <v>47131826</v>
      </c>
      <c r="AUF196" s="62">
        <v>47131826</v>
      </c>
      <c r="AUG196" s="62">
        <v>47131826</v>
      </c>
      <c r="AUH196" s="62">
        <v>47131826</v>
      </c>
      <c r="AUI196" s="62">
        <v>47131826</v>
      </c>
      <c r="AUJ196" s="62">
        <v>47131826</v>
      </c>
      <c r="AUK196" s="62">
        <v>47131826</v>
      </c>
      <c r="AUL196" s="62">
        <v>47131826</v>
      </c>
      <c r="AUM196" s="62">
        <v>47131826</v>
      </c>
      <c r="AUN196" s="62">
        <v>47131826</v>
      </c>
      <c r="AUO196" s="62">
        <v>47131826</v>
      </c>
      <c r="AUP196" s="62">
        <v>47131826</v>
      </c>
      <c r="AUQ196" s="62">
        <v>47131826</v>
      </c>
      <c r="AUR196" s="62">
        <v>47131826</v>
      </c>
      <c r="AUS196" s="62">
        <v>47131826</v>
      </c>
      <c r="AUT196" s="62">
        <v>47131826</v>
      </c>
      <c r="AUU196" s="62">
        <v>47131826</v>
      </c>
      <c r="AUV196" s="62">
        <v>47131826</v>
      </c>
      <c r="AUW196" s="62">
        <v>47131826</v>
      </c>
      <c r="AUX196" s="62">
        <v>47131826</v>
      </c>
      <c r="AUY196" s="62">
        <v>47131826</v>
      </c>
      <c r="AUZ196" s="62">
        <v>47131826</v>
      </c>
      <c r="AVA196" s="62">
        <v>47131826</v>
      </c>
      <c r="AVB196" s="62">
        <v>47131826</v>
      </c>
      <c r="AVC196" s="62">
        <v>47131826</v>
      </c>
      <c r="AVD196" s="62">
        <v>47131826</v>
      </c>
      <c r="AVE196" s="62">
        <v>47131826</v>
      </c>
      <c r="AVF196" s="62">
        <v>47131826</v>
      </c>
      <c r="AVG196" s="62">
        <v>47131826</v>
      </c>
      <c r="AVH196" s="62">
        <v>47131826</v>
      </c>
      <c r="AVI196" s="62">
        <v>47131826</v>
      </c>
      <c r="AVJ196" s="62">
        <v>47131826</v>
      </c>
      <c r="AVK196" s="62">
        <v>47131826</v>
      </c>
      <c r="AVL196" s="62">
        <v>47131826</v>
      </c>
      <c r="AVM196" s="62">
        <v>47131826</v>
      </c>
      <c r="AVN196" s="62">
        <v>47131826</v>
      </c>
      <c r="AVO196" s="62">
        <v>47131826</v>
      </c>
      <c r="AVP196" s="62">
        <v>47131826</v>
      </c>
      <c r="AVQ196" s="62">
        <v>47131826</v>
      </c>
      <c r="AVR196" s="62">
        <v>47131826</v>
      </c>
      <c r="AVS196" s="62">
        <v>47131826</v>
      </c>
      <c r="AVT196" s="62">
        <v>47131826</v>
      </c>
      <c r="AVU196" s="62">
        <v>47131826</v>
      </c>
      <c r="AVV196" s="62">
        <v>47131826</v>
      </c>
      <c r="AVW196" s="62">
        <v>47131826</v>
      </c>
      <c r="AVX196" s="62">
        <v>47131826</v>
      </c>
      <c r="AVY196" s="62">
        <v>47131826</v>
      </c>
      <c r="AVZ196" s="62">
        <v>47131826</v>
      </c>
      <c r="AWA196" s="62">
        <v>47131826</v>
      </c>
      <c r="AWB196" s="62">
        <v>47131826</v>
      </c>
      <c r="AWC196" s="62">
        <v>47131826</v>
      </c>
      <c r="AWD196" s="62">
        <v>47131826</v>
      </c>
      <c r="AWE196" s="62">
        <v>47131826</v>
      </c>
      <c r="AWF196" s="62">
        <v>47131826</v>
      </c>
      <c r="AWG196" s="62">
        <v>47131826</v>
      </c>
      <c r="AWH196" s="62">
        <v>47131826</v>
      </c>
      <c r="AWI196" s="62">
        <v>47131826</v>
      </c>
      <c r="AWJ196" s="62">
        <v>47131826</v>
      </c>
      <c r="AWK196" s="62">
        <v>47131826</v>
      </c>
      <c r="AWL196" s="62">
        <v>47131826</v>
      </c>
      <c r="AWM196" s="62">
        <v>47131826</v>
      </c>
      <c r="AWN196" s="62">
        <v>47131826</v>
      </c>
      <c r="AWO196" s="62">
        <v>47131826</v>
      </c>
      <c r="AWP196" s="62">
        <v>47131826</v>
      </c>
      <c r="AWQ196" s="62">
        <v>47131826</v>
      </c>
      <c r="AWR196" s="62">
        <v>47131826</v>
      </c>
      <c r="AWS196" s="62">
        <v>47131826</v>
      </c>
      <c r="AWT196" s="62">
        <v>47131826</v>
      </c>
      <c r="AWU196" s="62">
        <v>47131826</v>
      </c>
      <c r="AWV196" s="62">
        <v>47131826</v>
      </c>
      <c r="AWW196" s="62">
        <v>47131826</v>
      </c>
      <c r="AWX196" s="62">
        <v>47131826</v>
      </c>
      <c r="AWY196" s="62">
        <v>47131826</v>
      </c>
      <c r="AWZ196" s="62">
        <v>47131826</v>
      </c>
      <c r="AXA196" s="62">
        <v>47131826</v>
      </c>
      <c r="AXB196" s="62">
        <v>47131826</v>
      </c>
      <c r="AXC196" s="62">
        <v>47131826</v>
      </c>
      <c r="AXD196" s="62">
        <v>47131826</v>
      </c>
      <c r="AXE196" s="62">
        <v>47131826</v>
      </c>
      <c r="AXF196" s="62">
        <v>47131826</v>
      </c>
      <c r="AXG196" s="62">
        <v>47131826</v>
      </c>
      <c r="AXH196" s="62">
        <v>47131826</v>
      </c>
      <c r="AXI196" s="62">
        <v>47131826</v>
      </c>
      <c r="AXJ196" s="62">
        <v>47131826</v>
      </c>
      <c r="AXK196" s="62">
        <v>47131826</v>
      </c>
      <c r="AXL196" s="62">
        <v>47131826</v>
      </c>
      <c r="AXM196" s="62">
        <v>47131826</v>
      </c>
      <c r="AXN196" s="62">
        <v>47131826</v>
      </c>
      <c r="AXO196" s="62">
        <v>47131826</v>
      </c>
      <c r="AXP196" s="62">
        <v>47131826</v>
      </c>
      <c r="AXQ196" s="62">
        <v>47131826</v>
      </c>
      <c r="AXR196" s="62">
        <v>47131826</v>
      </c>
      <c r="AXS196" s="62">
        <v>47131826</v>
      </c>
      <c r="AXT196" s="62">
        <v>47131826</v>
      </c>
      <c r="AXU196" s="62">
        <v>47131826</v>
      </c>
      <c r="AXV196" s="62">
        <v>47131826</v>
      </c>
      <c r="AXW196" s="62">
        <v>47131826</v>
      </c>
      <c r="AXX196" s="62">
        <v>47131826</v>
      </c>
      <c r="AXY196" s="62">
        <v>47131826</v>
      </c>
      <c r="AXZ196" s="62">
        <v>47131826</v>
      </c>
      <c r="AYA196" s="62">
        <v>47131826</v>
      </c>
      <c r="AYB196" s="62">
        <v>47131826</v>
      </c>
      <c r="AYC196" s="62">
        <v>47131826</v>
      </c>
      <c r="AYD196" s="62">
        <v>47131826</v>
      </c>
      <c r="AYE196" s="62">
        <v>47131826</v>
      </c>
      <c r="AYF196" s="62">
        <v>47131826</v>
      </c>
      <c r="AYG196" s="62">
        <v>47131826</v>
      </c>
      <c r="AYH196" s="62">
        <v>47131826</v>
      </c>
      <c r="AYI196" s="62">
        <v>47131826</v>
      </c>
      <c r="AYJ196" s="62">
        <v>47131826</v>
      </c>
      <c r="AYK196" s="62">
        <v>47131826</v>
      </c>
      <c r="AYL196" s="62">
        <v>47131826</v>
      </c>
      <c r="AYM196" s="62">
        <v>47131826</v>
      </c>
      <c r="AYN196" s="62">
        <v>47131826</v>
      </c>
      <c r="AYO196" s="62">
        <v>47131826</v>
      </c>
      <c r="AYP196" s="62">
        <v>47131826</v>
      </c>
      <c r="AYQ196" s="62">
        <v>47131826</v>
      </c>
      <c r="AYR196" s="62">
        <v>47131826</v>
      </c>
      <c r="AYS196" s="62">
        <v>47131826</v>
      </c>
      <c r="AYT196" s="62">
        <v>47131826</v>
      </c>
      <c r="AYU196" s="62">
        <v>47131826</v>
      </c>
      <c r="AYV196" s="62">
        <v>47131826</v>
      </c>
      <c r="AYW196" s="62">
        <v>47131826</v>
      </c>
      <c r="AYX196" s="62">
        <v>47131826</v>
      </c>
      <c r="AYY196" s="62">
        <v>47131826</v>
      </c>
      <c r="AYZ196" s="62">
        <v>47131826</v>
      </c>
      <c r="AZA196" s="62">
        <v>47131826</v>
      </c>
      <c r="AZB196" s="62">
        <v>47131826</v>
      </c>
      <c r="AZC196" s="62">
        <v>47131826</v>
      </c>
      <c r="AZD196" s="62">
        <v>47131826</v>
      </c>
      <c r="AZE196" s="62">
        <v>47131826</v>
      </c>
      <c r="AZF196" s="62">
        <v>47131826</v>
      </c>
      <c r="AZG196" s="62">
        <v>47131826</v>
      </c>
      <c r="AZH196" s="62">
        <v>47131826</v>
      </c>
      <c r="AZI196" s="62">
        <v>47131826</v>
      </c>
      <c r="AZJ196" s="62">
        <v>47131826</v>
      </c>
      <c r="AZK196" s="62">
        <v>47131826</v>
      </c>
      <c r="AZL196" s="62">
        <v>47131826</v>
      </c>
      <c r="AZM196" s="62">
        <v>47131826</v>
      </c>
      <c r="AZN196" s="62">
        <v>47131826</v>
      </c>
      <c r="AZO196" s="62">
        <v>47131826</v>
      </c>
      <c r="AZP196" s="62">
        <v>47131826</v>
      </c>
      <c r="AZQ196" s="62">
        <v>47131826</v>
      </c>
      <c r="AZR196" s="62">
        <v>47131826</v>
      </c>
      <c r="AZS196" s="62">
        <v>47131826</v>
      </c>
      <c r="AZT196" s="62">
        <v>47131826</v>
      </c>
      <c r="AZU196" s="62">
        <v>47131826</v>
      </c>
      <c r="AZV196" s="62">
        <v>47131826</v>
      </c>
      <c r="AZW196" s="62">
        <v>47131826</v>
      </c>
      <c r="AZX196" s="62">
        <v>47131826</v>
      </c>
      <c r="AZY196" s="62">
        <v>47131826</v>
      </c>
      <c r="AZZ196" s="62">
        <v>47131826</v>
      </c>
      <c r="BAA196" s="62">
        <v>47131826</v>
      </c>
      <c r="BAB196" s="62">
        <v>47131826</v>
      </c>
      <c r="BAC196" s="62">
        <v>47131826</v>
      </c>
      <c r="BAD196" s="62">
        <v>47131826</v>
      </c>
      <c r="BAE196" s="62">
        <v>47131826</v>
      </c>
      <c r="BAF196" s="62">
        <v>47131826</v>
      </c>
      <c r="BAG196" s="62">
        <v>47131826</v>
      </c>
      <c r="BAH196" s="62">
        <v>47131826</v>
      </c>
      <c r="BAI196" s="62">
        <v>47131826</v>
      </c>
      <c r="BAJ196" s="62">
        <v>47131826</v>
      </c>
      <c r="BAK196" s="62">
        <v>47131826</v>
      </c>
      <c r="BAL196" s="62">
        <v>47131826</v>
      </c>
      <c r="BAM196" s="62">
        <v>47131826</v>
      </c>
      <c r="BAN196" s="62">
        <v>47131826</v>
      </c>
      <c r="BAO196" s="62">
        <v>47131826</v>
      </c>
      <c r="BAP196" s="62">
        <v>47131826</v>
      </c>
      <c r="BAQ196" s="62">
        <v>47131826</v>
      </c>
      <c r="BAR196" s="62">
        <v>47131826</v>
      </c>
      <c r="BAS196" s="62">
        <v>47131826</v>
      </c>
      <c r="BAT196" s="62">
        <v>47131826</v>
      </c>
      <c r="BAU196" s="62">
        <v>47131826</v>
      </c>
      <c r="BAV196" s="62">
        <v>47131826</v>
      </c>
      <c r="BAW196" s="62">
        <v>47131826</v>
      </c>
      <c r="BAX196" s="62">
        <v>47131826</v>
      </c>
      <c r="BAY196" s="62">
        <v>47131826</v>
      </c>
      <c r="BAZ196" s="62">
        <v>47131826</v>
      </c>
      <c r="BBA196" s="62">
        <v>47131826</v>
      </c>
      <c r="BBB196" s="62">
        <v>47131826</v>
      </c>
      <c r="BBC196" s="62">
        <v>47131826</v>
      </c>
      <c r="BBD196" s="62">
        <v>47131826</v>
      </c>
      <c r="BBE196" s="62">
        <v>47131826</v>
      </c>
      <c r="BBF196" s="62">
        <v>47131826</v>
      </c>
      <c r="BBG196" s="62">
        <v>47131826</v>
      </c>
      <c r="BBH196" s="62">
        <v>47131826</v>
      </c>
      <c r="BBI196" s="62">
        <v>47131826</v>
      </c>
      <c r="BBJ196" s="62">
        <v>47131826</v>
      </c>
      <c r="BBK196" s="62">
        <v>47131826</v>
      </c>
      <c r="BBL196" s="62">
        <v>47131826</v>
      </c>
      <c r="BBM196" s="62">
        <v>47131826</v>
      </c>
      <c r="BBN196" s="62">
        <v>47131826</v>
      </c>
      <c r="BBO196" s="62">
        <v>47131826</v>
      </c>
      <c r="BBP196" s="62">
        <v>47131826</v>
      </c>
      <c r="BBQ196" s="62">
        <v>47131826</v>
      </c>
      <c r="BBR196" s="62">
        <v>47131826</v>
      </c>
      <c r="BBS196" s="62">
        <v>47131826</v>
      </c>
      <c r="BBT196" s="62">
        <v>47131826</v>
      </c>
      <c r="BBU196" s="62">
        <v>47131826</v>
      </c>
      <c r="BBV196" s="62">
        <v>47131826</v>
      </c>
      <c r="BBW196" s="62">
        <v>47131826</v>
      </c>
      <c r="BBX196" s="62">
        <v>47131826</v>
      </c>
      <c r="BBY196" s="62">
        <v>47131826</v>
      </c>
      <c r="BBZ196" s="62">
        <v>47131826</v>
      </c>
      <c r="BCA196" s="62">
        <v>47131826</v>
      </c>
      <c r="BCB196" s="62">
        <v>47131826</v>
      </c>
      <c r="BCC196" s="62">
        <v>47131826</v>
      </c>
      <c r="BCD196" s="62">
        <v>47131826</v>
      </c>
      <c r="BCE196" s="62">
        <v>47131826</v>
      </c>
      <c r="BCF196" s="62">
        <v>47131826</v>
      </c>
      <c r="BCG196" s="62">
        <v>47131826</v>
      </c>
      <c r="BCH196" s="62">
        <v>47131826</v>
      </c>
      <c r="BCI196" s="62">
        <v>47131826</v>
      </c>
      <c r="BCJ196" s="62">
        <v>47131826</v>
      </c>
      <c r="BCK196" s="62">
        <v>47131826</v>
      </c>
      <c r="BCL196" s="62">
        <v>47131826</v>
      </c>
      <c r="BCM196" s="62">
        <v>47131826</v>
      </c>
      <c r="BCN196" s="62">
        <v>47131826</v>
      </c>
      <c r="BCO196" s="62">
        <v>47131826</v>
      </c>
      <c r="BCP196" s="62">
        <v>47131826</v>
      </c>
      <c r="BCQ196" s="62">
        <v>47131826</v>
      </c>
      <c r="BCR196" s="62">
        <v>47131826</v>
      </c>
      <c r="BCS196" s="62">
        <v>47131826</v>
      </c>
      <c r="BCT196" s="62">
        <v>47131826</v>
      </c>
      <c r="BCU196" s="62">
        <v>47131826</v>
      </c>
      <c r="BCV196" s="62">
        <v>47131826</v>
      </c>
      <c r="BCW196" s="62">
        <v>47131826</v>
      </c>
      <c r="BCX196" s="62">
        <v>47131826</v>
      </c>
      <c r="BCY196" s="62">
        <v>47131826</v>
      </c>
      <c r="BCZ196" s="62">
        <v>47131826</v>
      </c>
      <c r="BDA196" s="62">
        <v>47131826</v>
      </c>
      <c r="BDB196" s="62">
        <v>47131826</v>
      </c>
      <c r="BDC196" s="62">
        <v>47131826</v>
      </c>
      <c r="BDD196" s="62">
        <v>47131826</v>
      </c>
      <c r="BDE196" s="62">
        <v>47131826</v>
      </c>
      <c r="BDF196" s="62">
        <v>47131826</v>
      </c>
      <c r="BDG196" s="62">
        <v>47131826</v>
      </c>
      <c r="BDH196" s="62">
        <v>47131826</v>
      </c>
      <c r="BDI196" s="62">
        <v>47131826</v>
      </c>
      <c r="BDJ196" s="62">
        <v>47131826</v>
      </c>
      <c r="BDK196" s="62">
        <v>47131826</v>
      </c>
      <c r="BDL196" s="62">
        <v>47131826</v>
      </c>
      <c r="BDM196" s="62">
        <v>47131826</v>
      </c>
      <c r="BDN196" s="62">
        <v>47131826</v>
      </c>
      <c r="BDO196" s="62">
        <v>47131826</v>
      </c>
      <c r="BDP196" s="62">
        <v>47131826</v>
      </c>
      <c r="BDQ196" s="62">
        <v>47131826</v>
      </c>
      <c r="BDR196" s="62">
        <v>47131826</v>
      </c>
      <c r="BDS196" s="62">
        <v>47131826</v>
      </c>
      <c r="BDT196" s="62">
        <v>47131826</v>
      </c>
      <c r="BDU196" s="62">
        <v>47131826</v>
      </c>
      <c r="BDV196" s="62">
        <v>47131826</v>
      </c>
      <c r="BDW196" s="62">
        <v>47131826</v>
      </c>
      <c r="BDX196" s="62">
        <v>47131826</v>
      </c>
      <c r="BDY196" s="62">
        <v>47131826</v>
      </c>
      <c r="BDZ196" s="62">
        <v>47131826</v>
      </c>
      <c r="BEA196" s="62">
        <v>47131826</v>
      </c>
      <c r="BEB196" s="62">
        <v>47131826</v>
      </c>
      <c r="BEC196" s="62">
        <v>47131826</v>
      </c>
      <c r="BED196" s="62">
        <v>47131826</v>
      </c>
      <c r="BEE196" s="62">
        <v>47131826</v>
      </c>
      <c r="BEF196" s="62">
        <v>47131826</v>
      </c>
      <c r="BEG196" s="62">
        <v>47131826</v>
      </c>
      <c r="BEH196" s="62">
        <v>47131826</v>
      </c>
      <c r="BEI196" s="62">
        <v>47131826</v>
      </c>
      <c r="BEJ196" s="62">
        <v>47131826</v>
      </c>
      <c r="BEK196" s="62">
        <v>47131826</v>
      </c>
      <c r="BEL196" s="62">
        <v>47131826</v>
      </c>
      <c r="BEM196" s="62">
        <v>47131826</v>
      </c>
      <c r="BEN196" s="62">
        <v>47131826</v>
      </c>
      <c r="BEO196" s="62">
        <v>47131826</v>
      </c>
      <c r="BEP196" s="62">
        <v>47131826</v>
      </c>
      <c r="BEQ196" s="62">
        <v>47131826</v>
      </c>
      <c r="BER196" s="62">
        <v>47131826</v>
      </c>
      <c r="BES196" s="62">
        <v>47131826</v>
      </c>
      <c r="BET196" s="62">
        <v>47131826</v>
      </c>
      <c r="BEU196" s="62">
        <v>47131826</v>
      </c>
      <c r="BEV196" s="62">
        <v>47131826</v>
      </c>
      <c r="BEW196" s="62">
        <v>47131826</v>
      </c>
      <c r="BEX196" s="62">
        <v>47131826</v>
      </c>
      <c r="BEY196" s="62">
        <v>47131826</v>
      </c>
      <c r="BEZ196" s="62">
        <v>47131826</v>
      </c>
      <c r="BFA196" s="62">
        <v>47131826</v>
      </c>
      <c r="BFB196" s="62">
        <v>47131826</v>
      </c>
      <c r="BFC196" s="62">
        <v>47131826</v>
      </c>
      <c r="BFD196" s="62">
        <v>47131826</v>
      </c>
      <c r="BFE196" s="62">
        <v>47131826</v>
      </c>
      <c r="BFF196" s="62">
        <v>47131826</v>
      </c>
      <c r="BFG196" s="62">
        <v>47131826</v>
      </c>
      <c r="BFH196" s="62">
        <v>47131826</v>
      </c>
      <c r="BFI196" s="62">
        <v>47131826</v>
      </c>
      <c r="BFJ196" s="62">
        <v>47131826</v>
      </c>
      <c r="BFK196" s="62">
        <v>47131826</v>
      </c>
      <c r="BFL196" s="62">
        <v>47131826</v>
      </c>
      <c r="BFM196" s="62">
        <v>47131826</v>
      </c>
      <c r="BFN196" s="62">
        <v>47131826</v>
      </c>
      <c r="BFO196" s="62">
        <v>47131826</v>
      </c>
      <c r="BFP196" s="62">
        <v>47131826</v>
      </c>
      <c r="BFQ196" s="62">
        <v>47131826</v>
      </c>
      <c r="BFR196" s="62">
        <v>47131826</v>
      </c>
      <c r="BFS196" s="62">
        <v>47131826</v>
      </c>
      <c r="BFT196" s="62">
        <v>47131826</v>
      </c>
      <c r="BFU196" s="62">
        <v>47131826</v>
      </c>
      <c r="BFV196" s="62">
        <v>47131826</v>
      </c>
      <c r="BFW196" s="62">
        <v>47131826</v>
      </c>
      <c r="BFX196" s="62">
        <v>47131826</v>
      </c>
      <c r="BFY196" s="62">
        <v>47131826</v>
      </c>
      <c r="BFZ196" s="62">
        <v>47131826</v>
      </c>
      <c r="BGA196" s="62">
        <v>47131826</v>
      </c>
      <c r="BGB196" s="62">
        <v>47131826</v>
      </c>
      <c r="BGC196" s="62">
        <v>47131826</v>
      </c>
      <c r="BGD196" s="62">
        <v>47131826</v>
      </c>
      <c r="BGE196" s="62">
        <v>47131826</v>
      </c>
      <c r="BGF196" s="62">
        <v>47131826</v>
      </c>
      <c r="BGG196" s="62">
        <v>47131826</v>
      </c>
      <c r="BGH196" s="62">
        <v>47131826</v>
      </c>
      <c r="BGI196" s="62">
        <v>47131826</v>
      </c>
      <c r="BGJ196" s="62">
        <v>47131826</v>
      </c>
      <c r="BGK196" s="62">
        <v>47131826</v>
      </c>
      <c r="BGL196" s="62">
        <v>47131826</v>
      </c>
      <c r="BGM196" s="62">
        <v>47131826</v>
      </c>
      <c r="BGN196" s="62">
        <v>47131826</v>
      </c>
      <c r="BGO196" s="62">
        <v>47131826</v>
      </c>
      <c r="BGP196" s="62">
        <v>47131826</v>
      </c>
      <c r="BGQ196" s="62">
        <v>47131826</v>
      </c>
      <c r="BGR196" s="62">
        <v>47131826</v>
      </c>
      <c r="BGS196" s="62">
        <v>47131826</v>
      </c>
      <c r="BGT196" s="62">
        <v>47131826</v>
      </c>
      <c r="BGU196" s="62">
        <v>47131826</v>
      </c>
      <c r="BGV196" s="62">
        <v>47131826</v>
      </c>
      <c r="BGW196" s="62">
        <v>47131826</v>
      </c>
      <c r="BGX196" s="62">
        <v>47131826</v>
      </c>
      <c r="BGY196" s="62">
        <v>47131826</v>
      </c>
      <c r="BGZ196" s="62">
        <v>47131826</v>
      </c>
      <c r="BHA196" s="62">
        <v>47131826</v>
      </c>
      <c r="BHB196" s="62">
        <v>47131826</v>
      </c>
      <c r="BHC196" s="62">
        <v>47131826</v>
      </c>
      <c r="BHD196" s="62">
        <v>47131826</v>
      </c>
      <c r="BHE196" s="62">
        <v>47131826</v>
      </c>
      <c r="BHF196" s="62">
        <v>47131826</v>
      </c>
      <c r="BHG196" s="62">
        <v>47131826</v>
      </c>
      <c r="BHH196" s="62">
        <v>47131826</v>
      </c>
      <c r="BHI196" s="62">
        <v>47131826</v>
      </c>
      <c r="BHJ196" s="62">
        <v>47131826</v>
      </c>
      <c r="BHK196" s="62">
        <v>47131826</v>
      </c>
      <c r="BHL196" s="62">
        <v>47131826</v>
      </c>
      <c r="BHM196" s="62">
        <v>47131826</v>
      </c>
      <c r="BHN196" s="62">
        <v>47131826</v>
      </c>
      <c r="BHO196" s="62">
        <v>47131826</v>
      </c>
      <c r="BHP196" s="62">
        <v>47131826</v>
      </c>
      <c r="BHQ196" s="62">
        <v>47131826</v>
      </c>
      <c r="BHR196" s="62">
        <v>47131826</v>
      </c>
      <c r="BHS196" s="62">
        <v>47131826</v>
      </c>
      <c r="BHT196" s="62">
        <v>47131826</v>
      </c>
      <c r="BHU196" s="62">
        <v>47131826</v>
      </c>
      <c r="BHV196" s="62">
        <v>47131826</v>
      </c>
      <c r="BHW196" s="62">
        <v>47131826</v>
      </c>
      <c r="BHX196" s="62">
        <v>47131826</v>
      </c>
      <c r="BHY196" s="62">
        <v>47131826</v>
      </c>
      <c r="BHZ196" s="62">
        <v>47131826</v>
      </c>
      <c r="BIA196" s="62">
        <v>47131826</v>
      </c>
      <c r="BIB196" s="62">
        <v>47131826</v>
      </c>
      <c r="BIC196" s="62">
        <v>47131826</v>
      </c>
      <c r="BID196" s="62">
        <v>47131826</v>
      </c>
      <c r="BIE196" s="62">
        <v>47131826</v>
      </c>
      <c r="BIF196" s="62">
        <v>47131826</v>
      </c>
      <c r="BIG196" s="62">
        <v>47131826</v>
      </c>
      <c r="BIH196" s="62">
        <v>47131826</v>
      </c>
      <c r="BII196" s="62">
        <v>47131826</v>
      </c>
      <c r="BIJ196" s="62">
        <v>47131826</v>
      </c>
      <c r="BIK196" s="62">
        <v>47131826</v>
      </c>
      <c r="BIL196" s="62">
        <v>47131826</v>
      </c>
      <c r="BIM196" s="62">
        <v>47131826</v>
      </c>
      <c r="BIN196" s="62">
        <v>47131826</v>
      </c>
      <c r="BIO196" s="62">
        <v>47131826</v>
      </c>
      <c r="BIP196" s="62">
        <v>47131826</v>
      </c>
      <c r="BIQ196" s="62">
        <v>47131826</v>
      </c>
      <c r="BIR196" s="62">
        <v>47131826</v>
      </c>
      <c r="BIS196" s="62">
        <v>47131826</v>
      </c>
      <c r="BIT196" s="62">
        <v>47131826</v>
      </c>
      <c r="BIU196" s="62">
        <v>47131826</v>
      </c>
      <c r="BIV196" s="62">
        <v>47131826</v>
      </c>
      <c r="BIW196" s="62">
        <v>47131826</v>
      </c>
      <c r="BIX196" s="62">
        <v>47131826</v>
      </c>
      <c r="BIY196" s="62">
        <v>47131826</v>
      </c>
      <c r="BIZ196" s="62">
        <v>47131826</v>
      </c>
      <c r="BJA196" s="62">
        <v>47131826</v>
      </c>
      <c r="BJB196" s="62">
        <v>47131826</v>
      </c>
      <c r="BJC196" s="62">
        <v>47131826</v>
      </c>
      <c r="BJD196" s="62">
        <v>47131826</v>
      </c>
      <c r="BJE196" s="62">
        <v>47131826</v>
      </c>
      <c r="BJF196" s="62">
        <v>47131826</v>
      </c>
      <c r="BJG196" s="62">
        <v>47131826</v>
      </c>
      <c r="BJH196" s="62">
        <v>47131826</v>
      </c>
      <c r="BJI196" s="62">
        <v>47131826</v>
      </c>
      <c r="BJJ196" s="62">
        <v>47131826</v>
      </c>
      <c r="BJK196" s="62">
        <v>47131826</v>
      </c>
      <c r="BJL196" s="62">
        <v>47131826</v>
      </c>
      <c r="BJM196" s="62">
        <v>47131826</v>
      </c>
      <c r="BJN196" s="62">
        <v>47131826</v>
      </c>
      <c r="BJO196" s="62">
        <v>47131826</v>
      </c>
      <c r="BJP196" s="62">
        <v>47131826</v>
      </c>
      <c r="BJQ196" s="62">
        <v>47131826</v>
      </c>
      <c r="BJR196" s="62">
        <v>47131826</v>
      </c>
      <c r="BJS196" s="62">
        <v>47131826</v>
      </c>
      <c r="BJT196" s="62">
        <v>47131826</v>
      </c>
      <c r="BJU196" s="62">
        <v>47131826</v>
      </c>
      <c r="BJV196" s="62">
        <v>47131826</v>
      </c>
      <c r="BJW196" s="62">
        <v>47131826</v>
      </c>
      <c r="BJX196" s="62">
        <v>47131826</v>
      </c>
      <c r="BJY196" s="62">
        <v>47131826</v>
      </c>
      <c r="BJZ196" s="62">
        <v>47131826</v>
      </c>
      <c r="BKA196" s="62">
        <v>47131826</v>
      </c>
      <c r="BKB196" s="62">
        <v>47131826</v>
      </c>
      <c r="BKC196" s="62">
        <v>47131826</v>
      </c>
      <c r="BKD196" s="62">
        <v>47131826</v>
      </c>
      <c r="BKE196" s="62">
        <v>47131826</v>
      </c>
      <c r="BKF196" s="62">
        <v>47131826</v>
      </c>
      <c r="BKG196" s="62">
        <v>47131826</v>
      </c>
      <c r="BKH196" s="62">
        <v>47131826</v>
      </c>
      <c r="BKI196" s="62">
        <v>47131826</v>
      </c>
      <c r="BKJ196" s="62">
        <v>47131826</v>
      </c>
      <c r="BKK196" s="62">
        <v>47131826</v>
      </c>
      <c r="BKL196" s="62">
        <v>47131826</v>
      </c>
      <c r="BKM196" s="62">
        <v>47131826</v>
      </c>
      <c r="BKN196" s="62">
        <v>47131826</v>
      </c>
      <c r="BKO196" s="62">
        <v>47131826</v>
      </c>
      <c r="BKP196" s="62">
        <v>47131826</v>
      </c>
      <c r="BKQ196" s="62">
        <v>47131826</v>
      </c>
      <c r="BKR196" s="62">
        <v>47131826</v>
      </c>
      <c r="BKS196" s="62">
        <v>47131826</v>
      </c>
      <c r="BKT196" s="62">
        <v>47131826</v>
      </c>
      <c r="BKU196" s="62">
        <v>47131826</v>
      </c>
      <c r="BKV196" s="62">
        <v>47131826</v>
      </c>
      <c r="BKW196" s="62">
        <v>47131826</v>
      </c>
      <c r="BKX196" s="62">
        <v>47131826</v>
      </c>
      <c r="BKY196" s="62">
        <v>47131826</v>
      </c>
      <c r="BKZ196" s="62">
        <v>47131826</v>
      </c>
      <c r="BLA196" s="62">
        <v>47131826</v>
      </c>
      <c r="BLB196" s="62">
        <v>47131826</v>
      </c>
      <c r="BLC196" s="62">
        <v>47131826</v>
      </c>
      <c r="BLD196" s="62">
        <v>47131826</v>
      </c>
      <c r="BLE196" s="62">
        <v>47131826</v>
      </c>
      <c r="BLF196" s="62">
        <v>47131826</v>
      </c>
      <c r="BLG196" s="62">
        <v>47131826</v>
      </c>
      <c r="BLH196" s="62">
        <v>47131826</v>
      </c>
      <c r="BLI196" s="62">
        <v>47131826</v>
      </c>
      <c r="BLJ196" s="62">
        <v>47131826</v>
      </c>
      <c r="BLK196" s="62">
        <v>47131826</v>
      </c>
      <c r="BLL196" s="62">
        <v>47131826</v>
      </c>
      <c r="BLM196" s="62">
        <v>47131826</v>
      </c>
      <c r="BLN196" s="62">
        <v>47131826</v>
      </c>
      <c r="BLO196" s="62">
        <v>47131826</v>
      </c>
      <c r="BLP196" s="62">
        <v>47131826</v>
      </c>
      <c r="BLQ196" s="62">
        <v>47131826</v>
      </c>
      <c r="BLR196" s="62">
        <v>47131826</v>
      </c>
      <c r="BLS196" s="62">
        <v>47131826</v>
      </c>
      <c r="BLT196" s="62">
        <v>47131826</v>
      </c>
      <c r="BLU196" s="62">
        <v>47131826</v>
      </c>
      <c r="BLV196" s="62">
        <v>47131826</v>
      </c>
      <c r="BLW196" s="62">
        <v>47131826</v>
      </c>
      <c r="BLX196" s="62">
        <v>47131826</v>
      </c>
      <c r="BLY196" s="62">
        <v>47131826</v>
      </c>
      <c r="BLZ196" s="62">
        <v>47131826</v>
      </c>
      <c r="BMA196" s="62">
        <v>47131826</v>
      </c>
      <c r="BMB196" s="62">
        <v>47131826</v>
      </c>
      <c r="BMC196" s="62">
        <v>47131826</v>
      </c>
      <c r="BMD196" s="62">
        <v>47131826</v>
      </c>
      <c r="BME196" s="62">
        <v>47131826</v>
      </c>
      <c r="BMF196" s="62">
        <v>47131826</v>
      </c>
      <c r="BMG196" s="62">
        <v>47131826</v>
      </c>
      <c r="BMH196" s="62">
        <v>47131826</v>
      </c>
      <c r="BMI196" s="62">
        <v>47131826</v>
      </c>
      <c r="BMJ196" s="62">
        <v>47131826</v>
      </c>
      <c r="BMK196" s="62">
        <v>47131826</v>
      </c>
      <c r="BML196" s="62">
        <v>47131826</v>
      </c>
      <c r="BMM196" s="62">
        <v>47131826</v>
      </c>
      <c r="BMN196" s="62">
        <v>47131826</v>
      </c>
      <c r="BMO196" s="62">
        <v>47131826</v>
      </c>
      <c r="BMP196" s="62">
        <v>47131826</v>
      </c>
      <c r="BMQ196" s="62">
        <v>47131826</v>
      </c>
      <c r="BMR196" s="62">
        <v>47131826</v>
      </c>
      <c r="BMS196" s="62">
        <v>47131826</v>
      </c>
      <c r="BMT196" s="62">
        <v>47131826</v>
      </c>
      <c r="BMU196" s="62">
        <v>47131826</v>
      </c>
      <c r="BMV196" s="62">
        <v>47131826</v>
      </c>
      <c r="BMW196" s="62">
        <v>47131826</v>
      </c>
      <c r="BMX196" s="62">
        <v>47131826</v>
      </c>
      <c r="BMY196" s="62">
        <v>47131826</v>
      </c>
      <c r="BMZ196" s="62">
        <v>47131826</v>
      </c>
      <c r="BNA196" s="62">
        <v>47131826</v>
      </c>
      <c r="BNB196" s="62">
        <v>47131826</v>
      </c>
      <c r="BNC196" s="62">
        <v>47131826</v>
      </c>
      <c r="BND196" s="62">
        <v>47131826</v>
      </c>
      <c r="BNE196" s="62">
        <v>47131826</v>
      </c>
      <c r="BNF196" s="62">
        <v>47131826</v>
      </c>
      <c r="BNG196" s="62">
        <v>47131826</v>
      </c>
      <c r="BNH196" s="62">
        <v>47131826</v>
      </c>
      <c r="BNI196" s="62">
        <v>47131826</v>
      </c>
      <c r="BNJ196" s="62">
        <v>47131826</v>
      </c>
      <c r="BNK196" s="62">
        <v>47131826</v>
      </c>
      <c r="BNL196" s="62">
        <v>47131826</v>
      </c>
      <c r="BNM196" s="62">
        <v>47131826</v>
      </c>
      <c r="BNN196" s="62">
        <v>47131826</v>
      </c>
      <c r="BNO196" s="62">
        <v>47131826</v>
      </c>
      <c r="BNP196" s="62">
        <v>47131826</v>
      </c>
      <c r="BNQ196" s="62">
        <v>47131826</v>
      </c>
      <c r="BNR196" s="62">
        <v>47131826</v>
      </c>
      <c r="BNS196" s="62">
        <v>47131826</v>
      </c>
      <c r="BNT196" s="62">
        <v>47131826</v>
      </c>
      <c r="BNU196" s="62">
        <v>47131826</v>
      </c>
      <c r="BNV196" s="62">
        <v>47131826</v>
      </c>
      <c r="BNW196" s="62">
        <v>47131826</v>
      </c>
      <c r="BNX196" s="62">
        <v>47131826</v>
      </c>
      <c r="BNY196" s="62">
        <v>47131826</v>
      </c>
      <c r="BNZ196" s="62">
        <v>47131826</v>
      </c>
      <c r="BOA196" s="62">
        <v>47131826</v>
      </c>
      <c r="BOB196" s="62">
        <v>47131826</v>
      </c>
      <c r="BOC196" s="62">
        <v>47131826</v>
      </c>
      <c r="BOD196" s="62">
        <v>47131826</v>
      </c>
      <c r="BOE196" s="62">
        <v>47131826</v>
      </c>
      <c r="BOF196" s="62">
        <v>47131826</v>
      </c>
      <c r="BOG196" s="62">
        <v>47131826</v>
      </c>
      <c r="BOH196" s="62">
        <v>47131826</v>
      </c>
      <c r="BOI196" s="62">
        <v>47131826</v>
      </c>
      <c r="BOJ196" s="62">
        <v>47131826</v>
      </c>
      <c r="BOK196" s="62">
        <v>47131826</v>
      </c>
      <c r="BOL196" s="62">
        <v>47131826</v>
      </c>
      <c r="BOM196" s="62">
        <v>47131826</v>
      </c>
      <c r="BON196" s="62">
        <v>47131826</v>
      </c>
      <c r="BOO196" s="62">
        <v>47131826</v>
      </c>
      <c r="BOP196" s="62">
        <v>47131826</v>
      </c>
      <c r="BOQ196" s="62">
        <v>47131826</v>
      </c>
      <c r="BOR196" s="62">
        <v>47131826</v>
      </c>
      <c r="BOS196" s="62">
        <v>47131826</v>
      </c>
      <c r="BOT196" s="62">
        <v>47131826</v>
      </c>
      <c r="BOU196" s="62">
        <v>47131826</v>
      </c>
      <c r="BOV196" s="62">
        <v>47131826</v>
      </c>
      <c r="BOW196" s="62">
        <v>47131826</v>
      </c>
      <c r="BOX196" s="62">
        <v>47131826</v>
      </c>
      <c r="BOY196" s="62">
        <v>47131826</v>
      </c>
      <c r="BOZ196" s="62">
        <v>47131826</v>
      </c>
      <c r="BPA196" s="62">
        <v>47131826</v>
      </c>
      <c r="BPB196" s="62">
        <v>47131826</v>
      </c>
      <c r="BPC196" s="62">
        <v>47131826</v>
      </c>
      <c r="BPD196" s="62">
        <v>47131826</v>
      </c>
      <c r="BPE196" s="62">
        <v>47131826</v>
      </c>
      <c r="BPF196" s="62">
        <v>47131826</v>
      </c>
      <c r="BPG196" s="62">
        <v>47131826</v>
      </c>
      <c r="BPH196" s="62">
        <v>47131826</v>
      </c>
      <c r="BPI196" s="62">
        <v>47131826</v>
      </c>
      <c r="BPJ196" s="62">
        <v>47131826</v>
      </c>
      <c r="BPK196" s="62">
        <v>47131826</v>
      </c>
      <c r="BPL196" s="62">
        <v>47131826</v>
      </c>
      <c r="BPM196" s="62">
        <v>47131826</v>
      </c>
      <c r="BPN196" s="62">
        <v>47131826</v>
      </c>
      <c r="BPO196" s="62">
        <v>47131826</v>
      </c>
      <c r="BPP196" s="62">
        <v>47131826</v>
      </c>
      <c r="BPQ196" s="62">
        <v>47131826</v>
      </c>
      <c r="BPR196" s="62">
        <v>47131826</v>
      </c>
      <c r="BPS196" s="62">
        <v>47131826</v>
      </c>
      <c r="BPT196" s="62">
        <v>47131826</v>
      </c>
      <c r="BPU196" s="62">
        <v>47131826</v>
      </c>
      <c r="BPV196" s="62">
        <v>47131826</v>
      </c>
      <c r="BPW196" s="62">
        <v>47131826</v>
      </c>
      <c r="BPX196" s="62">
        <v>47131826</v>
      </c>
      <c r="BPY196" s="62">
        <v>47131826</v>
      </c>
      <c r="BPZ196" s="62">
        <v>47131826</v>
      </c>
      <c r="BQA196" s="62">
        <v>47131826</v>
      </c>
      <c r="BQB196" s="62">
        <v>47131826</v>
      </c>
      <c r="BQC196" s="62">
        <v>47131826</v>
      </c>
      <c r="BQD196" s="62">
        <v>47131826</v>
      </c>
      <c r="BQE196" s="62">
        <v>47131826</v>
      </c>
      <c r="BQF196" s="62">
        <v>47131826</v>
      </c>
      <c r="BQG196" s="62">
        <v>47131826</v>
      </c>
      <c r="BQH196" s="62">
        <v>47131826</v>
      </c>
      <c r="BQI196" s="62">
        <v>47131826</v>
      </c>
      <c r="BQJ196" s="62">
        <v>47131826</v>
      </c>
      <c r="BQK196" s="62">
        <v>47131826</v>
      </c>
      <c r="BQL196" s="62">
        <v>47131826</v>
      </c>
      <c r="BQM196" s="62">
        <v>47131826</v>
      </c>
      <c r="BQN196" s="62">
        <v>47131826</v>
      </c>
      <c r="BQO196" s="62">
        <v>47131826</v>
      </c>
      <c r="BQP196" s="62">
        <v>47131826</v>
      </c>
      <c r="BQQ196" s="62">
        <v>47131826</v>
      </c>
      <c r="BQR196" s="62">
        <v>47131826</v>
      </c>
      <c r="BQS196" s="62">
        <v>47131826</v>
      </c>
      <c r="BQT196" s="62">
        <v>47131826</v>
      </c>
      <c r="BQU196" s="62">
        <v>47131826</v>
      </c>
      <c r="BQV196" s="62">
        <v>47131826</v>
      </c>
      <c r="BQW196" s="62">
        <v>47131826</v>
      </c>
      <c r="BQX196" s="62">
        <v>47131826</v>
      </c>
      <c r="BQY196" s="62">
        <v>47131826</v>
      </c>
      <c r="BQZ196" s="62">
        <v>47131826</v>
      </c>
      <c r="BRA196" s="62">
        <v>47131826</v>
      </c>
      <c r="BRB196" s="62">
        <v>47131826</v>
      </c>
      <c r="BRC196" s="62">
        <v>47131826</v>
      </c>
      <c r="BRD196" s="62">
        <v>47131826</v>
      </c>
      <c r="BRE196" s="62">
        <v>47131826</v>
      </c>
      <c r="BRF196" s="62">
        <v>47131826</v>
      </c>
      <c r="BRG196" s="62">
        <v>47131826</v>
      </c>
      <c r="BRH196" s="62">
        <v>47131826</v>
      </c>
      <c r="BRI196" s="62">
        <v>47131826</v>
      </c>
      <c r="BRJ196" s="62">
        <v>47131826</v>
      </c>
      <c r="BRK196" s="62">
        <v>47131826</v>
      </c>
      <c r="BRL196" s="62">
        <v>47131826</v>
      </c>
      <c r="BRM196" s="62">
        <v>47131826</v>
      </c>
      <c r="BRN196" s="62">
        <v>47131826</v>
      </c>
      <c r="BRO196" s="62">
        <v>47131826</v>
      </c>
      <c r="BRP196" s="62">
        <v>47131826</v>
      </c>
      <c r="BRQ196" s="62">
        <v>47131826</v>
      </c>
      <c r="BRR196" s="62">
        <v>47131826</v>
      </c>
      <c r="BRS196" s="62">
        <v>47131826</v>
      </c>
      <c r="BRT196" s="62">
        <v>47131826</v>
      </c>
      <c r="BRU196" s="62">
        <v>47131826</v>
      </c>
      <c r="BRV196" s="62">
        <v>47131826</v>
      </c>
      <c r="BRW196" s="62">
        <v>47131826</v>
      </c>
      <c r="BRX196" s="62">
        <v>47131826</v>
      </c>
      <c r="BRY196" s="62">
        <v>47131826</v>
      </c>
      <c r="BRZ196" s="62">
        <v>47131826</v>
      </c>
      <c r="BSA196" s="62">
        <v>47131826</v>
      </c>
      <c r="BSB196" s="62">
        <v>47131826</v>
      </c>
      <c r="BSC196" s="62">
        <v>47131826</v>
      </c>
      <c r="BSD196" s="62">
        <v>47131826</v>
      </c>
      <c r="BSE196" s="62">
        <v>47131826</v>
      </c>
      <c r="BSF196" s="62">
        <v>47131826</v>
      </c>
      <c r="BSG196" s="62">
        <v>47131826</v>
      </c>
      <c r="BSH196" s="62">
        <v>47131826</v>
      </c>
      <c r="BSI196" s="62">
        <v>47131826</v>
      </c>
      <c r="BSJ196" s="62">
        <v>47131826</v>
      </c>
      <c r="BSK196" s="62">
        <v>47131826</v>
      </c>
      <c r="BSL196" s="62">
        <v>47131826</v>
      </c>
      <c r="BSM196" s="62">
        <v>47131826</v>
      </c>
      <c r="BSN196" s="62">
        <v>47131826</v>
      </c>
      <c r="BSO196" s="62">
        <v>47131826</v>
      </c>
      <c r="BSP196" s="62">
        <v>47131826</v>
      </c>
      <c r="BSQ196" s="62">
        <v>47131826</v>
      </c>
      <c r="BSR196" s="62">
        <v>47131826</v>
      </c>
      <c r="BSS196" s="62">
        <v>47131826</v>
      </c>
      <c r="BST196" s="62">
        <v>47131826</v>
      </c>
      <c r="BSU196" s="62">
        <v>47131826</v>
      </c>
      <c r="BSV196" s="62">
        <v>47131826</v>
      </c>
      <c r="BSW196" s="62">
        <v>47131826</v>
      </c>
      <c r="BSX196" s="62">
        <v>47131826</v>
      </c>
      <c r="BSY196" s="62">
        <v>47131826</v>
      </c>
      <c r="BSZ196" s="62">
        <v>47131826</v>
      </c>
      <c r="BTA196" s="62">
        <v>47131826</v>
      </c>
      <c r="BTB196" s="62">
        <v>47131826</v>
      </c>
      <c r="BTC196" s="62">
        <v>47131826</v>
      </c>
      <c r="BTD196" s="62">
        <v>47131826</v>
      </c>
      <c r="BTE196" s="62">
        <v>47131826</v>
      </c>
      <c r="BTF196" s="62">
        <v>47131826</v>
      </c>
      <c r="BTG196" s="62">
        <v>47131826</v>
      </c>
      <c r="BTH196" s="62">
        <v>47131826</v>
      </c>
      <c r="BTI196" s="62">
        <v>47131826</v>
      </c>
      <c r="BTJ196" s="62">
        <v>47131826</v>
      </c>
      <c r="BTK196" s="62">
        <v>47131826</v>
      </c>
      <c r="BTL196" s="62">
        <v>47131826</v>
      </c>
      <c r="BTM196" s="62">
        <v>47131826</v>
      </c>
      <c r="BTN196" s="62">
        <v>47131826</v>
      </c>
      <c r="BTO196" s="62">
        <v>47131826</v>
      </c>
      <c r="BTP196" s="62">
        <v>47131826</v>
      </c>
      <c r="BTQ196" s="62">
        <v>47131826</v>
      </c>
      <c r="BTR196" s="62">
        <v>47131826</v>
      </c>
      <c r="BTS196" s="62">
        <v>47131826</v>
      </c>
      <c r="BTT196" s="62">
        <v>47131826</v>
      </c>
      <c r="BTU196" s="62">
        <v>47131826</v>
      </c>
      <c r="BTV196" s="62">
        <v>47131826</v>
      </c>
      <c r="BTW196" s="62">
        <v>47131826</v>
      </c>
      <c r="BTX196" s="62">
        <v>47131826</v>
      </c>
      <c r="BTY196" s="62">
        <v>47131826</v>
      </c>
      <c r="BTZ196" s="62">
        <v>47131826</v>
      </c>
      <c r="BUA196" s="62">
        <v>47131826</v>
      </c>
      <c r="BUB196" s="62">
        <v>47131826</v>
      </c>
      <c r="BUC196" s="62">
        <v>47131826</v>
      </c>
      <c r="BUD196" s="62">
        <v>47131826</v>
      </c>
      <c r="BUE196" s="62">
        <v>47131826</v>
      </c>
      <c r="BUF196" s="62">
        <v>47131826</v>
      </c>
      <c r="BUG196" s="62">
        <v>47131826</v>
      </c>
      <c r="BUH196" s="62">
        <v>47131826</v>
      </c>
      <c r="BUI196" s="62">
        <v>47131826</v>
      </c>
      <c r="BUJ196" s="62">
        <v>47131826</v>
      </c>
      <c r="BUK196" s="62">
        <v>47131826</v>
      </c>
      <c r="BUL196" s="62">
        <v>47131826</v>
      </c>
      <c r="BUM196" s="62">
        <v>47131826</v>
      </c>
      <c r="BUN196" s="62">
        <v>47131826</v>
      </c>
      <c r="BUO196" s="62">
        <v>47131826</v>
      </c>
      <c r="BUP196" s="62">
        <v>47131826</v>
      </c>
      <c r="BUQ196" s="62">
        <v>47131826</v>
      </c>
      <c r="BUR196" s="62">
        <v>47131826</v>
      </c>
      <c r="BUS196" s="62">
        <v>47131826</v>
      </c>
      <c r="BUT196" s="62">
        <v>47131826</v>
      </c>
      <c r="BUU196" s="62">
        <v>47131826</v>
      </c>
      <c r="BUV196" s="62">
        <v>47131826</v>
      </c>
      <c r="BUW196" s="62">
        <v>47131826</v>
      </c>
      <c r="BUX196" s="62">
        <v>47131826</v>
      </c>
      <c r="BUY196" s="62">
        <v>47131826</v>
      </c>
      <c r="BUZ196" s="62">
        <v>47131826</v>
      </c>
      <c r="BVA196" s="62">
        <v>47131826</v>
      </c>
      <c r="BVB196" s="62">
        <v>47131826</v>
      </c>
      <c r="BVC196" s="62">
        <v>47131826</v>
      </c>
      <c r="BVD196" s="62">
        <v>47131826</v>
      </c>
      <c r="BVE196" s="62">
        <v>47131826</v>
      </c>
      <c r="BVF196" s="62">
        <v>47131826</v>
      </c>
      <c r="BVG196" s="62">
        <v>47131826</v>
      </c>
      <c r="BVH196" s="62">
        <v>47131826</v>
      </c>
      <c r="BVI196" s="62">
        <v>47131826</v>
      </c>
      <c r="BVJ196" s="62">
        <v>47131826</v>
      </c>
      <c r="BVK196" s="62">
        <v>47131826</v>
      </c>
      <c r="BVL196" s="62">
        <v>47131826</v>
      </c>
      <c r="BVM196" s="62">
        <v>47131826</v>
      </c>
      <c r="BVN196" s="62">
        <v>47131826</v>
      </c>
      <c r="BVO196" s="62">
        <v>47131826</v>
      </c>
      <c r="BVP196" s="62">
        <v>47131826</v>
      </c>
      <c r="BVQ196" s="62">
        <v>47131826</v>
      </c>
      <c r="BVR196" s="62">
        <v>47131826</v>
      </c>
      <c r="BVS196" s="62">
        <v>47131826</v>
      </c>
      <c r="BVT196" s="62">
        <v>47131826</v>
      </c>
      <c r="BVU196" s="62">
        <v>47131826</v>
      </c>
      <c r="BVV196" s="62">
        <v>47131826</v>
      </c>
      <c r="BVW196" s="62">
        <v>47131826</v>
      </c>
      <c r="BVX196" s="62">
        <v>47131826</v>
      </c>
      <c r="BVY196" s="62">
        <v>47131826</v>
      </c>
      <c r="BVZ196" s="62">
        <v>47131826</v>
      </c>
      <c r="BWA196" s="62">
        <v>47131826</v>
      </c>
      <c r="BWB196" s="62">
        <v>47131826</v>
      </c>
      <c r="BWC196" s="62">
        <v>47131826</v>
      </c>
      <c r="BWD196" s="62">
        <v>47131826</v>
      </c>
      <c r="BWE196" s="62">
        <v>47131826</v>
      </c>
      <c r="BWF196" s="62">
        <v>47131826</v>
      </c>
      <c r="BWG196" s="62">
        <v>47131826</v>
      </c>
      <c r="BWH196" s="62">
        <v>47131826</v>
      </c>
      <c r="BWI196" s="62">
        <v>47131826</v>
      </c>
      <c r="BWJ196" s="62">
        <v>47131826</v>
      </c>
      <c r="BWK196" s="62">
        <v>47131826</v>
      </c>
      <c r="BWL196" s="62">
        <v>47131826</v>
      </c>
      <c r="BWM196" s="62">
        <v>47131826</v>
      </c>
      <c r="BWN196" s="62">
        <v>47131826</v>
      </c>
      <c r="BWO196" s="62">
        <v>47131826</v>
      </c>
      <c r="BWP196" s="62">
        <v>47131826</v>
      </c>
      <c r="BWQ196" s="62">
        <v>47131826</v>
      </c>
      <c r="BWR196" s="62">
        <v>47131826</v>
      </c>
      <c r="BWS196" s="62">
        <v>47131826</v>
      </c>
      <c r="BWT196" s="62">
        <v>47131826</v>
      </c>
      <c r="BWU196" s="62">
        <v>47131826</v>
      </c>
      <c r="BWV196" s="62">
        <v>47131826</v>
      </c>
      <c r="BWW196" s="62">
        <v>47131826</v>
      </c>
      <c r="BWX196" s="62">
        <v>47131826</v>
      </c>
      <c r="BWY196" s="62">
        <v>47131826</v>
      </c>
      <c r="BWZ196" s="62">
        <v>47131826</v>
      </c>
      <c r="BXA196" s="62">
        <v>47131826</v>
      </c>
      <c r="BXB196" s="62">
        <v>47131826</v>
      </c>
      <c r="BXC196" s="62">
        <v>47131826</v>
      </c>
      <c r="BXD196" s="62">
        <v>47131826</v>
      </c>
      <c r="BXE196" s="62">
        <v>47131826</v>
      </c>
      <c r="BXF196" s="62">
        <v>47131826</v>
      </c>
      <c r="BXG196" s="62">
        <v>47131826</v>
      </c>
      <c r="BXH196" s="62">
        <v>47131826</v>
      </c>
      <c r="BXI196" s="62">
        <v>47131826</v>
      </c>
      <c r="BXJ196" s="62">
        <v>47131826</v>
      </c>
      <c r="BXK196" s="62">
        <v>47131826</v>
      </c>
      <c r="BXL196" s="62">
        <v>47131826</v>
      </c>
      <c r="BXM196" s="62">
        <v>47131826</v>
      </c>
      <c r="BXN196" s="62">
        <v>47131826</v>
      </c>
      <c r="BXO196" s="62">
        <v>47131826</v>
      </c>
      <c r="BXP196" s="62">
        <v>47131826</v>
      </c>
      <c r="BXQ196" s="62">
        <v>47131826</v>
      </c>
      <c r="BXR196" s="62">
        <v>47131826</v>
      </c>
      <c r="BXS196" s="62">
        <v>47131826</v>
      </c>
      <c r="BXT196" s="62">
        <v>47131826</v>
      </c>
      <c r="BXU196" s="62">
        <v>47131826</v>
      </c>
      <c r="BXV196" s="62">
        <v>47131826</v>
      </c>
      <c r="BXW196" s="62">
        <v>47131826</v>
      </c>
      <c r="BXX196" s="62">
        <v>47131826</v>
      </c>
      <c r="BXY196" s="62">
        <v>47131826</v>
      </c>
      <c r="BXZ196" s="62">
        <v>47131826</v>
      </c>
      <c r="BYA196" s="62">
        <v>47131826</v>
      </c>
      <c r="BYB196" s="62">
        <v>47131826</v>
      </c>
      <c r="BYC196" s="62">
        <v>47131826</v>
      </c>
      <c r="BYD196" s="62">
        <v>47131826</v>
      </c>
      <c r="BYE196" s="62">
        <v>47131826</v>
      </c>
      <c r="BYF196" s="62">
        <v>47131826</v>
      </c>
      <c r="BYG196" s="62">
        <v>47131826</v>
      </c>
      <c r="BYH196" s="62">
        <v>47131826</v>
      </c>
      <c r="BYI196" s="62">
        <v>47131826</v>
      </c>
      <c r="BYJ196" s="62">
        <v>47131826</v>
      </c>
      <c r="BYK196" s="62">
        <v>47131826</v>
      </c>
      <c r="BYL196" s="62">
        <v>47131826</v>
      </c>
      <c r="BYM196" s="62">
        <v>47131826</v>
      </c>
      <c r="BYN196" s="62">
        <v>47131826</v>
      </c>
      <c r="BYO196" s="62">
        <v>47131826</v>
      </c>
      <c r="BYP196" s="62">
        <v>47131826</v>
      </c>
      <c r="BYQ196" s="62">
        <v>47131826</v>
      </c>
      <c r="BYR196" s="62">
        <v>47131826</v>
      </c>
      <c r="BYS196" s="62">
        <v>47131826</v>
      </c>
      <c r="BYT196" s="62">
        <v>47131826</v>
      </c>
      <c r="BYU196" s="62">
        <v>47131826</v>
      </c>
      <c r="BYV196" s="62">
        <v>47131826</v>
      </c>
      <c r="BYW196" s="62">
        <v>47131826</v>
      </c>
      <c r="BYX196" s="62">
        <v>47131826</v>
      </c>
      <c r="BYY196" s="62">
        <v>47131826</v>
      </c>
      <c r="BYZ196" s="62">
        <v>47131826</v>
      </c>
      <c r="BZA196" s="62">
        <v>47131826</v>
      </c>
      <c r="BZB196" s="62">
        <v>47131826</v>
      </c>
      <c r="BZC196" s="62">
        <v>47131826</v>
      </c>
      <c r="BZD196" s="62">
        <v>47131826</v>
      </c>
      <c r="BZE196" s="62">
        <v>47131826</v>
      </c>
      <c r="BZF196" s="62">
        <v>47131826</v>
      </c>
      <c r="BZG196" s="62">
        <v>47131826</v>
      </c>
      <c r="BZH196" s="62">
        <v>47131826</v>
      </c>
      <c r="BZI196" s="62">
        <v>47131826</v>
      </c>
      <c r="BZJ196" s="62">
        <v>47131826</v>
      </c>
      <c r="BZK196" s="62">
        <v>47131826</v>
      </c>
      <c r="BZL196" s="62">
        <v>47131826</v>
      </c>
      <c r="BZM196" s="62">
        <v>47131826</v>
      </c>
      <c r="BZN196" s="62">
        <v>47131826</v>
      </c>
      <c r="BZO196" s="62">
        <v>47131826</v>
      </c>
      <c r="BZP196" s="62">
        <v>47131826</v>
      </c>
      <c r="BZQ196" s="62">
        <v>47131826</v>
      </c>
      <c r="BZR196" s="62">
        <v>47131826</v>
      </c>
      <c r="BZS196" s="62">
        <v>47131826</v>
      </c>
      <c r="BZT196" s="62">
        <v>47131826</v>
      </c>
      <c r="BZU196" s="62">
        <v>47131826</v>
      </c>
      <c r="BZV196" s="62">
        <v>47131826</v>
      </c>
      <c r="BZW196" s="62">
        <v>47131826</v>
      </c>
      <c r="BZX196" s="62">
        <v>47131826</v>
      </c>
      <c r="BZY196" s="62">
        <v>47131826</v>
      </c>
      <c r="BZZ196" s="62">
        <v>47131826</v>
      </c>
      <c r="CAA196" s="62">
        <v>47131826</v>
      </c>
      <c r="CAB196" s="62">
        <v>47131826</v>
      </c>
      <c r="CAC196" s="62">
        <v>47131826</v>
      </c>
      <c r="CAD196" s="62">
        <v>47131826</v>
      </c>
      <c r="CAE196" s="62">
        <v>47131826</v>
      </c>
      <c r="CAF196" s="62">
        <v>47131826</v>
      </c>
      <c r="CAG196" s="62">
        <v>47131826</v>
      </c>
      <c r="CAH196" s="62">
        <v>47131826</v>
      </c>
      <c r="CAI196" s="62">
        <v>47131826</v>
      </c>
      <c r="CAJ196" s="62">
        <v>47131826</v>
      </c>
      <c r="CAK196" s="62">
        <v>47131826</v>
      </c>
      <c r="CAL196" s="62">
        <v>47131826</v>
      </c>
      <c r="CAM196" s="62">
        <v>47131826</v>
      </c>
      <c r="CAN196" s="62">
        <v>47131826</v>
      </c>
      <c r="CAO196" s="62">
        <v>47131826</v>
      </c>
      <c r="CAP196" s="62">
        <v>47131826</v>
      </c>
      <c r="CAQ196" s="62">
        <v>47131826</v>
      </c>
      <c r="CAR196" s="62">
        <v>47131826</v>
      </c>
      <c r="CAS196" s="62">
        <v>47131826</v>
      </c>
      <c r="CAT196" s="62">
        <v>47131826</v>
      </c>
      <c r="CAU196" s="62">
        <v>47131826</v>
      </c>
      <c r="CAV196" s="62">
        <v>47131826</v>
      </c>
      <c r="CAW196" s="62">
        <v>47131826</v>
      </c>
      <c r="CAX196" s="62">
        <v>47131826</v>
      </c>
      <c r="CAY196" s="62">
        <v>47131826</v>
      </c>
      <c r="CAZ196" s="62">
        <v>47131826</v>
      </c>
      <c r="CBA196" s="62">
        <v>47131826</v>
      </c>
      <c r="CBB196" s="62">
        <v>47131826</v>
      </c>
      <c r="CBC196" s="62">
        <v>47131826</v>
      </c>
      <c r="CBD196" s="62">
        <v>47131826</v>
      </c>
      <c r="CBE196" s="62">
        <v>47131826</v>
      </c>
      <c r="CBF196" s="62">
        <v>47131826</v>
      </c>
      <c r="CBG196" s="62">
        <v>47131826</v>
      </c>
      <c r="CBH196" s="62">
        <v>47131826</v>
      </c>
      <c r="CBI196" s="62">
        <v>47131826</v>
      </c>
      <c r="CBJ196" s="62">
        <v>47131826</v>
      </c>
      <c r="CBK196" s="62">
        <v>47131826</v>
      </c>
      <c r="CBL196" s="62">
        <v>47131826</v>
      </c>
      <c r="CBM196" s="62">
        <v>47131826</v>
      </c>
      <c r="CBN196" s="62">
        <v>47131826</v>
      </c>
      <c r="CBO196" s="62">
        <v>47131826</v>
      </c>
      <c r="CBP196" s="62">
        <v>47131826</v>
      </c>
      <c r="CBQ196" s="62">
        <v>47131826</v>
      </c>
      <c r="CBR196" s="62">
        <v>47131826</v>
      </c>
      <c r="CBS196" s="62">
        <v>47131826</v>
      </c>
      <c r="CBT196" s="62">
        <v>47131826</v>
      </c>
      <c r="CBU196" s="62">
        <v>47131826</v>
      </c>
      <c r="CBV196" s="62">
        <v>47131826</v>
      </c>
      <c r="CBW196" s="62">
        <v>47131826</v>
      </c>
      <c r="CBX196" s="62">
        <v>47131826</v>
      </c>
      <c r="CBY196" s="62">
        <v>47131826</v>
      </c>
      <c r="CBZ196" s="62">
        <v>47131826</v>
      </c>
      <c r="CCA196" s="62">
        <v>47131826</v>
      </c>
      <c r="CCB196" s="62">
        <v>47131826</v>
      </c>
      <c r="CCC196" s="62">
        <v>47131826</v>
      </c>
      <c r="CCD196" s="62">
        <v>47131826</v>
      </c>
      <c r="CCE196" s="62">
        <v>47131826</v>
      </c>
      <c r="CCF196" s="62">
        <v>47131826</v>
      </c>
      <c r="CCG196" s="62">
        <v>47131826</v>
      </c>
      <c r="CCH196" s="62">
        <v>47131826</v>
      </c>
      <c r="CCI196" s="62">
        <v>47131826</v>
      </c>
      <c r="CCJ196" s="62">
        <v>47131826</v>
      </c>
      <c r="CCK196" s="62">
        <v>47131826</v>
      </c>
      <c r="CCL196" s="62">
        <v>47131826</v>
      </c>
      <c r="CCM196" s="62">
        <v>47131826</v>
      </c>
      <c r="CCN196" s="62">
        <v>47131826</v>
      </c>
      <c r="CCO196" s="62">
        <v>47131826</v>
      </c>
      <c r="CCP196" s="62">
        <v>47131826</v>
      </c>
      <c r="CCQ196" s="62">
        <v>47131826</v>
      </c>
      <c r="CCR196" s="62">
        <v>47131826</v>
      </c>
      <c r="CCS196" s="62">
        <v>47131826</v>
      </c>
      <c r="CCT196" s="62">
        <v>47131826</v>
      </c>
      <c r="CCU196" s="62">
        <v>47131826</v>
      </c>
      <c r="CCV196" s="62">
        <v>47131826</v>
      </c>
      <c r="CCW196" s="62">
        <v>47131826</v>
      </c>
      <c r="CCX196" s="62">
        <v>47131826</v>
      </c>
      <c r="CCY196" s="62">
        <v>47131826</v>
      </c>
      <c r="CCZ196" s="62">
        <v>47131826</v>
      </c>
      <c r="CDA196" s="62">
        <v>47131826</v>
      </c>
      <c r="CDB196" s="62">
        <v>47131826</v>
      </c>
      <c r="CDC196" s="62">
        <v>47131826</v>
      </c>
      <c r="CDD196" s="62">
        <v>47131826</v>
      </c>
      <c r="CDE196" s="62">
        <v>47131826</v>
      </c>
      <c r="CDF196" s="62">
        <v>47131826</v>
      </c>
      <c r="CDG196" s="62">
        <v>47131826</v>
      </c>
      <c r="CDH196" s="62">
        <v>47131826</v>
      </c>
      <c r="CDI196" s="62">
        <v>47131826</v>
      </c>
      <c r="CDJ196" s="62">
        <v>47131826</v>
      </c>
      <c r="CDK196" s="62">
        <v>47131826</v>
      </c>
      <c r="CDL196" s="62">
        <v>47131826</v>
      </c>
      <c r="CDM196" s="62">
        <v>47131826</v>
      </c>
      <c r="CDN196" s="62">
        <v>47131826</v>
      </c>
      <c r="CDO196" s="62">
        <v>47131826</v>
      </c>
      <c r="CDP196" s="62">
        <v>47131826</v>
      </c>
      <c r="CDQ196" s="62">
        <v>47131826</v>
      </c>
      <c r="CDR196" s="62">
        <v>47131826</v>
      </c>
      <c r="CDS196" s="62">
        <v>47131826</v>
      </c>
      <c r="CDT196" s="62">
        <v>47131826</v>
      </c>
      <c r="CDU196" s="62">
        <v>47131826</v>
      </c>
      <c r="CDV196" s="62">
        <v>47131826</v>
      </c>
      <c r="CDW196" s="62">
        <v>47131826</v>
      </c>
      <c r="CDX196" s="62">
        <v>47131826</v>
      </c>
      <c r="CDY196" s="62">
        <v>47131826</v>
      </c>
      <c r="CDZ196" s="62">
        <v>47131826</v>
      </c>
      <c r="CEA196" s="62">
        <v>47131826</v>
      </c>
      <c r="CEB196" s="62">
        <v>47131826</v>
      </c>
      <c r="CEC196" s="62">
        <v>47131826</v>
      </c>
      <c r="CED196" s="62">
        <v>47131826</v>
      </c>
      <c r="CEE196" s="62">
        <v>47131826</v>
      </c>
      <c r="CEF196" s="62">
        <v>47131826</v>
      </c>
      <c r="CEG196" s="62">
        <v>47131826</v>
      </c>
      <c r="CEH196" s="62">
        <v>47131826</v>
      </c>
      <c r="CEI196" s="62">
        <v>47131826</v>
      </c>
      <c r="CEJ196" s="62">
        <v>47131826</v>
      </c>
      <c r="CEK196" s="62">
        <v>47131826</v>
      </c>
      <c r="CEL196" s="62">
        <v>47131826</v>
      </c>
      <c r="CEM196" s="62">
        <v>47131826</v>
      </c>
      <c r="CEN196" s="62">
        <v>47131826</v>
      </c>
      <c r="CEO196" s="62">
        <v>47131826</v>
      </c>
      <c r="CEP196" s="62">
        <v>47131826</v>
      </c>
      <c r="CEQ196" s="62">
        <v>47131826</v>
      </c>
      <c r="CER196" s="62">
        <v>47131826</v>
      </c>
      <c r="CES196" s="62">
        <v>47131826</v>
      </c>
      <c r="CET196" s="62">
        <v>47131826</v>
      </c>
      <c r="CEU196" s="62">
        <v>47131826</v>
      </c>
      <c r="CEV196" s="62">
        <v>47131826</v>
      </c>
      <c r="CEW196" s="62">
        <v>47131826</v>
      </c>
      <c r="CEX196" s="62">
        <v>47131826</v>
      </c>
      <c r="CEY196" s="62">
        <v>47131826</v>
      </c>
      <c r="CEZ196" s="62">
        <v>47131826</v>
      </c>
      <c r="CFA196" s="62">
        <v>47131826</v>
      </c>
      <c r="CFB196" s="62">
        <v>47131826</v>
      </c>
      <c r="CFC196" s="62">
        <v>47131826</v>
      </c>
      <c r="CFD196" s="62">
        <v>47131826</v>
      </c>
      <c r="CFE196" s="62">
        <v>47131826</v>
      </c>
      <c r="CFF196" s="62">
        <v>47131826</v>
      </c>
      <c r="CFG196" s="62">
        <v>47131826</v>
      </c>
      <c r="CFH196" s="62">
        <v>47131826</v>
      </c>
      <c r="CFI196" s="62">
        <v>47131826</v>
      </c>
      <c r="CFJ196" s="62">
        <v>47131826</v>
      </c>
      <c r="CFK196" s="62">
        <v>47131826</v>
      </c>
      <c r="CFL196" s="62">
        <v>47131826</v>
      </c>
      <c r="CFM196" s="62">
        <v>47131826</v>
      </c>
      <c r="CFN196" s="62">
        <v>47131826</v>
      </c>
      <c r="CFO196" s="62">
        <v>47131826</v>
      </c>
      <c r="CFP196" s="62">
        <v>47131826</v>
      </c>
      <c r="CFQ196" s="62">
        <v>47131826</v>
      </c>
      <c r="CFR196" s="62">
        <v>47131826</v>
      </c>
      <c r="CFS196" s="62">
        <v>47131826</v>
      </c>
      <c r="CFT196" s="62">
        <v>47131826</v>
      </c>
      <c r="CFU196" s="62">
        <v>47131826</v>
      </c>
      <c r="CFV196" s="62">
        <v>47131826</v>
      </c>
      <c r="CFW196" s="62">
        <v>47131826</v>
      </c>
      <c r="CFX196" s="62">
        <v>47131826</v>
      </c>
      <c r="CFY196" s="62">
        <v>47131826</v>
      </c>
      <c r="CFZ196" s="62">
        <v>47131826</v>
      </c>
      <c r="CGA196" s="62">
        <v>47131826</v>
      </c>
      <c r="CGB196" s="62">
        <v>47131826</v>
      </c>
      <c r="CGC196" s="62">
        <v>47131826</v>
      </c>
      <c r="CGD196" s="62">
        <v>47131826</v>
      </c>
      <c r="CGE196" s="62">
        <v>47131826</v>
      </c>
      <c r="CGF196" s="62">
        <v>47131826</v>
      </c>
      <c r="CGG196" s="62">
        <v>47131826</v>
      </c>
      <c r="CGH196" s="62">
        <v>47131826</v>
      </c>
      <c r="CGI196" s="62">
        <v>47131826</v>
      </c>
      <c r="CGJ196" s="62">
        <v>47131826</v>
      </c>
      <c r="CGK196" s="62">
        <v>47131826</v>
      </c>
      <c r="CGL196" s="62">
        <v>47131826</v>
      </c>
      <c r="CGM196" s="62">
        <v>47131826</v>
      </c>
      <c r="CGN196" s="62">
        <v>47131826</v>
      </c>
      <c r="CGO196" s="62">
        <v>47131826</v>
      </c>
      <c r="CGP196" s="62">
        <v>47131826</v>
      </c>
      <c r="CGQ196" s="62">
        <v>47131826</v>
      </c>
      <c r="CGR196" s="62">
        <v>47131826</v>
      </c>
      <c r="CGS196" s="62">
        <v>47131826</v>
      </c>
      <c r="CGT196" s="62">
        <v>47131826</v>
      </c>
      <c r="CGU196" s="62">
        <v>47131826</v>
      </c>
      <c r="CGV196" s="62">
        <v>47131826</v>
      </c>
      <c r="CGW196" s="62">
        <v>47131826</v>
      </c>
      <c r="CGX196" s="62">
        <v>47131826</v>
      </c>
      <c r="CGY196" s="62">
        <v>47131826</v>
      </c>
      <c r="CGZ196" s="62">
        <v>47131826</v>
      </c>
      <c r="CHA196" s="62">
        <v>47131826</v>
      </c>
      <c r="CHB196" s="62">
        <v>47131826</v>
      </c>
      <c r="CHC196" s="62">
        <v>47131826</v>
      </c>
      <c r="CHD196" s="62">
        <v>47131826</v>
      </c>
      <c r="CHE196" s="62">
        <v>47131826</v>
      </c>
      <c r="CHF196" s="62">
        <v>47131826</v>
      </c>
      <c r="CHG196" s="62">
        <v>47131826</v>
      </c>
      <c r="CHH196" s="62">
        <v>47131826</v>
      </c>
      <c r="CHI196" s="62">
        <v>47131826</v>
      </c>
      <c r="CHJ196" s="62">
        <v>47131826</v>
      </c>
      <c r="CHK196" s="62">
        <v>47131826</v>
      </c>
      <c r="CHL196" s="62">
        <v>47131826</v>
      </c>
      <c r="CHM196" s="62">
        <v>47131826</v>
      </c>
      <c r="CHN196" s="62">
        <v>47131826</v>
      </c>
      <c r="CHO196" s="62">
        <v>47131826</v>
      </c>
      <c r="CHP196" s="62">
        <v>47131826</v>
      </c>
      <c r="CHQ196" s="62">
        <v>47131826</v>
      </c>
      <c r="CHR196" s="62">
        <v>47131826</v>
      </c>
      <c r="CHS196" s="62">
        <v>47131826</v>
      </c>
      <c r="CHT196" s="62">
        <v>47131826</v>
      </c>
      <c r="CHU196" s="62">
        <v>47131826</v>
      </c>
      <c r="CHV196" s="62">
        <v>47131826</v>
      </c>
      <c r="CHW196" s="62">
        <v>47131826</v>
      </c>
      <c r="CHX196" s="62">
        <v>47131826</v>
      </c>
      <c r="CHY196" s="62">
        <v>47131826</v>
      </c>
      <c r="CHZ196" s="62">
        <v>47131826</v>
      </c>
      <c r="CIA196" s="62">
        <v>47131826</v>
      </c>
      <c r="CIB196" s="62">
        <v>47131826</v>
      </c>
      <c r="CIC196" s="62">
        <v>47131826</v>
      </c>
      <c r="CID196" s="62">
        <v>47131826</v>
      </c>
      <c r="CIE196" s="62">
        <v>47131826</v>
      </c>
      <c r="CIF196" s="62">
        <v>47131826</v>
      </c>
      <c r="CIG196" s="62">
        <v>47131826</v>
      </c>
      <c r="CIH196" s="62">
        <v>47131826</v>
      </c>
      <c r="CII196" s="62">
        <v>47131826</v>
      </c>
      <c r="CIJ196" s="62">
        <v>47131826</v>
      </c>
      <c r="CIK196" s="62">
        <v>47131826</v>
      </c>
      <c r="CIL196" s="62">
        <v>47131826</v>
      </c>
      <c r="CIM196" s="62">
        <v>47131826</v>
      </c>
      <c r="CIN196" s="62">
        <v>47131826</v>
      </c>
      <c r="CIO196" s="62">
        <v>47131826</v>
      </c>
      <c r="CIP196" s="62">
        <v>47131826</v>
      </c>
      <c r="CIQ196" s="62">
        <v>47131826</v>
      </c>
      <c r="CIR196" s="62">
        <v>47131826</v>
      </c>
      <c r="CIS196" s="62">
        <v>47131826</v>
      </c>
      <c r="CIT196" s="62">
        <v>47131826</v>
      </c>
      <c r="CIU196" s="62">
        <v>47131826</v>
      </c>
      <c r="CIV196" s="62">
        <v>47131826</v>
      </c>
      <c r="CIW196" s="62">
        <v>47131826</v>
      </c>
      <c r="CIX196" s="62">
        <v>47131826</v>
      </c>
      <c r="CIY196" s="62">
        <v>47131826</v>
      </c>
      <c r="CIZ196" s="62">
        <v>47131826</v>
      </c>
      <c r="CJA196" s="62">
        <v>47131826</v>
      </c>
      <c r="CJB196" s="62">
        <v>47131826</v>
      </c>
      <c r="CJC196" s="62">
        <v>47131826</v>
      </c>
      <c r="CJD196" s="62">
        <v>47131826</v>
      </c>
      <c r="CJE196" s="62">
        <v>47131826</v>
      </c>
      <c r="CJF196" s="62">
        <v>47131826</v>
      </c>
      <c r="CJG196" s="62">
        <v>47131826</v>
      </c>
      <c r="CJH196" s="62">
        <v>47131826</v>
      </c>
      <c r="CJI196" s="62">
        <v>47131826</v>
      </c>
      <c r="CJJ196" s="62">
        <v>47131826</v>
      </c>
      <c r="CJK196" s="62">
        <v>47131826</v>
      </c>
      <c r="CJL196" s="62">
        <v>47131826</v>
      </c>
      <c r="CJM196" s="62">
        <v>47131826</v>
      </c>
      <c r="CJN196" s="62">
        <v>47131826</v>
      </c>
      <c r="CJO196" s="62">
        <v>47131826</v>
      </c>
      <c r="CJP196" s="62">
        <v>47131826</v>
      </c>
      <c r="CJQ196" s="62">
        <v>47131826</v>
      </c>
      <c r="CJR196" s="62">
        <v>47131826</v>
      </c>
      <c r="CJS196" s="62">
        <v>47131826</v>
      </c>
      <c r="CJT196" s="62">
        <v>47131826</v>
      </c>
      <c r="CJU196" s="62">
        <v>47131826</v>
      </c>
      <c r="CJV196" s="62">
        <v>47131826</v>
      </c>
      <c r="CJW196" s="62">
        <v>47131826</v>
      </c>
      <c r="CJX196" s="62">
        <v>47131826</v>
      </c>
      <c r="CJY196" s="62">
        <v>47131826</v>
      </c>
      <c r="CJZ196" s="62">
        <v>47131826</v>
      </c>
      <c r="CKA196" s="62">
        <v>47131826</v>
      </c>
      <c r="CKB196" s="62">
        <v>47131826</v>
      </c>
      <c r="CKC196" s="62">
        <v>47131826</v>
      </c>
      <c r="CKD196" s="62">
        <v>47131826</v>
      </c>
      <c r="CKE196" s="62">
        <v>47131826</v>
      </c>
      <c r="CKF196" s="62">
        <v>47131826</v>
      </c>
      <c r="CKG196" s="62">
        <v>47131826</v>
      </c>
      <c r="CKH196" s="62">
        <v>47131826</v>
      </c>
      <c r="CKI196" s="62">
        <v>47131826</v>
      </c>
      <c r="CKJ196" s="62">
        <v>47131826</v>
      </c>
      <c r="CKK196" s="62">
        <v>47131826</v>
      </c>
      <c r="CKL196" s="62">
        <v>47131826</v>
      </c>
      <c r="CKM196" s="62">
        <v>47131826</v>
      </c>
      <c r="CKN196" s="62">
        <v>47131826</v>
      </c>
      <c r="CKO196" s="62">
        <v>47131826</v>
      </c>
      <c r="CKP196" s="62">
        <v>47131826</v>
      </c>
      <c r="CKQ196" s="62">
        <v>47131826</v>
      </c>
      <c r="CKR196" s="62">
        <v>47131826</v>
      </c>
      <c r="CKS196" s="62">
        <v>47131826</v>
      </c>
      <c r="CKT196" s="62">
        <v>47131826</v>
      </c>
      <c r="CKU196" s="62">
        <v>47131826</v>
      </c>
      <c r="CKV196" s="62">
        <v>47131826</v>
      </c>
      <c r="CKW196" s="62">
        <v>47131826</v>
      </c>
      <c r="CKX196" s="62">
        <v>47131826</v>
      </c>
      <c r="CKY196" s="62">
        <v>47131826</v>
      </c>
      <c r="CKZ196" s="62">
        <v>47131826</v>
      </c>
      <c r="CLA196" s="62">
        <v>47131826</v>
      </c>
      <c r="CLB196" s="62">
        <v>47131826</v>
      </c>
      <c r="CLC196" s="62">
        <v>47131826</v>
      </c>
      <c r="CLD196" s="62">
        <v>47131826</v>
      </c>
      <c r="CLE196" s="62">
        <v>47131826</v>
      </c>
      <c r="CLF196" s="62">
        <v>47131826</v>
      </c>
      <c r="CLG196" s="62">
        <v>47131826</v>
      </c>
      <c r="CLH196" s="62">
        <v>47131826</v>
      </c>
      <c r="CLI196" s="62">
        <v>47131826</v>
      </c>
      <c r="CLJ196" s="62">
        <v>47131826</v>
      </c>
      <c r="CLK196" s="62">
        <v>47131826</v>
      </c>
      <c r="CLL196" s="62">
        <v>47131826</v>
      </c>
      <c r="CLM196" s="62">
        <v>47131826</v>
      </c>
      <c r="CLN196" s="62">
        <v>47131826</v>
      </c>
      <c r="CLO196" s="62">
        <v>47131826</v>
      </c>
      <c r="CLP196" s="62">
        <v>47131826</v>
      </c>
      <c r="CLQ196" s="62">
        <v>47131826</v>
      </c>
      <c r="CLR196" s="62">
        <v>47131826</v>
      </c>
      <c r="CLS196" s="62">
        <v>47131826</v>
      </c>
      <c r="CLT196" s="62">
        <v>47131826</v>
      </c>
      <c r="CLU196" s="62">
        <v>47131826</v>
      </c>
      <c r="CLV196" s="62">
        <v>47131826</v>
      </c>
      <c r="CLW196" s="62">
        <v>47131826</v>
      </c>
      <c r="CLX196" s="62">
        <v>47131826</v>
      </c>
      <c r="CLY196" s="62">
        <v>47131826</v>
      </c>
      <c r="CLZ196" s="62">
        <v>47131826</v>
      </c>
      <c r="CMA196" s="62">
        <v>47131826</v>
      </c>
      <c r="CMB196" s="62">
        <v>47131826</v>
      </c>
      <c r="CMC196" s="62">
        <v>47131826</v>
      </c>
      <c r="CMD196" s="62">
        <v>47131826</v>
      </c>
      <c r="CME196" s="62">
        <v>47131826</v>
      </c>
      <c r="CMF196" s="62">
        <v>47131826</v>
      </c>
      <c r="CMG196" s="62">
        <v>47131826</v>
      </c>
      <c r="CMH196" s="62">
        <v>47131826</v>
      </c>
      <c r="CMI196" s="62">
        <v>47131826</v>
      </c>
      <c r="CMJ196" s="62">
        <v>47131826</v>
      </c>
      <c r="CMK196" s="62">
        <v>47131826</v>
      </c>
      <c r="CML196" s="62">
        <v>47131826</v>
      </c>
      <c r="CMM196" s="62">
        <v>47131826</v>
      </c>
      <c r="CMN196" s="62">
        <v>47131826</v>
      </c>
      <c r="CMO196" s="62">
        <v>47131826</v>
      </c>
      <c r="CMP196" s="62">
        <v>47131826</v>
      </c>
      <c r="CMQ196" s="62">
        <v>47131826</v>
      </c>
      <c r="CMR196" s="62">
        <v>47131826</v>
      </c>
      <c r="CMS196" s="62">
        <v>47131826</v>
      </c>
      <c r="CMT196" s="62">
        <v>47131826</v>
      </c>
      <c r="CMU196" s="62">
        <v>47131826</v>
      </c>
      <c r="CMV196" s="62">
        <v>47131826</v>
      </c>
      <c r="CMW196" s="62">
        <v>47131826</v>
      </c>
      <c r="CMX196" s="62">
        <v>47131826</v>
      </c>
      <c r="CMY196" s="62">
        <v>47131826</v>
      </c>
      <c r="CMZ196" s="62">
        <v>47131826</v>
      </c>
      <c r="CNA196" s="62">
        <v>47131826</v>
      </c>
      <c r="CNB196" s="62">
        <v>47131826</v>
      </c>
      <c r="CNC196" s="62">
        <v>47131826</v>
      </c>
      <c r="CND196" s="62">
        <v>47131826</v>
      </c>
      <c r="CNE196" s="62">
        <v>47131826</v>
      </c>
      <c r="CNF196" s="62">
        <v>47131826</v>
      </c>
      <c r="CNG196" s="62">
        <v>47131826</v>
      </c>
      <c r="CNH196" s="62">
        <v>47131826</v>
      </c>
      <c r="CNI196" s="62">
        <v>47131826</v>
      </c>
      <c r="CNJ196" s="62">
        <v>47131826</v>
      </c>
      <c r="CNK196" s="62">
        <v>47131826</v>
      </c>
      <c r="CNL196" s="62">
        <v>47131826</v>
      </c>
      <c r="CNM196" s="62">
        <v>47131826</v>
      </c>
      <c r="CNN196" s="62">
        <v>47131826</v>
      </c>
      <c r="CNO196" s="62">
        <v>47131826</v>
      </c>
      <c r="CNP196" s="62">
        <v>47131826</v>
      </c>
      <c r="CNQ196" s="62">
        <v>47131826</v>
      </c>
      <c r="CNR196" s="62">
        <v>47131826</v>
      </c>
      <c r="CNS196" s="62">
        <v>47131826</v>
      </c>
      <c r="CNT196" s="62">
        <v>47131826</v>
      </c>
      <c r="CNU196" s="62">
        <v>47131826</v>
      </c>
      <c r="CNV196" s="62">
        <v>47131826</v>
      </c>
      <c r="CNW196" s="62">
        <v>47131826</v>
      </c>
      <c r="CNX196" s="62">
        <v>47131826</v>
      </c>
      <c r="CNY196" s="62">
        <v>47131826</v>
      </c>
      <c r="CNZ196" s="62">
        <v>47131826</v>
      </c>
      <c r="COA196" s="62">
        <v>47131826</v>
      </c>
      <c r="COB196" s="62">
        <v>47131826</v>
      </c>
      <c r="COC196" s="62">
        <v>47131826</v>
      </c>
      <c r="COD196" s="62">
        <v>47131826</v>
      </c>
      <c r="COE196" s="62">
        <v>47131826</v>
      </c>
      <c r="COF196" s="62">
        <v>47131826</v>
      </c>
      <c r="COG196" s="62">
        <v>47131826</v>
      </c>
      <c r="COH196" s="62">
        <v>47131826</v>
      </c>
      <c r="COI196" s="62">
        <v>47131826</v>
      </c>
      <c r="COJ196" s="62">
        <v>47131826</v>
      </c>
      <c r="COK196" s="62">
        <v>47131826</v>
      </c>
      <c r="COL196" s="62">
        <v>47131826</v>
      </c>
      <c r="COM196" s="62">
        <v>47131826</v>
      </c>
      <c r="CON196" s="62">
        <v>47131826</v>
      </c>
      <c r="COO196" s="62">
        <v>47131826</v>
      </c>
      <c r="COP196" s="62">
        <v>47131826</v>
      </c>
      <c r="COQ196" s="62">
        <v>47131826</v>
      </c>
      <c r="COR196" s="62">
        <v>47131826</v>
      </c>
      <c r="COS196" s="62">
        <v>47131826</v>
      </c>
      <c r="COT196" s="62">
        <v>47131826</v>
      </c>
      <c r="COU196" s="62">
        <v>47131826</v>
      </c>
      <c r="COV196" s="62">
        <v>47131826</v>
      </c>
      <c r="COW196" s="62">
        <v>47131826</v>
      </c>
      <c r="COX196" s="62">
        <v>47131826</v>
      </c>
      <c r="COY196" s="62">
        <v>47131826</v>
      </c>
      <c r="COZ196" s="62">
        <v>47131826</v>
      </c>
      <c r="CPA196" s="62">
        <v>47131826</v>
      </c>
      <c r="CPB196" s="62">
        <v>47131826</v>
      </c>
      <c r="CPC196" s="62">
        <v>47131826</v>
      </c>
      <c r="CPD196" s="62">
        <v>47131826</v>
      </c>
      <c r="CPE196" s="62">
        <v>47131826</v>
      </c>
      <c r="CPF196" s="62">
        <v>47131826</v>
      </c>
      <c r="CPG196" s="62">
        <v>47131826</v>
      </c>
      <c r="CPH196" s="62">
        <v>47131826</v>
      </c>
      <c r="CPI196" s="62">
        <v>47131826</v>
      </c>
      <c r="CPJ196" s="62">
        <v>47131826</v>
      </c>
      <c r="CPK196" s="62">
        <v>47131826</v>
      </c>
      <c r="CPL196" s="62">
        <v>47131826</v>
      </c>
      <c r="CPM196" s="62">
        <v>47131826</v>
      </c>
      <c r="CPN196" s="62">
        <v>47131826</v>
      </c>
      <c r="CPO196" s="62">
        <v>47131826</v>
      </c>
      <c r="CPP196" s="62">
        <v>47131826</v>
      </c>
      <c r="CPQ196" s="62">
        <v>47131826</v>
      </c>
      <c r="CPR196" s="62">
        <v>47131826</v>
      </c>
      <c r="CPS196" s="62">
        <v>47131826</v>
      </c>
      <c r="CPT196" s="62">
        <v>47131826</v>
      </c>
      <c r="CPU196" s="62">
        <v>47131826</v>
      </c>
      <c r="CPV196" s="62">
        <v>47131826</v>
      </c>
      <c r="CPW196" s="62">
        <v>47131826</v>
      </c>
      <c r="CPX196" s="62">
        <v>47131826</v>
      </c>
      <c r="CPY196" s="62">
        <v>47131826</v>
      </c>
      <c r="CPZ196" s="62">
        <v>47131826</v>
      </c>
      <c r="CQA196" s="62">
        <v>47131826</v>
      </c>
      <c r="CQB196" s="62">
        <v>47131826</v>
      </c>
      <c r="CQC196" s="62">
        <v>47131826</v>
      </c>
      <c r="CQD196" s="62">
        <v>47131826</v>
      </c>
      <c r="CQE196" s="62">
        <v>47131826</v>
      </c>
      <c r="CQF196" s="62">
        <v>47131826</v>
      </c>
      <c r="CQG196" s="62">
        <v>47131826</v>
      </c>
      <c r="CQH196" s="62">
        <v>47131826</v>
      </c>
      <c r="CQI196" s="62">
        <v>47131826</v>
      </c>
      <c r="CQJ196" s="62">
        <v>47131826</v>
      </c>
      <c r="CQK196" s="62">
        <v>47131826</v>
      </c>
      <c r="CQL196" s="62">
        <v>47131826</v>
      </c>
      <c r="CQM196" s="62">
        <v>47131826</v>
      </c>
      <c r="CQN196" s="62">
        <v>47131826</v>
      </c>
      <c r="CQO196" s="62">
        <v>47131826</v>
      </c>
      <c r="CQP196" s="62">
        <v>47131826</v>
      </c>
      <c r="CQQ196" s="62">
        <v>47131826</v>
      </c>
      <c r="CQR196" s="62">
        <v>47131826</v>
      </c>
      <c r="CQS196" s="62">
        <v>47131826</v>
      </c>
      <c r="CQT196" s="62">
        <v>47131826</v>
      </c>
      <c r="CQU196" s="62">
        <v>47131826</v>
      </c>
      <c r="CQV196" s="62">
        <v>47131826</v>
      </c>
      <c r="CQW196" s="62">
        <v>47131826</v>
      </c>
      <c r="CQX196" s="62">
        <v>47131826</v>
      </c>
      <c r="CQY196" s="62">
        <v>47131826</v>
      </c>
      <c r="CQZ196" s="62">
        <v>47131826</v>
      </c>
      <c r="CRA196" s="62">
        <v>47131826</v>
      </c>
      <c r="CRB196" s="62">
        <v>47131826</v>
      </c>
      <c r="CRC196" s="62">
        <v>47131826</v>
      </c>
      <c r="CRD196" s="62">
        <v>47131826</v>
      </c>
      <c r="CRE196" s="62">
        <v>47131826</v>
      </c>
      <c r="CRF196" s="62">
        <v>47131826</v>
      </c>
      <c r="CRG196" s="62">
        <v>47131826</v>
      </c>
      <c r="CRH196" s="62">
        <v>47131826</v>
      </c>
      <c r="CRI196" s="62">
        <v>47131826</v>
      </c>
      <c r="CRJ196" s="62">
        <v>47131826</v>
      </c>
      <c r="CRK196" s="62">
        <v>47131826</v>
      </c>
      <c r="CRL196" s="62">
        <v>47131826</v>
      </c>
      <c r="CRM196" s="62">
        <v>47131826</v>
      </c>
      <c r="CRN196" s="62">
        <v>47131826</v>
      </c>
      <c r="CRO196" s="62">
        <v>47131826</v>
      </c>
      <c r="CRP196" s="62">
        <v>47131826</v>
      </c>
      <c r="CRQ196" s="62">
        <v>47131826</v>
      </c>
      <c r="CRR196" s="62">
        <v>47131826</v>
      </c>
      <c r="CRS196" s="62">
        <v>47131826</v>
      </c>
      <c r="CRT196" s="62">
        <v>47131826</v>
      </c>
      <c r="CRU196" s="62">
        <v>47131826</v>
      </c>
      <c r="CRV196" s="62">
        <v>47131826</v>
      </c>
      <c r="CRW196" s="62">
        <v>47131826</v>
      </c>
      <c r="CRX196" s="62">
        <v>47131826</v>
      </c>
      <c r="CRY196" s="62">
        <v>47131826</v>
      </c>
      <c r="CRZ196" s="62">
        <v>47131826</v>
      </c>
      <c r="CSA196" s="62">
        <v>47131826</v>
      </c>
      <c r="CSB196" s="62">
        <v>47131826</v>
      </c>
      <c r="CSC196" s="62">
        <v>47131826</v>
      </c>
      <c r="CSD196" s="62">
        <v>47131826</v>
      </c>
      <c r="CSE196" s="62">
        <v>47131826</v>
      </c>
      <c r="CSF196" s="62">
        <v>47131826</v>
      </c>
      <c r="CSG196" s="62">
        <v>47131826</v>
      </c>
      <c r="CSH196" s="62">
        <v>47131826</v>
      </c>
      <c r="CSI196" s="62">
        <v>47131826</v>
      </c>
      <c r="CSJ196" s="62">
        <v>47131826</v>
      </c>
      <c r="CSK196" s="62">
        <v>47131826</v>
      </c>
      <c r="CSL196" s="62">
        <v>47131826</v>
      </c>
      <c r="CSM196" s="62">
        <v>47131826</v>
      </c>
      <c r="CSN196" s="62">
        <v>47131826</v>
      </c>
      <c r="CSO196" s="62">
        <v>47131826</v>
      </c>
      <c r="CSP196" s="62">
        <v>47131826</v>
      </c>
      <c r="CSQ196" s="62">
        <v>47131826</v>
      </c>
      <c r="CSR196" s="62">
        <v>47131826</v>
      </c>
      <c r="CSS196" s="62">
        <v>47131826</v>
      </c>
      <c r="CST196" s="62">
        <v>47131826</v>
      </c>
      <c r="CSU196" s="62">
        <v>47131826</v>
      </c>
      <c r="CSV196" s="62">
        <v>47131826</v>
      </c>
      <c r="CSW196" s="62">
        <v>47131826</v>
      </c>
      <c r="CSX196" s="62">
        <v>47131826</v>
      </c>
      <c r="CSY196" s="62">
        <v>47131826</v>
      </c>
      <c r="CSZ196" s="62">
        <v>47131826</v>
      </c>
      <c r="CTA196" s="62">
        <v>47131826</v>
      </c>
      <c r="CTB196" s="62">
        <v>47131826</v>
      </c>
      <c r="CTC196" s="62">
        <v>47131826</v>
      </c>
      <c r="CTD196" s="62">
        <v>47131826</v>
      </c>
      <c r="CTE196" s="62">
        <v>47131826</v>
      </c>
      <c r="CTF196" s="62">
        <v>47131826</v>
      </c>
      <c r="CTG196" s="62">
        <v>47131826</v>
      </c>
      <c r="CTH196" s="62">
        <v>47131826</v>
      </c>
      <c r="CTI196" s="62">
        <v>47131826</v>
      </c>
      <c r="CTJ196" s="62">
        <v>47131826</v>
      </c>
      <c r="CTK196" s="62">
        <v>47131826</v>
      </c>
      <c r="CTL196" s="62">
        <v>47131826</v>
      </c>
      <c r="CTM196" s="62">
        <v>47131826</v>
      </c>
      <c r="CTN196" s="62">
        <v>47131826</v>
      </c>
      <c r="CTO196" s="62">
        <v>47131826</v>
      </c>
      <c r="CTP196" s="62">
        <v>47131826</v>
      </c>
      <c r="CTQ196" s="62">
        <v>47131826</v>
      </c>
      <c r="CTR196" s="62">
        <v>47131826</v>
      </c>
      <c r="CTS196" s="62">
        <v>47131826</v>
      </c>
      <c r="CTT196" s="62">
        <v>47131826</v>
      </c>
      <c r="CTU196" s="62">
        <v>47131826</v>
      </c>
      <c r="CTV196" s="62">
        <v>47131826</v>
      </c>
      <c r="CTW196" s="62">
        <v>47131826</v>
      </c>
      <c r="CTX196" s="62">
        <v>47131826</v>
      </c>
      <c r="CTY196" s="62">
        <v>47131826</v>
      </c>
      <c r="CTZ196" s="62">
        <v>47131826</v>
      </c>
      <c r="CUA196" s="62">
        <v>47131826</v>
      </c>
      <c r="CUB196" s="62">
        <v>47131826</v>
      </c>
      <c r="CUC196" s="62">
        <v>47131826</v>
      </c>
      <c r="CUD196" s="62">
        <v>47131826</v>
      </c>
      <c r="CUE196" s="62">
        <v>47131826</v>
      </c>
      <c r="CUF196" s="62">
        <v>47131826</v>
      </c>
      <c r="CUG196" s="62">
        <v>47131826</v>
      </c>
      <c r="CUH196" s="62">
        <v>47131826</v>
      </c>
      <c r="CUI196" s="62">
        <v>47131826</v>
      </c>
      <c r="CUJ196" s="62">
        <v>47131826</v>
      </c>
      <c r="CUK196" s="62">
        <v>47131826</v>
      </c>
      <c r="CUL196" s="62">
        <v>47131826</v>
      </c>
      <c r="CUM196" s="62">
        <v>47131826</v>
      </c>
      <c r="CUN196" s="62">
        <v>47131826</v>
      </c>
      <c r="CUO196" s="62">
        <v>47131826</v>
      </c>
      <c r="CUP196" s="62">
        <v>47131826</v>
      </c>
      <c r="CUQ196" s="62">
        <v>47131826</v>
      </c>
      <c r="CUR196" s="62">
        <v>47131826</v>
      </c>
      <c r="CUS196" s="62">
        <v>47131826</v>
      </c>
      <c r="CUT196" s="62">
        <v>47131826</v>
      </c>
      <c r="CUU196" s="62">
        <v>47131826</v>
      </c>
      <c r="CUV196" s="62">
        <v>47131826</v>
      </c>
      <c r="CUW196" s="62">
        <v>47131826</v>
      </c>
      <c r="CUX196" s="62">
        <v>47131826</v>
      </c>
      <c r="CUY196" s="62">
        <v>47131826</v>
      </c>
      <c r="CUZ196" s="62">
        <v>47131826</v>
      </c>
      <c r="CVA196" s="62">
        <v>47131826</v>
      </c>
      <c r="CVB196" s="62">
        <v>47131826</v>
      </c>
      <c r="CVC196" s="62">
        <v>47131826</v>
      </c>
      <c r="CVD196" s="62">
        <v>47131826</v>
      </c>
      <c r="CVE196" s="62">
        <v>47131826</v>
      </c>
      <c r="CVF196" s="62">
        <v>47131826</v>
      </c>
      <c r="CVG196" s="62">
        <v>47131826</v>
      </c>
      <c r="CVH196" s="62">
        <v>47131826</v>
      </c>
      <c r="CVI196" s="62">
        <v>47131826</v>
      </c>
      <c r="CVJ196" s="62">
        <v>47131826</v>
      </c>
      <c r="CVK196" s="62">
        <v>47131826</v>
      </c>
      <c r="CVL196" s="62">
        <v>47131826</v>
      </c>
      <c r="CVM196" s="62">
        <v>47131826</v>
      </c>
      <c r="CVN196" s="62">
        <v>47131826</v>
      </c>
      <c r="CVO196" s="62">
        <v>47131826</v>
      </c>
      <c r="CVP196" s="62">
        <v>47131826</v>
      </c>
      <c r="CVQ196" s="62">
        <v>47131826</v>
      </c>
      <c r="CVR196" s="62">
        <v>47131826</v>
      </c>
      <c r="CVS196" s="62">
        <v>47131826</v>
      </c>
      <c r="CVT196" s="62">
        <v>47131826</v>
      </c>
      <c r="CVU196" s="62">
        <v>47131826</v>
      </c>
      <c r="CVV196" s="62">
        <v>47131826</v>
      </c>
      <c r="CVW196" s="62">
        <v>47131826</v>
      </c>
      <c r="CVX196" s="62">
        <v>47131826</v>
      </c>
      <c r="CVY196" s="62">
        <v>47131826</v>
      </c>
      <c r="CVZ196" s="62">
        <v>47131826</v>
      </c>
      <c r="CWA196" s="62">
        <v>47131826</v>
      </c>
      <c r="CWB196" s="62">
        <v>47131826</v>
      </c>
      <c r="CWC196" s="62">
        <v>47131826</v>
      </c>
      <c r="CWD196" s="62">
        <v>47131826</v>
      </c>
      <c r="CWE196" s="62">
        <v>47131826</v>
      </c>
      <c r="CWF196" s="62">
        <v>47131826</v>
      </c>
      <c r="CWG196" s="62">
        <v>47131826</v>
      </c>
      <c r="CWH196" s="62">
        <v>47131826</v>
      </c>
      <c r="CWI196" s="62">
        <v>47131826</v>
      </c>
      <c r="CWJ196" s="62">
        <v>47131826</v>
      </c>
      <c r="CWK196" s="62">
        <v>47131826</v>
      </c>
      <c r="CWL196" s="62">
        <v>47131826</v>
      </c>
      <c r="CWM196" s="62">
        <v>47131826</v>
      </c>
      <c r="CWN196" s="62">
        <v>47131826</v>
      </c>
      <c r="CWO196" s="62">
        <v>47131826</v>
      </c>
      <c r="CWP196" s="62">
        <v>47131826</v>
      </c>
      <c r="CWQ196" s="62">
        <v>47131826</v>
      </c>
      <c r="CWR196" s="62">
        <v>47131826</v>
      </c>
      <c r="CWS196" s="62">
        <v>47131826</v>
      </c>
      <c r="CWT196" s="62">
        <v>47131826</v>
      </c>
      <c r="CWU196" s="62">
        <v>47131826</v>
      </c>
      <c r="CWV196" s="62">
        <v>47131826</v>
      </c>
      <c r="CWW196" s="62">
        <v>47131826</v>
      </c>
      <c r="CWX196" s="62">
        <v>47131826</v>
      </c>
      <c r="CWY196" s="62">
        <v>47131826</v>
      </c>
      <c r="CWZ196" s="62">
        <v>47131826</v>
      </c>
      <c r="CXA196" s="62">
        <v>47131826</v>
      </c>
      <c r="CXB196" s="62">
        <v>47131826</v>
      </c>
      <c r="CXC196" s="62">
        <v>47131826</v>
      </c>
      <c r="CXD196" s="62">
        <v>47131826</v>
      </c>
      <c r="CXE196" s="62">
        <v>47131826</v>
      </c>
      <c r="CXF196" s="62">
        <v>47131826</v>
      </c>
      <c r="CXG196" s="62">
        <v>47131826</v>
      </c>
      <c r="CXH196" s="62">
        <v>47131826</v>
      </c>
      <c r="CXI196" s="62">
        <v>47131826</v>
      </c>
      <c r="CXJ196" s="62">
        <v>47131826</v>
      </c>
      <c r="CXK196" s="62">
        <v>47131826</v>
      </c>
      <c r="CXL196" s="62">
        <v>47131826</v>
      </c>
      <c r="CXM196" s="62">
        <v>47131826</v>
      </c>
      <c r="CXN196" s="62">
        <v>47131826</v>
      </c>
      <c r="CXO196" s="62">
        <v>47131826</v>
      </c>
      <c r="CXP196" s="62">
        <v>47131826</v>
      </c>
      <c r="CXQ196" s="62">
        <v>47131826</v>
      </c>
      <c r="CXR196" s="62">
        <v>47131826</v>
      </c>
      <c r="CXS196" s="62">
        <v>47131826</v>
      </c>
      <c r="CXT196" s="62">
        <v>47131826</v>
      </c>
      <c r="CXU196" s="62">
        <v>47131826</v>
      </c>
      <c r="CXV196" s="62">
        <v>47131826</v>
      </c>
      <c r="CXW196" s="62">
        <v>47131826</v>
      </c>
      <c r="CXX196" s="62">
        <v>47131826</v>
      </c>
      <c r="CXY196" s="62">
        <v>47131826</v>
      </c>
      <c r="CXZ196" s="62">
        <v>47131826</v>
      </c>
      <c r="CYA196" s="62">
        <v>47131826</v>
      </c>
      <c r="CYB196" s="62">
        <v>47131826</v>
      </c>
      <c r="CYC196" s="62">
        <v>47131826</v>
      </c>
      <c r="CYD196" s="62">
        <v>47131826</v>
      </c>
      <c r="CYE196" s="62">
        <v>47131826</v>
      </c>
      <c r="CYF196" s="62">
        <v>47131826</v>
      </c>
      <c r="CYG196" s="62">
        <v>47131826</v>
      </c>
      <c r="CYH196" s="62">
        <v>47131826</v>
      </c>
      <c r="CYI196" s="62">
        <v>47131826</v>
      </c>
      <c r="CYJ196" s="62">
        <v>47131826</v>
      </c>
      <c r="CYK196" s="62">
        <v>47131826</v>
      </c>
      <c r="CYL196" s="62">
        <v>47131826</v>
      </c>
      <c r="CYM196" s="62">
        <v>47131826</v>
      </c>
      <c r="CYN196" s="62">
        <v>47131826</v>
      </c>
      <c r="CYO196" s="62">
        <v>47131826</v>
      </c>
      <c r="CYP196" s="62">
        <v>47131826</v>
      </c>
      <c r="CYQ196" s="62">
        <v>47131826</v>
      </c>
      <c r="CYR196" s="62">
        <v>47131826</v>
      </c>
      <c r="CYS196" s="62">
        <v>47131826</v>
      </c>
      <c r="CYT196" s="62">
        <v>47131826</v>
      </c>
      <c r="CYU196" s="62">
        <v>47131826</v>
      </c>
      <c r="CYV196" s="62">
        <v>47131826</v>
      </c>
      <c r="CYW196" s="62">
        <v>47131826</v>
      </c>
      <c r="CYX196" s="62">
        <v>47131826</v>
      </c>
      <c r="CYY196" s="62">
        <v>47131826</v>
      </c>
      <c r="CYZ196" s="62">
        <v>47131826</v>
      </c>
      <c r="CZA196" s="62">
        <v>47131826</v>
      </c>
      <c r="CZB196" s="62">
        <v>47131826</v>
      </c>
      <c r="CZC196" s="62">
        <v>47131826</v>
      </c>
      <c r="CZD196" s="62">
        <v>47131826</v>
      </c>
      <c r="CZE196" s="62">
        <v>47131826</v>
      </c>
      <c r="CZF196" s="62">
        <v>47131826</v>
      </c>
      <c r="CZG196" s="62">
        <v>47131826</v>
      </c>
      <c r="CZH196" s="62">
        <v>47131826</v>
      </c>
      <c r="CZI196" s="62">
        <v>47131826</v>
      </c>
      <c r="CZJ196" s="62">
        <v>47131826</v>
      </c>
      <c r="CZK196" s="62">
        <v>47131826</v>
      </c>
      <c r="CZL196" s="62">
        <v>47131826</v>
      </c>
      <c r="CZM196" s="62">
        <v>47131826</v>
      </c>
      <c r="CZN196" s="62">
        <v>47131826</v>
      </c>
      <c r="CZO196" s="62">
        <v>47131826</v>
      </c>
      <c r="CZP196" s="62">
        <v>47131826</v>
      </c>
      <c r="CZQ196" s="62">
        <v>47131826</v>
      </c>
      <c r="CZR196" s="62">
        <v>47131826</v>
      </c>
      <c r="CZS196" s="62">
        <v>47131826</v>
      </c>
      <c r="CZT196" s="62">
        <v>47131826</v>
      </c>
      <c r="CZU196" s="62">
        <v>47131826</v>
      </c>
      <c r="CZV196" s="62">
        <v>47131826</v>
      </c>
      <c r="CZW196" s="62">
        <v>47131826</v>
      </c>
      <c r="CZX196" s="62">
        <v>47131826</v>
      </c>
      <c r="CZY196" s="62">
        <v>47131826</v>
      </c>
      <c r="CZZ196" s="62">
        <v>47131826</v>
      </c>
      <c r="DAA196" s="62">
        <v>47131826</v>
      </c>
      <c r="DAB196" s="62">
        <v>47131826</v>
      </c>
      <c r="DAC196" s="62">
        <v>47131826</v>
      </c>
      <c r="DAD196" s="62">
        <v>47131826</v>
      </c>
      <c r="DAE196" s="62">
        <v>47131826</v>
      </c>
      <c r="DAF196" s="62">
        <v>47131826</v>
      </c>
      <c r="DAG196" s="62">
        <v>47131826</v>
      </c>
      <c r="DAH196" s="62">
        <v>47131826</v>
      </c>
      <c r="DAI196" s="62">
        <v>47131826</v>
      </c>
      <c r="DAJ196" s="62">
        <v>47131826</v>
      </c>
      <c r="DAK196" s="62">
        <v>47131826</v>
      </c>
      <c r="DAL196" s="62">
        <v>47131826</v>
      </c>
      <c r="DAM196" s="62">
        <v>47131826</v>
      </c>
      <c r="DAN196" s="62">
        <v>47131826</v>
      </c>
      <c r="DAO196" s="62">
        <v>47131826</v>
      </c>
      <c r="DAP196" s="62">
        <v>47131826</v>
      </c>
      <c r="DAQ196" s="62">
        <v>47131826</v>
      </c>
      <c r="DAR196" s="62">
        <v>47131826</v>
      </c>
      <c r="DAS196" s="62">
        <v>47131826</v>
      </c>
      <c r="DAT196" s="62">
        <v>47131826</v>
      </c>
      <c r="DAU196" s="62">
        <v>47131826</v>
      </c>
      <c r="DAV196" s="62">
        <v>47131826</v>
      </c>
      <c r="DAW196" s="62">
        <v>47131826</v>
      </c>
      <c r="DAX196" s="62">
        <v>47131826</v>
      </c>
      <c r="DAY196" s="62">
        <v>47131826</v>
      </c>
      <c r="DAZ196" s="62">
        <v>47131826</v>
      </c>
      <c r="DBA196" s="62">
        <v>47131826</v>
      </c>
      <c r="DBB196" s="62">
        <v>47131826</v>
      </c>
      <c r="DBC196" s="62">
        <v>47131826</v>
      </c>
      <c r="DBD196" s="62">
        <v>47131826</v>
      </c>
      <c r="DBE196" s="62">
        <v>47131826</v>
      </c>
      <c r="DBF196" s="62">
        <v>47131826</v>
      </c>
      <c r="DBG196" s="62">
        <v>47131826</v>
      </c>
      <c r="DBH196" s="62">
        <v>47131826</v>
      </c>
      <c r="DBI196" s="62">
        <v>47131826</v>
      </c>
      <c r="DBJ196" s="62">
        <v>47131826</v>
      </c>
      <c r="DBK196" s="62">
        <v>47131826</v>
      </c>
      <c r="DBL196" s="62">
        <v>47131826</v>
      </c>
      <c r="DBM196" s="62">
        <v>47131826</v>
      </c>
      <c r="DBN196" s="62">
        <v>47131826</v>
      </c>
      <c r="DBO196" s="62">
        <v>47131826</v>
      </c>
      <c r="DBP196" s="62">
        <v>47131826</v>
      </c>
      <c r="DBQ196" s="62">
        <v>47131826</v>
      </c>
      <c r="DBR196" s="62">
        <v>47131826</v>
      </c>
      <c r="DBS196" s="62">
        <v>47131826</v>
      </c>
      <c r="DBT196" s="62">
        <v>47131826</v>
      </c>
      <c r="DBU196" s="62">
        <v>47131826</v>
      </c>
      <c r="DBV196" s="62">
        <v>47131826</v>
      </c>
      <c r="DBW196" s="62">
        <v>47131826</v>
      </c>
      <c r="DBX196" s="62">
        <v>47131826</v>
      </c>
      <c r="DBY196" s="62">
        <v>47131826</v>
      </c>
      <c r="DBZ196" s="62">
        <v>47131826</v>
      </c>
      <c r="DCA196" s="62">
        <v>47131826</v>
      </c>
      <c r="DCB196" s="62">
        <v>47131826</v>
      </c>
      <c r="DCC196" s="62">
        <v>47131826</v>
      </c>
      <c r="DCD196" s="62">
        <v>47131826</v>
      </c>
      <c r="DCE196" s="62">
        <v>47131826</v>
      </c>
      <c r="DCF196" s="62">
        <v>47131826</v>
      </c>
      <c r="DCG196" s="62">
        <v>47131826</v>
      </c>
      <c r="DCH196" s="62">
        <v>47131826</v>
      </c>
      <c r="DCI196" s="62">
        <v>47131826</v>
      </c>
      <c r="DCJ196" s="62">
        <v>47131826</v>
      </c>
      <c r="DCK196" s="62">
        <v>47131826</v>
      </c>
      <c r="DCL196" s="62">
        <v>47131826</v>
      </c>
      <c r="DCM196" s="62">
        <v>47131826</v>
      </c>
      <c r="DCN196" s="62">
        <v>47131826</v>
      </c>
      <c r="DCO196" s="62">
        <v>47131826</v>
      </c>
      <c r="DCP196" s="62">
        <v>47131826</v>
      </c>
      <c r="DCQ196" s="62">
        <v>47131826</v>
      </c>
      <c r="DCR196" s="62">
        <v>47131826</v>
      </c>
      <c r="DCS196" s="62">
        <v>47131826</v>
      </c>
      <c r="DCT196" s="62">
        <v>47131826</v>
      </c>
      <c r="DCU196" s="62">
        <v>47131826</v>
      </c>
      <c r="DCV196" s="62">
        <v>47131826</v>
      </c>
      <c r="DCW196" s="62">
        <v>47131826</v>
      </c>
      <c r="DCX196" s="62">
        <v>47131826</v>
      </c>
      <c r="DCY196" s="62">
        <v>47131826</v>
      </c>
      <c r="DCZ196" s="62">
        <v>47131826</v>
      </c>
      <c r="DDA196" s="62">
        <v>47131826</v>
      </c>
      <c r="DDB196" s="62">
        <v>47131826</v>
      </c>
      <c r="DDC196" s="62">
        <v>47131826</v>
      </c>
      <c r="DDD196" s="62">
        <v>47131826</v>
      </c>
      <c r="DDE196" s="62">
        <v>47131826</v>
      </c>
      <c r="DDF196" s="62">
        <v>47131826</v>
      </c>
      <c r="DDG196" s="62">
        <v>47131826</v>
      </c>
      <c r="DDH196" s="62">
        <v>47131826</v>
      </c>
      <c r="DDI196" s="62">
        <v>47131826</v>
      </c>
      <c r="DDJ196" s="62">
        <v>47131826</v>
      </c>
      <c r="DDK196" s="62">
        <v>47131826</v>
      </c>
      <c r="DDL196" s="62">
        <v>47131826</v>
      </c>
      <c r="DDM196" s="62">
        <v>47131826</v>
      </c>
      <c r="DDN196" s="62">
        <v>47131826</v>
      </c>
      <c r="DDO196" s="62">
        <v>47131826</v>
      </c>
      <c r="DDP196" s="62">
        <v>47131826</v>
      </c>
      <c r="DDQ196" s="62">
        <v>47131826</v>
      </c>
      <c r="DDR196" s="62">
        <v>47131826</v>
      </c>
      <c r="DDS196" s="62">
        <v>47131826</v>
      </c>
      <c r="DDT196" s="62">
        <v>47131826</v>
      </c>
      <c r="DDU196" s="62">
        <v>47131826</v>
      </c>
      <c r="DDV196" s="62">
        <v>47131826</v>
      </c>
      <c r="DDW196" s="62">
        <v>47131826</v>
      </c>
      <c r="DDX196" s="62">
        <v>47131826</v>
      </c>
      <c r="DDY196" s="62">
        <v>47131826</v>
      </c>
      <c r="DDZ196" s="62">
        <v>47131826</v>
      </c>
      <c r="DEA196" s="62">
        <v>47131826</v>
      </c>
      <c r="DEB196" s="62">
        <v>47131826</v>
      </c>
      <c r="DEC196" s="62">
        <v>47131826</v>
      </c>
      <c r="DED196" s="62">
        <v>47131826</v>
      </c>
      <c r="DEE196" s="62">
        <v>47131826</v>
      </c>
      <c r="DEF196" s="62">
        <v>47131826</v>
      </c>
      <c r="DEG196" s="62">
        <v>47131826</v>
      </c>
      <c r="DEH196" s="62">
        <v>47131826</v>
      </c>
      <c r="DEI196" s="62">
        <v>47131826</v>
      </c>
      <c r="DEJ196" s="62">
        <v>47131826</v>
      </c>
      <c r="DEK196" s="62">
        <v>47131826</v>
      </c>
      <c r="DEL196" s="62">
        <v>47131826</v>
      </c>
      <c r="DEM196" s="62">
        <v>47131826</v>
      </c>
      <c r="DEN196" s="62">
        <v>47131826</v>
      </c>
      <c r="DEO196" s="62">
        <v>47131826</v>
      </c>
      <c r="DEP196" s="62">
        <v>47131826</v>
      </c>
      <c r="DEQ196" s="62">
        <v>47131826</v>
      </c>
      <c r="DER196" s="62">
        <v>47131826</v>
      </c>
      <c r="DES196" s="62">
        <v>47131826</v>
      </c>
      <c r="DET196" s="62">
        <v>47131826</v>
      </c>
      <c r="DEU196" s="62">
        <v>47131826</v>
      </c>
      <c r="DEV196" s="62">
        <v>47131826</v>
      </c>
      <c r="DEW196" s="62">
        <v>47131826</v>
      </c>
      <c r="DEX196" s="62">
        <v>47131826</v>
      </c>
      <c r="DEY196" s="62">
        <v>47131826</v>
      </c>
      <c r="DEZ196" s="62">
        <v>47131826</v>
      </c>
      <c r="DFA196" s="62">
        <v>47131826</v>
      </c>
      <c r="DFB196" s="62">
        <v>47131826</v>
      </c>
      <c r="DFC196" s="62">
        <v>47131826</v>
      </c>
      <c r="DFD196" s="62">
        <v>47131826</v>
      </c>
      <c r="DFE196" s="62">
        <v>47131826</v>
      </c>
      <c r="DFF196" s="62">
        <v>47131826</v>
      </c>
      <c r="DFG196" s="62">
        <v>47131826</v>
      </c>
      <c r="DFH196" s="62">
        <v>47131826</v>
      </c>
      <c r="DFI196" s="62">
        <v>47131826</v>
      </c>
      <c r="DFJ196" s="62">
        <v>47131826</v>
      </c>
      <c r="DFK196" s="62">
        <v>47131826</v>
      </c>
      <c r="DFL196" s="62">
        <v>47131826</v>
      </c>
      <c r="DFM196" s="62">
        <v>47131826</v>
      </c>
      <c r="DFN196" s="62">
        <v>47131826</v>
      </c>
      <c r="DFO196" s="62">
        <v>47131826</v>
      </c>
      <c r="DFP196" s="62">
        <v>47131826</v>
      </c>
      <c r="DFQ196" s="62">
        <v>47131826</v>
      </c>
      <c r="DFR196" s="62">
        <v>47131826</v>
      </c>
      <c r="DFS196" s="62">
        <v>47131826</v>
      </c>
      <c r="DFT196" s="62">
        <v>47131826</v>
      </c>
      <c r="DFU196" s="62">
        <v>47131826</v>
      </c>
      <c r="DFV196" s="62">
        <v>47131826</v>
      </c>
      <c r="DFW196" s="62">
        <v>47131826</v>
      </c>
      <c r="DFX196" s="62">
        <v>47131826</v>
      </c>
      <c r="DFY196" s="62">
        <v>47131826</v>
      </c>
      <c r="DFZ196" s="62">
        <v>47131826</v>
      </c>
      <c r="DGA196" s="62">
        <v>47131826</v>
      </c>
      <c r="DGB196" s="62">
        <v>47131826</v>
      </c>
      <c r="DGC196" s="62">
        <v>47131826</v>
      </c>
      <c r="DGD196" s="62">
        <v>47131826</v>
      </c>
      <c r="DGE196" s="62">
        <v>47131826</v>
      </c>
      <c r="DGF196" s="62">
        <v>47131826</v>
      </c>
      <c r="DGG196" s="62">
        <v>47131826</v>
      </c>
      <c r="DGH196" s="62">
        <v>47131826</v>
      </c>
      <c r="DGI196" s="62">
        <v>47131826</v>
      </c>
      <c r="DGJ196" s="62">
        <v>47131826</v>
      </c>
      <c r="DGK196" s="62">
        <v>47131826</v>
      </c>
      <c r="DGL196" s="62">
        <v>47131826</v>
      </c>
      <c r="DGM196" s="62">
        <v>47131826</v>
      </c>
      <c r="DGN196" s="62">
        <v>47131826</v>
      </c>
      <c r="DGO196" s="62">
        <v>47131826</v>
      </c>
      <c r="DGP196" s="62">
        <v>47131826</v>
      </c>
      <c r="DGQ196" s="62">
        <v>47131826</v>
      </c>
      <c r="DGR196" s="62">
        <v>47131826</v>
      </c>
      <c r="DGS196" s="62">
        <v>47131826</v>
      </c>
      <c r="DGT196" s="62">
        <v>47131826</v>
      </c>
      <c r="DGU196" s="62">
        <v>47131826</v>
      </c>
      <c r="DGV196" s="62">
        <v>47131826</v>
      </c>
      <c r="DGW196" s="62">
        <v>47131826</v>
      </c>
      <c r="DGX196" s="62">
        <v>47131826</v>
      </c>
      <c r="DGY196" s="62">
        <v>47131826</v>
      </c>
      <c r="DGZ196" s="62">
        <v>47131826</v>
      </c>
      <c r="DHA196" s="62">
        <v>47131826</v>
      </c>
      <c r="DHB196" s="62">
        <v>47131826</v>
      </c>
      <c r="DHC196" s="62">
        <v>47131826</v>
      </c>
      <c r="DHD196" s="62">
        <v>47131826</v>
      </c>
      <c r="DHE196" s="62">
        <v>47131826</v>
      </c>
      <c r="DHF196" s="62">
        <v>47131826</v>
      </c>
      <c r="DHG196" s="62">
        <v>47131826</v>
      </c>
      <c r="DHH196" s="62">
        <v>47131826</v>
      </c>
      <c r="DHI196" s="62">
        <v>47131826</v>
      </c>
      <c r="DHJ196" s="62">
        <v>47131826</v>
      </c>
      <c r="DHK196" s="62">
        <v>47131826</v>
      </c>
      <c r="DHL196" s="62">
        <v>47131826</v>
      </c>
      <c r="DHM196" s="62">
        <v>47131826</v>
      </c>
      <c r="DHN196" s="62">
        <v>47131826</v>
      </c>
      <c r="DHO196" s="62">
        <v>47131826</v>
      </c>
      <c r="DHP196" s="62">
        <v>47131826</v>
      </c>
      <c r="DHQ196" s="62">
        <v>47131826</v>
      </c>
      <c r="DHR196" s="62">
        <v>47131826</v>
      </c>
      <c r="DHS196" s="62">
        <v>47131826</v>
      </c>
      <c r="DHT196" s="62">
        <v>47131826</v>
      </c>
      <c r="DHU196" s="62">
        <v>47131826</v>
      </c>
      <c r="DHV196" s="62">
        <v>47131826</v>
      </c>
      <c r="DHW196" s="62">
        <v>47131826</v>
      </c>
      <c r="DHX196" s="62">
        <v>47131826</v>
      </c>
      <c r="DHY196" s="62">
        <v>47131826</v>
      </c>
      <c r="DHZ196" s="62">
        <v>47131826</v>
      </c>
      <c r="DIA196" s="62">
        <v>47131826</v>
      </c>
      <c r="DIB196" s="62">
        <v>47131826</v>
      </c>
      <c r="DIC196" s="62">
        <v>47131826</v>
      </c>
      <c r="DID196" s="62">
        <v>47131826</v>
      </c>
      <c r="DIE196" s="62">
        <v>47131826</v>
      </c>
      <c r="DIF196" s="62">
        <v>47131826</v>
      </c>
      <c r="DIG196" s="62">
        <v>47131826</v>
      </c>
      <c r="DIH196" s="62">
        <v>47131826</v>
      </c>
      <c r="DII196" s="62">
        <v>47131826</v>
      </c>
      <c r="DIJ196" s="62">
        <v>47131826</v>
      </c>
      <c r="DIK196" s="62">
        <v>47131826</v>
      </c>
      <c r="DIL196" s="62">
        <v>47131826</v>
      </c>
      <c r="DIM196" s="62">
        <v>47131826</v>
      </c>
      <c r="DIN196" s="62">
        <v>47131826</v>
      </c>
      <c r="DIO196" s="62">
        <v>47131826</v>
      </c>
      <c r="DIP196" s="62">
        <v>47131826</v>
      </c>
      <c r="DIQ196" s="62">
        <v>47131826</v>
      </c>
      <c r="DIR196" s="62">
        <v>47131826</v>
      </c>
      <c r="DIS196" s="62">
        <v>47131826</v>
      </c>
      <c r="DIT196" s="62">
        <v>47131826</v>
      </c>
      <c r="DIU196" s="62">
        <v>47131826</v>
      </c>
      <c r="DIV196" s="62">
        <v>47131826</v>
      </c>
      <c r="DIW196" s="62">
        <v>47131826</v>
      </c>
      <c r="DIX196" s="62">
        <v>47131826</v>
      </c>
      <c r="DIY196" s="62">
        <v>47131826</v>
      </c>
      <c r="DIZ196" s="62">
        <v>47131826</v>
      </c>
      <c r="DJA196" s="62">
        <v>47131826</v>
      </c>
      <c r="DJB196" s="62">
        <v>47131826</v>
      </c>
      <c r="DJC196" s="62">
        <v>47131826</v>
      </c>
      <c r="DJD196" s="62">
        <v>47131826</v>
      </c>
      <c r="DJE196" s="62">
        <v>47131826</v>
      </c>
      <c r="DJF196" s="62">
        <v>47131826</v>
      </c>
      <c r="DJG196" s="62">
        <v>47131826</v>
      </c>
      <c r="DJH196" s="62">
        <v>47131826</v>
      </c>
      <c r="DJI196" s="62">
        <v>47131826</v>
      </c>
      <c r="DJJ196" s="62">
        <v>47131826</v>
      </c>
      <c r="DJK196" s="62">
        <v>47131826</v>
      </c>
      <c r="DJL196" s="62">
        <v>47131826</v>
      </c>
      <c r="DJM196" s="62">
        <v>47131826</v>
      </c>
      <c r="DJN196" s="62">
        <v>47131826</v>
      </c>
      <c r="DJO196" s="62">
        <v>47131826</v>
      </c>
      <c r="DJP196" s="62">
        <v>47131826</v>
      </c>
      <c r="DJQ196" s="62">
        <v>47131826</v>
      </c>
      <c r="DJR196" s="62">
        <v>47131826</v>
      </c>
      <c r="DJS196" s="62">
        <v>47131826</v>
      </c>
      <c r="DJT196" s="62">
        <v>47131826</v>
      </c>
      <c r="DJU196" s="62">
        <v>47131826</v>
      </c>
      <c r="DJV196" s="62">
        <v>47131826</v>
      </c>
      <c r="DJW196" s="62">
        <v>47131826</v>
      </c>
      <c r="DJX196" s="62">
        <v>47131826</v>
      </c>
      <c r="DJY196" s="62">
        <v>47131826</v>
      </c>
      <c r="DJZ196" s="62">
        <v>47131826</v>
      </c>
      <c r="DKA196" s="62">
        <v>47131826</v>
      </c>
      <c r="DKB196" s="62">
        <v>47131826</v>
      </c>
      <c r="DKC196" s="62">
        <v>47131826</v>
      </c>
      <c r="DKD196" s="62">
        <v>47131826</v>
      </c>
      <c r="DKE196" s="62">
        <v>47131826</v>
      </c>
      <c r="DKF196" s="62">
        <v>47131826</v>
      </c>
      <c r="DKG196" s="62">
        <v>47131826</v>
      </c>
      <c r="DKH196" s="62">
        <v>47131826</v>
      </c>
      <c r="DKI196" s="62">
        <v>47131826</v>
      </c>
      <c r="DKJ196" s="62">
        <v>47131826</v>
      </c>
      <c r="DKK196" s="62">
        <v>47131826</v>
      </c>
      <c r="DKL196" s="62">
        <v>47131826</v>
      </c>
      <c r="DKM196" s="62">
        <v>47131826</v>
      </c>
      <c r="DKN196" s="62">
        <v>47131826</v>
      </c>
      <c r="DKO196" s="62">
        <v>47131826</v>
      </c>
      <c r="DKP196" s="62">
        <v>47131826</v>
      </c>
      <c r="DKQ196" s="62">
        <v>47131826</v>
      </c>
      <c r="DKR196" s="62">
        <v>47131826</v>
      </c>
      <c r="DKS196" s="62">
        <v>47131826</v>
      </c>
      <c r="DKT196" s="62">
        <v>47131826</v>
      </c>
      <c r="DKU196" s="62">
        <v>47131826</v>
      </c>
      <c r="DKV196" s="62">
        <v>47131826</v>
      </c>
      <c r="DKW196" s="62">
        <v>47131826</v>
      </c>
      <c r="DKX196" s="62">
        <v>47131826</v>
      </c>
      <c r="DKY196" s="62">
        <v>47131826</v>
      </c>
      <c r="DKZ196" s="62">
        <v>47131826</v>
      </c>
      <c r="DLA196" s="62">
        <v>47131826</v>
      </c>
      <c r="DLB196" s="62">
        <v>47131826</v>
      </c>
      <c r="DLC196" s="62">
        <v>47131826</v>
      </c>
      <c r="DLD196" s="62">
        <v>47131826</v>
      </c>
      <c r="DLE196" s="62">
        <v>47131826</v>
      </c>
      <c r="DLF196" s="62">
        <v>47131826</v>
      </c>
      <c r="DLG196" s="62">
        <v>47131826</v>
      </c>
      <c r="DLH196" s="62">
        <v>47131826</v>
      </c>
      <c r="DLI196" s="62">
        <v>47131826</v>
      </c>
      <c r="DLJ196" s="62">
        <v>47131826</v>
      </c>
      <c r="DLK196" s="62">
        <v>47131826</v>
      </c>
      <c r="DLL196" s="62">
        <v>47131826</v>
      </c>
      <c r="DLM196" s="62">
        <v>47131826</v>
      </c>
      <c r="DLN196" s="62">
        <v>47131826</v>
      </c>
      <c r="DLO196" s="62">
        <v>47131826</v>
      </c>
      <c r="DLP196" s="62">
        <v>47131826</v>
      </c>
      <c r="DLQ196" s="62">
        <v>47131826</v>
      </c>
      <c r="DLR196" s="62">
        <v>47131826</v>
      </c>
      <c r="DLS196" s="62">
        <v>47131826</v>
      </c>
      <c r="DLT196" s="62">
        <v>47131826</v>
      </c>
      <c r="DLU196" s="62">
        <v>47131826</v>
      </c>
      <c r="DLV196" s="62">
        <v>47131826</v>
      </c>
      <c r="DLW196" s="62">
        <v>47131826</v>
      </c>
      <c r="DLX196" s="62">
        <v>47131826</v>
      </c>
      <c r="DLY196" s="62">
        <v>47131826</v>
      </c>
      <c r="DLZ196" s="62">
        <v>47131826</v>
      </c>
      <c r="DMA196" s="62">
        <v>47131826</v>
      </c>
      <c r="DMB196" s="62">
        <v>47131826</v>
      </c>
      <c r="DMC196" s="62">
        <v>47131826</v>
      </c>
      <c r="DMD196" s="62">
        <v>47131826</v>
      </c>
      <c r="DME196" s="62">
        <v>47131826</v>
      </c>
      <c r="DMF196" s="62">
        <v>47131826</v>
      </c>
      <c r="DMG196" s="62">
        <v>47131826</v>
      </c>
      <c r="DMH196" s="62">
        <v>47131826</v>
      </c>
      <c r="DMI196" s="62">
        <v>47131826</v>
      </c>
      <c r="DMJ196" s="62">
        <v>47131826</v>
      </c>
      <c r="DMK196" s="62">
        <v>47131826</v>
      </c>
      <c r="DML196" s="62">
        <v>47131826</v>
      </c>
      <c r="DMM196" s="62">
        <v>47131826</v>
      </c>
      <c r="DMN196" s="62">
        <v>47131826</v>
      </c>
      <c r="DMO196" s="62">
        <v>47131826</v>
      </c>
      <c r="DMP196" s="62">
        <v>47131826</v>
      </c>
      <c r="DMQ196" s="62">
        <v>47131826</v>
      </c>
      <c r="DMR196" s="62">
        <v>47131826</v>
      </c>
      <c r="DMS196" s="62">
        <v>47131826</v>
      </c>
      <c r="DMT196" s="62">
        <v>47131826</v>
      </c>
      <c r="DMU196" s="62">
        <v>47131826</v>
      </c>
      <c r="DMV196" s="62">
        <v>47131826</v>
      </c>
      <c r="DMW196" s="62">
        <v>47131826</v>
      </c>
      <c r="DMX196" s="62">
        <v>47131826</v>
      </c>
      <c r="DMY196" s="62">
        <v>47131826</v>
      </c>
      <c r="DMZ196" s="62">
        <v>47131826</v>
      </c>
      <c r="DNA196" s="62">
        <v>47131826</v>
      </c>
      <c r="DNB196" s="62">
        <v>47131826</v>
      </c>
      <c r="DNC196" s="62">
        <v>47131826</v>
      </c>
      <c r="DND196" s="62">
        <v>47131826</v>
      </c>
      <c r="DNE196" s="62">
        <v>47131826</v>
      </c>
      <c r="DNF196" s="62">
        <v>47131826</v>
      </c>
      <c r="DNG196" s="62">
        <v>47131826</v>
      </c>
      <c r="DNH196" s="62">
        <v>47131826</v>
      </c>
      <c r="DNI196" s="62">
        <v>47131826</v>
      </c>
      <c r="DNJ196" s="62">
        <v>47131826</v>
      </c>
      <c r="DNK196" s="62">
        <v>47131826</v>
      </c>
      <c r="DNL196" s="62">
        <v>47131826</v>
      </c>
      <c r="DNM196" s="62">
        <v>47131826</v>
      </c>
      <c r="DNN196" s="62">
        <v>47131826</v>
      </c>
      <c r="DNO196" s="62">
        <v>47131826</v>
      </c>
      <c r="DNP196" s="62">
        <v>47131826</v>
      </c>
      <c r="DNQ196" s="62">
        <v>47131826</v>
      </c>
      <c r="DNR196" s="62">
        <v>47131826</v>
      </c>
      <c r="DNS196" s="62">
        <v>47131826</v>
      </c>
      <c r="DNT196" s="62">
        <v>47131826</v>
      </c>
      <c r="DNU196" s="62">
        <v>47131826</v>
      </c>
      <c r="DNV196" s="62">
        <v>47131826</v>
      </c>
      <c r="DNW196" s="62">
        <v>47131826</v>
      </c>
      <c r="DNX196" s="62">
        <v>47131826</v>
      </c>
      <c r="DNY196" s="62">
        <v>47131826</v>
      </c>
      <c r="DNZ196" s="62">
        <v>47131826</v>
      </c>
      <c r="DOA196" s="62">
        <v>47131826</v>
      </c>
      <c r="DOB196" s="62">
        <v>47131826</v>
      </c>
      <c r="DOC196" s="62">
        <v>47131826</v>
      </c>
      <c r="DOD196" s="62">
        <v>47131826</v>
      </c>
      <c r="DOE196" s="62">
        <v>47131826</v>
      </c>
      <c r="DOF196" s="62">
        <v>47131826</v>
      </c>
      <c r="DOG196" s="62">
        <v>47131826</v>
      </c>
      <c r="DOH196" s="62">
        <v>47131826</v>
      </c>
      <c r="DOI196" s="62">
        <v>47131826</v>
      </c>
      <c r="DOJ196" s="62">
        <v>47131826</v>
      </c>
      <c r="DOK196" s="62">
        <v>47131826</v>
      </c>
      <c r="DOL196" s="62">
        <v>47131826</v>
      </c>
      <c r="DOM196" s="62">
        <v>47131826</v>
      </c>
      <c r="DON196" s="62">
        <v>47131826</v>
      </c>
      <c r="DOO196" s="62">
        <v>47131826</v>
      </c>
      <c r="DOP196" s="62">
        <v>47131826</v>
      </c>
      <c r="DOQ196" s="62">
        <v>47131826</v>
      </c>
      <c r="DOR196" s="62">
        <v>47131826</v>
      </c>
      <c r="DOS196" s="62">
        <v>47131826</v>
      </c>
      <c r="DOT196" s="62">
        <v>47131826</v>
      </c>
      <c r="DOU196" s="62">
        <v>47131826</v>
      </c>
      <c r="DOV196" s="62">
        <v>47131826</v>
      </c>
      <c r="DOW196" s="62">
        <v>47131826</v>
      </c>
      <c r="DOX196" s="62">
        <v>47131826</v>
      </c>
      <c r="DOY196" s="62">
        <v>47131826</v>
      </c>
      <c r="DOZ196" s="62">
        <v>47131826</v>
      </c>
      <c r="DPA196" s="62">
        <v>47131826</v>
      </c>
      <c r="DPB196" s="62">
        <v>47131826</v>
      </c>
      <c r="DPC196" s="62">
        <v>47131826</v>
      </c>
      <c r="DPD196" s="62">
        <v>47131826</v>
      </c>
      <c r="DPE196" s="62">
        <v>47131826</v>
      </c>
      <c r="DPF196" s="62">
        <v>47131826</v>
      </c>
      <c r="DPG196" s="62">
        <v>47131826</v>
      </c>
      <c r="DPH196" s="62">
        <v>47131826</v>
      </c>
      <c r="DPI196" s="62">
        <v>47131826</v>
      </c>
      <c r="DPJ196" s="62">
        <v>47131826</v>
      </c>
      <c r="DPK196" s="62">
        <v>47131826</v>
      </c>
      <c r="DPL196" s="62">
        <v>47131826</v>
      </c>
      <c r="DPM196" s="62">
        <v>47131826</v>
      </c>
      <c r="DPN196" s="62">
        <v>47131826</v>
      </c>
      <c r="DPO196" s="62">
        <v>47131826</v>
      </c>
      <c r="DPP196" s="62">
        <v>47131826</v>
      </c>
      <c r="DPQ196" s="62">
        <v>47131826</v>
      </c>
      <c r="DPR196" s="62">
        <v>47131826</v>
      </c>
      <c r="DPS196" s="62">
        <v>47131826</v>
      </c>
      <c r="DPT196" s="62">
        <v>47131826</v>
      </c>
      <c r="DPU196" s="62">
        <v>47131826</v>
      </c>
      <c r="DPV196" s="62">
        <v>47131826</v>
      </c>
      <c r="DPW196" s="62">
        <v>47131826</v>
      </c>
      <c r="DPX196" s="62">
        <v>47131826</v>
      </c>
      <c r="DPY196" s="62">
        <v>47131826</v>
      </c>
      <c r="DPZ196" s="62">
        <v>47131826</v>
      </c>
      <c r="DQA196" s="62">
        <v>47131826</v>
      </c>
      <c r="DQB196" s="62">
        <v>47131826</v>
      </c>
      <c r="DQC196" s="62">
        <v>47131826</v>
      </c>
      <c r="DQD196" s="62">
        <v>47131826</v>
      </c>
      <c r="DQE196" s="62">
        <v>47131826</v>
      </c>
      <c r="DQF196" s="62">
        <v>47131826</v>
      </c>
      <c r="DQG196" s="62">
        <v>47131826</v>
      </c>
      <c r="DQH196" s="62">
        <v>47131826</v>
      </c>
      <c r="DQI196" s="62">
        <v>47131826</v>
      </c>
      <c r="DQJ196" s="62">
        <v>47131826</v>
      </c>
      <c r="DQK196" s="62">
        <v>47131826</v>
      </c>
      <c r="DQL196" s="62">
        <v>47131826</v>
      </c>
      <c r="DQM196" s="62">
        <v>47131826</v>
      </c>
      <c r="DQN196" s="62">
        <v>47131826</v>
      </c>
      <c r="DQO196" s="62">
        <v>47131826</v>
      </c>
      <c r="DQP196" s="62">
        <v>47131826</v>
      </c>
      <c r="DQQ196" s="62">
        <v>47131826</v>
      </c>
      <c r="DQR196" s="62">
        <v>47131826</v>
      </c>
      <c r="DQS196" s="62">
        <v>47131826</v>
      </c>
      <c r="DQT196" s="62">
        <v>47131826</v>
      </c>
      <c r="DQU196" s="62">
        <v>47131826</v>
      </c>
      <c r="DQV196" s="62">
        <v>47131826</v>
      </c>
      <c r="DQW196" s="62">
        <v>47131826</v>
      </c>
      <c r="DQX196" s="62">
        <v>47131826</v>
      </c>
      <c r="DQY196" s="62">
        <v>47131826</v>
      </c>
      <c r="DQZ196" s="62">
        <v>47131826</v>
      </c>
      <c r="DRA196" s="62">
        <v>47131826</v>
      </c>
      <c r="DRB196" s="62">
        <v>47131826</v>
      </c>
      <c r="DRC196" s="62">
        <v>47131826</v>
      </c>
      <c r="DRD196" s="62">
        <v>47131826</v>
      </c>
      <c r="DRE196" s="62">
        <v>47131826</v>
      </c>
      <c r="DRF196" s="62">
        <v>47131826</v>
      </c>
      <c r="DRG196" s="62">
        <v>47131826</v>
      </c>
      <c r="DRH196" s="62">
        <v>47131826</v>
      </c>
      <c r="DRI196" s="62">
        <v>47131826</v>
      </c>
      <c r="DRJ196" s="62">
        <v>47131826</v>
      </c>
      <c r="DRK196" s="62">
        <v>47131826</v>
      </c>
      <c r="DRL196" s="62">
        <v>47131826</v>
      </c>
      <c r="DRM196" s="62">
        <v>47131826</v>
      </c>
      <c r="DRN196" s="62">
        <v>47131826</v>
      </c>
      <c r="DRO196" s="62">
        <v>47131826</v>
      </c>
      <c r="DRP196" s="62">
        <v>47131826</v>
      </c>
      <c r="DRQ196" s="62">
        <v>47131826</v>
      </c>
      <c r="DRR196" s="62">
        <v>47131826</v>
      </c>
      <c r="DRS196" s="62">
        <v>47131826</v>
      </c>
      <c r="DRT196" s="62">
        <v>47131826</v>
      </c>
      <c r="DRU196" s="62">
        <v>47131826</v>
      </c>
      <c r="DRV196" s="62">
        <v>47131826</v>
      </c>
      <c r="DRW196" s="62">
        <v>47131826</v>
      </c>
      <c r="DRX196" s="62">
        <v>47131826</v>
      </c>
      <c r="DRY196" s="62">
        <v>47131826</v>
      </c>
      <c r="DRZ196" s="62">
        <v>47131826</v>
      </c>
      <c r="DSA196" s="62">
        <v>47131826</v>
      </c>
      <c r="DSB196" s="62">
        <v>47131826</v>
      </c>
      <c r="DSC196" s="62">
        <v>47131826</v>
      </c>
      <c r="DSD196" s="62">
        <v>47131826</v>
      </c>
      <c r="DSE196" s="62">
        <v>47131826</v>
      </c>
      <c r="DSF196" s="62">
        <v>47131826</v>
      </c>
      <c r="DSG196" s="62">
        <v>47131826</v>
      </c>
      <c r="DSH196" s="62">
        <v>47131826</v>
      </c>
      <c r="DSI196" s="62">
        <v>47131826</v>
      </c>
      <c r="DSJ196" s="62">
        <v>47131826</v>
      </c>
      <c r="DSK196" s="62">
        <v>47131826</v>
      </c>
      <c r="DSL196" s="62">
        <v>47131826</v>
      </c>
      <c r="DSM196" s="62">
        <v>47131826</v>
      </c>
      <c r="DSN196" s="62">
        <v>47131826</v>
      </c>
      <c r="DSO196" s="62">
        <v>47131826</v>
      </c>
      <c r="DSP196" s="62">
        <v>47131826</v>
      </c>
      <c r="DSQ196" s="62">
        <v>47131826</v>
      </c>
      <c r="DSR196" s="62">
        <v>47131826</v>
      </c>
      <c r="DSS196" s="62">
        <v>47131826</v>
      </c>
      <c r="DST196" s="62">
        <v>47131826</v>
      </c>
      <c r="DSU196" s="62">
        <v>47131826</v>
      </c>
      <c r="DSV196" s="62">
        <v>47131826</v>
      </c>
      <c r="DSW196" s="62">
        <v>47131826</v>
      </c>
      <c r="DSX196" s="62">
        <v>47131826</v>
      </c>
      <c r="DSY196" s="62">
        <v>47131826</v>
      </c>
      <c r="DSZ196" s="62">
        <v>47131826</v>
      </c>
      <c r="DTA196" s="62">
        <v>47131826</v>
      </c>
      <c r="DTB196" s="62">
        <v>47131826</v>
      </c>
      <c r="DTC196" s="62">
        <v>47131826</v>
      </c>
      <c r="DTD196" s="62">
        <v>47131826</v>
      </c>
      <c r="DTE196" s="62">
        <v>47131826</v>
      </c>
      <c r="DTF196" s="62">
        <v>47131826</v>
      </c>
      <c r="DTG196" s="62">
        <v>47131826</v>
      </c>
      <c r="DTH196" s="62">
        <v>47131826</v>
      </c>
      <c r="DTI196" s="62">
        <v>47131826</v>
      </c>
      <c r="DTJ196" s="62">
        <v>47131826</v>
      </c>
      <c r="DTK196" s="62">
        <v>47131826</v>
      </c>
      <c r="DTL196" s="62">
        <v>47131826</v>
      </c>
      <c r="DTM196" s="62">
        <v>47131826</v>
      </c>
      <c r="DTN196" s="62">
        <v>47131826</v>
      </c>
      <c r="DTO196" s="62">
        <v>47131826</v>
      </c>
      <c r="DTP196" s="62">
        <v>47131826</v>
      </c>
      <c r="DTQ196" s="62">
        <v>47131826</v>
      </c>
      <c r="DTR196" s="62">
        <v>47131826</v>
      </c>
      <c r="DTS196" s="62">
        <v>47131826</v>
      </c>
      <c r="DTT196" s="62">
        <v>47131826</v>
      </c>
      <c r="DTU196" s="62">
        <v>47131826</v>
      </c>
      <c r="DTV196" s="62">
        <v>47131826</v>
      </c>
      <c r="DTW196" s="62">
        <v>47131826</v>
      </c>
      <c r="DTX196" s="62">
        <v>47131826</v>
      </c>
      <c r="DTY196" s="62">
        <v>47131826</v>
      </c>
      <c r="DTZ196" s="62">
        <v>47131826</v>
      </c>
      <c r="DUA196" s="62">
        <v>47131826</v>
      </c>
      <c r="DUB196" s="62">
        <v>47131826</v>
      </c>
      <c r="DUC196" s="62">
        <v>47131826</v>
      </c>
      <c r="DUD196" s="62">
        <v>47131826</v>
      </c>
      <c r="DUE196" s="62">
        <v>47131826</v>
      </c>
      <c r="DUF196" s="62">
        <v>47131826</v>
      </c>
      <c r="DUG196" s="62">
        <v>47131826</v>
      </c>
      <c r="DUH196" s="62">
        <v>47131826</v>
      </c>
      <c r="DUI196" s="62">
        <v>47131826</v>
      </c>
      <c r="DUJ196" s="62">
        <v>47131826</v>
      </c>
      <c r="DUK196" s="62">
        <v>47131826</v>
      </c>
      <c r="DUL196" s="62">
        <v>47131826</v>
      </c>
      <c r="DUM196" s="62">
        <v>47131826</v>
      </c>
      <c r="DUN196" s="62">
        <v>47131826</v>
      </c>
      <c r="DUO196" s="62">
        <v>47131826</v>
      </c>
      <c r="DUP196" s="62">
        <v>47131826</v>
      </c>
      <c r="DUQ196" s="62">
        <v>47131826</v>
      </c>
      <c r="DUR196" s="62">
        <v>47131826</v>
      </c>
      <c r="DUS196" s="62">
        <v>47131826</v>
      </c>
      <c r="DUT196" s="62">
        <v>47131826</v>
      </c>
      <c r="DUU196" s="62">
        <v>47131826</v>
      </c>
      <c r="DUV196" s="62">
        <v>47131826</v>
      </c>
      <c r="DUW196" s="62">
        <v>47131826</v>
      </c>
      <c r="DUX196" s="62">
        <v>47131826</v>
      </c>
      <c r="DUY196" s="62">
        <v>47131826</v>
      </c>
      <c r="DUZ196" s="62">
        <v>47131826</v>
      </c>
      <c r="DVA196" s="62">
        <v>47131826</v>
      </c>
      <c r="DVB196" s="62">
        <v>47131826</v>
      </c>
      <c r="DVC196" s="62">
        <v>47131826</v>
      </c>
      <c r="DVD196" s="62">
        <v>47131826</v>
      </c>
      <c r="DVE196" s="62">
        <v>47131826</v>
      </c>
      <c r="DVF196" s="62">
        <v>47131826</v>
      </c>
      <c r="DVG196" s="62">
        <v>47131826</v>
      </c>
      <c r="DVH196" s="62">
        <v>47131826</v>
      </c>
      <c r="DVI196" s="62">
        <v>47131826</v>
      </c>
      <c r="DVJ196" s="62">
        <v>47131826</v>
      </c>
      <c r="DVK196" s="62">
        <v>47131826</v>
      </c>
      <c r="DVL196" s="62">
        <v>47131826</v>
      </c>
      <c r="DVM196" s="62">
        <v>47131826</v>
      </c>
      <c r="DVN196" s="62">
        <v>47131826</v>
      </c>
      <c r="DVO196" s="62">
        <v>47131826</v>
      </c>
      <c r="DVP196" s="62">
        <v>47131826</v>
      </c>
      <c r="DVQ196" s="62">
        <v>47131826</v>
      </c>
      <c r="DVR196" s="62">
        <v>47131826</v>
      </c>
      <c r="DVS196" s="62">
        <v>47131826</v>
      </c>
      <c r="DVT196" s="62">
        <v>47131826</v>
      </c>
      <c r="DVU196" s="62">
        <v>47131826</v>
      </c>
      <c r="DVV196" s="62">
        <v>47131826</v>
      </c>
      <c r="DVW196" s="62">
        <v>47131826</v>
      </c>
      <c r="DVX196" s="62">
        <v>47131826</v>
      </c>
      <c r="DVY196" s="62">
        <v>47131826</v>
      </c>
      <c r="DVZ196" s="62">
        <v>47131826</v>
      </c>
      <c r="DWA196" s="62">
        <v>47131826</v>
      </c>
      <c r="DWB196" s="62">
        <v>47131826</v>
      </c>
      <c r="DWC196" s="62">
        <v>47131826</v>
      </c>
      <c r="DWD196" s="62">
        <v>47131826</v>
      </c>
      <c r="DWE196" s="62">
        <v>47131826</v>
      </c>
      <c r="DWF196" s="62">
        <v>47131826</v>
      </c>
      <c r="DWG196" s="62">
        <v>47131826</v>
      </c>
      <c r="DWH196" s="62">
        <v>47131826</v>
      </c>
      <c r="DWI196" s="62">
        <v>47131826</v>
      </c>
      <c r="DWJ196" s="62">
        <v>47131826</v>
      </c>
      <c r="DWK196" s="62">
        <v>47131826</v>
      </c>
      <c r="DWL196" s="62">
        <v>47131826</v>
      </c>
      <c r="DWM196" s="62">
        <v>47131826</v>
      </c>
      <c r="DWN196" s="62">
        <v>47131826</v>
      </c>
      <c r="DWO196" s="62">
        <v>47131826</v>
      </c>
      <c r="DWP196" s="62">
        <v>47131826</v>
      </c>
      <c r="DWQ196" s="62">
        <v>47131826</v>
      </c>
      <c r="DWR196" s="62">
        <v>47131826</v>
      </c>
      <c r="DWS196" s="62">
        <v>47131826</v>
      </c>
      <c r="DWT196" s="62">
        <v>47131826</v>
      </c>
      <c r="DWU196" s="62">
        <v>47131826</v>
      </c>
      <c r="DWV196" s="62">
        <v>47131826</v>
      </c>
      <c r="DWW196" s="62">
        <v>47131826</v>
      </c>
      <c r="DWX196" s="62">
        <v>47131826</v>
      </c>
      <c r="DWY196" s="62">
        <v>47131826</v>
      </c>
      <c r="DWZ196" s="62">
        <v>47131826</v>
      </c>
      <c r="DXA196" s="62">
        <v>47131826</v>
      </c>
      <c r="DXB196" s="62">
        <v>47131826</v>
      </c>
      <c r="DXC196" s="62">
        <v>47131826</v>
      </c>
      <c r="DXD196" s="62">
        <v>47131826</v>
      </c>
      <c r="DXE196" s="62">
        <v>47131826</v>
      </c>
      <c r="DXF196" s="62">
        <v>47131826</v>
      </c>
      <c r="DXG196" s="62">
        <v>47131826</v>
      </c>
      <c r="DXH196" s="62">
        <v>47131826</v>
      </c>
      <c r="DXI196" s="62">
        <v>47131826</v>
      </c>
      <c r="DXJ196" s="62">
        <v>47131826</v>
      </c>
      <c r="DXK196" s="62">
        <v>47131826</v>
      </c>
      <c r="DXL196" s="62">
        <v>47131826</v>
      </c>
      <c r="DXM196" s="62">
        <v>47131826</v>
      </c>
      <c r="DXN196" s="62">
        <v>47131826</v>
      </c>
      <c r="DXO196" s="62">
        <v>47131826</v>
      </c>
      <c r="DXP196" s="62">
        <v>47131826</v>
      </c>
      <c r="DXQ196" s="62">
        <v>47131826</v>
      </c>
      <c r="DXR196" s="62">
        <v>47131826</v>
      </c>
      <c r="DXS196" s="62">
        <v>47131826</v>
      </c>
      <c r="DXT196" s="62">
        <v>47131826</v>
      </c>
      <c r="DXU196" s="62">
        <v>47131826</v>
      </c>
      <c r="DXV196" s="62">
        <v>47131826</v>
      </c>
      <c r="DXW196" s="62">
        <v>47131826</v>
      </c>
      <c r="DXX196" s="62">
        <v>47131826</v>
      </c>
      <c r="DXY196" s="62">
        <v>47131826</v>
      </c>
      <c r="DXZ196" s="62">
        <v>47131826</v>
      </c>
      <c r="DYA196" s="62">
        <v>47131826</v>
      </c>
      <c r="DYB196" s="62">
        <v>47131826</v>
      </c>
      <c r="DYC196" s="62">
        <v>47131826</v>
      </c>
      <c r="DYD196" s="62">
        <v>47131826</v>
      </c>
      <c r="DYE196" s="62">
        <v>47131826</v>
      </c>
      <c r="DYF196" s="62">
        <v>47131826</v>
      </c>
      <c r="DYG196" s="62">
        <v>47131826</v>
      </c>
      <c r="DYH196" s="62">
        <v>47131826</v>
      </c>
      <c r="DYI196" s="62">
        <v>47131826</v>
      </c>
      <c r="DYJ196" s="62">
        <v>47131826</v>
      </c>
      <c r="DYK196" s="62">
        <v>47131826</v>
      </c>
      <c r="DYL196" s="62">
        <v>47131826</v>
      </c>
      <c r="DYM196" s="62">
        <v>47131826</v>
      </c>
      <c r="DYN196" s="62">
        <v>47131826</v>
      </c>
      <c r="DYO196" s="62">
        <v>47131826</v>
      </c>
      <c r="DYP196" s="62">
        <v>47131826</v>
      </c>
      <c r="DYQ196" s="62">
        <v>47131826</v>
      </c>
      <c r="DYR196" s="62">
        <v>47131826</v>
      </c>
      <c r="DYS196" s="62">
        <v>47131826</v>
      </c>
      <c r="DYT196" s="62">
        <v>47131826</v>
      </c>
      <c r="DYU196" s="62">
        <v>47131826</v>
      </c>
      <c r="DYV196" s="62">
        <v>47131826</v>
      </c>
      <c r="DYW196" s="62">
        <v>47131826</v>
      </c>
      <c r="DYX196" s="62">
        <v>47131826</v>
      </c>
      <c r="DYY196" s="62">
        <v>47131826</v>
      </c>
      <c r="DYZ196" s="62">
        <v>47131826</v>
      </c>
      <c r="DZA196" s="62">
        <v>47131826</v>
      </c>
      <c r="DZB196" s="62">
        <v>47131826</v>
      </c>
      <c r="DZC196" s="62">
        <v>47131826</v>
      </c>
      <c r="DZD196" s="62">
        <v>47131826</v>
      </c>
      <c r="DZE196" s="62">
        <v>47131826</v>
      </c>
      <c r="DZF196" s="62">
        <v>47131826</v>
      </c>
      <c r="DZG196" s="62">
        <v>47131826</v>
      </c>
      <c r="DZH196" s="62">
        <v>47131826</v>
      </c>
      <c r="DZI196" s="62">
        <v>47131826</v>
      </c>
      <c r="DZJ196" s="62">
        <v>47131826</v>
      </c>
      <c r="DZK196" s="62">
        <v>47131826</v>
      </c>
      <c r="DZL196" s="62">
        <v>47131826</v>
      </c>
      <c r="DZM196" s="62">
        <v>47131826</v>
      </c>
      <c r="DZN196" s="62">
        <v>47131826</v>
      </c>
      <c r="DZO196" s="62">
        <v>47131826</v>
      </c>
      <c r="DZP196" s="62">
        <v>47131826</v>
      </c>
      <c r="DZQ196" s="62">
        <v>47131826</v>
      </c>
      <c r="DZR196" s="62">
        <v>47131826</v>
      </c>
      <c r="DZS196" s="62">
        <v>47131826</v>
      </c>
      <c r="DZT196" s="62">
        <v>47131826</v>
      </c>
      <c r="DZU196" s="62">
        <v>47131826</v>
      </c>
      <c r="DZV196" s="62">
        <v>47131826</v>
      </c>
      <c r="DZW196" s="62">
        <v>47131826</v>
      </c>
      <c r="DZX196" s="62">
        <v>47131826</v>
      </c>
      <c r="DZY196" s="62">
        <v>47131826</v>
      </c>
      <c r="DZZ196" s="62">
        <v>47131826</v>
      </c>
      <c r="EAA196" s="62">
        <v>47131826</v>
      </c>
      <c r="EAB196" s="62">
        <v>47131826</v>
      </c>
      <c r="EAC196" s="62">
        <v>47131826</v>
      </c>
      <c r="EAD196" s="62">
        <v>47131826</v>
      </c>
      <c r="EAE196" s="62">
        <v>47131826</v>
      </c>
      <c r="EAF196" s="62">
        <v>47131826</v>
      </c>
      <c r="EAG196" s="62">
        <v>47131826</v>
      </c>
      <c r="EAH196" s="62">
        <v>47131826</v>
      </c>
      <c r="EAI196" s="62">
        <v>47131826</v>
      </c>
      <c r="EAJ196" s="62">
        <v>47131826</v>
      </c>
      <c r="EAK196" s="62">
        <v>47131826</v>
      </c>
      <c r="EAL196" s="62">
        <v>47131826</v>
      </c>
      <c r="EAM196" s="62">
        <v>47131826</v>
      </c>
      <c r="EAN196" s="62">
        <v>47131826</v>
      </c>
      <c r="EAO196" s="62">
        <v>47131826</v>
      </c>
      <c r="EAP196" s="62">
        <v>47131826</v>
      </c>
      <c r="EAQ196" s="62">
        <v>47131826</v>
      </c>
      <c r="EAR196" s="62">
        <v>47131826</v>
      </c>
      <c r="EAS196" s="62">
        <v>47131826</v>
      </c>
      <c r="EAT196" s="62">
        <v>47131826</v>
      </c>
      <c r="EAU196" s="62">
        <v>47131826</v>
      </c>
      <c r="EAV196" s="62">
        <v>47131826</v>
      </c>
      <c r="EAW196" s="62">
        <v>47131826</v>
      </c>
      <c r="EAX196" s="62">
        <v>47131826</v>
      </c>
      <c r="EAY196" s="62">
        <v>47131826</v>
      </c>
      <c r="EAZ196" s="62">
        <v>47131826</v>
      </c>
      <c r="EBA196" s="62">
        <v>47131826</v>
      </c>
      <c r="EBB196" s="62">
        <v>47131826</v>
      </c>
      <c r="EBC196" s="62">
        <v>47131826</v>
      </c>
      <c r="EBD196" s="62">
        <v>47131826</v>
      </c>
      <c r="EBE196" s="62">
        <v>47131826</v>
      </c>
      <c r="EBF196" s="62">
        <v>47131826</v>
      </c>
      <c r="EBG196" s="62">
        <v>47131826</v>
      </c>
      <c r="EBH196" s="62">
        <v>47131826</v>
      </c>
      <c r="EBI196" s="62">
        <v>47131826</v>
      </c>
      <c r="EBJ196" s="62">
        <v>47131826</v>
      </c>
      <c r="EBK196" s="62">
        <v>47131826</v>
      </c>
      <c r="EBL196" s="62">
        <v>47131826</v>
      </c>
      <c r="EBM196" s="62">
        <v>47131826</v>
      </c>
      <c r="EBN196" s="62">
        <v>47131826</v>
      </c>
      <c r="EBO196" s="62">
        <v>47131826</v>
      </c>
      <c r="EBP196" s="62">
        <v>47131826</v>
      </c>
      <c r="EBQ196" s="62">
        <v>47131826</v>
      </c>
      <c r="EBR196" s="62">
        <v>47131826</v>
      </c>
      <c r="EBS196" s="62">
        <v>47131826</v>
      </c>
      <c r="EBT196" s="62">
        <v>47131826</v>
      </c>
      <c r="EBU196" s="62">
        <v>47131826</v>
      </c>
      <c r="EBV196" s="62">
        <v>47131826</v>
      </c>
      <c r="EBW196" s="62">
        <v>47131826</v>
      </c>
      <c r="EBX196" s="62">
        <v>47131826</v>
      </c>
      <c r="EBY196" s="62">
        <v>47131826</v>
      </c>
      <c r="EBZ196" s="62">
        <v>47131826</v>
      </c>
      <c r="ECA196" s="62">
        <v>47131826</v>
      </c>
      <c r="ECB196" s="62">
        <v>47131826</v>
      </c>
      <c r="ECC196" s="62">
        <v>47131826</v>
      </c>
      <c r="ECD196" s="62">
        <v>47131826</v>
      </c>
      <c r="ECE196" s="62">
        <v>47131826</v>
      </c>
      <c r="ECF196" s="62">
        <v>47131826</v>
      </c>
      <c r="ECG196" s="62">
        <v>47131826</v>
      </c>
      <c r="ECH196" s="62">
        <v>47131826</v>
      </c>
      <c r="ECI196" s="62">
        <v>47131826</v>
      </c>
      <c r="ECJ196" s="62">
        <v>47131826</v>
      </c>
      <c r="ECK196" s="62">
        <v>47131826</v>
      </c>
      <c r="ECL196" s="62">
        <v>47131826</v>
      </c>
      <c r="ECM196" s="62">
        <v>47131826</v>
      </c>
      <c r="ECN196" s="62">
        <v>47131826</v>
      </c>
      <c r="ECO196" s="62">
        <v>47131826</v>
      </c>
      <c r="ECP196" s="62">
        <v>47131826</v>
      </c>
      <c r="ECQ196" s="62">
        <v>47131826</v>
      </c>
      <c r="ECR196" s="62">
        <v>47131826</v>
      </c>
      <c r="ECS196" s="62">
        <v>47131826</v>
      </c>
      <c r="ECT196" s="62">
        <v>47131826</v>
      </c>
      <c r="ECU196" s="62">
        <v>47131826</v>
      </c>
      <c r="ECV196" s="62">
        <v>47131826</v>
      </c>
      <c r="ECW196" s="62">
        <v>47131826</v>
      </c>
      <c r="ECX196" s="62">
        <v>47131826</v>
      </c>
      <c r="ECY196" s="62">
        <v>47131826</v>
      </c>
      <c r="ECZ196" s="62">
        <v>47131826</v>
      </c>
      <c r="EDA196" s="62">
        <v>47131826</v>
      </c>
      <c r="EDB196" s="62">
        <v>47131826</v>
      </c>
      <c r="EDC196" s="62">
        <v>47131826</v>
      </c>
      <c r="EDD196" s="62">
        <v>47131826</v>
      </c>
      <c r="EDE196" s="62">
        <v>47131826</v>
      </c>
      <c r="EDF196" s="62">
        <v>47131826</v>
      </c>
      <c r="EDG196" s="62">
        <v>47131826</v>
      </c>
      <c r="EDH196" s="62">
        <v>47131826</v>
      </c>
      <c r="EDI196" s="62">
        <v>47131826</v>
      </c>
      <c r="EDJ196" s="62">
        <v>47131826</v>
      </c>
      <c r="EDK196" s="62">
        <v>47131826</v>
      </c>
      <c r="EDL196" s="62">
        <v>47131826</v>
      </c>
      <c r="EDM196" s="62">
        <v>47131826</v>
      </c>
      <c r="EDN196" s="62">
        <v>47131826</v>
      </c>
      <c r="EDO196" s="62">
        <v>47131826</v>
      </c>
      <c r="EDP196" s="62">
        <v>47131826</v>
      </c>
      <c r="EDQ196" s="62">
        <v>47131826</v>
      </c>
      <c r="EDR196" s="62">
        <v>47131826</v>
      </c>
      <c r="EDS196" s="62">
        <v>47131826</v>
      </c>
      <c r="EDT196" s="62">
        <v>47131826</v>
      </c>
      <c r="EDU196" s="62">
        <v>47131826</v>
      </c>
      <c r="EDV196" s="62">
        <v>47131826</v>
      </c>
      <c r="EDW196" s="62">
        <v>47131826</v>
      </c>
      <c r="EDX196" s="62">
        <v>47131826</v>
      </c>
      <c r="EDY196" s="62">
        <v>47131826</v>
      </c>
      <c r="EDZ196" s="62">
        <v>47131826</v>
      </c>
      <c r="EEA196" s="62">
        <v>47131826</v>
      </c>
      <c r="EEB196" s="62">
        <v>47131826</v>
      </c>
      <c r="EEC196" s="62">
        <v>47131826</v>
      </c>
      <c r="EED196" s="62">
        <v>47131826</v>
      </c>
      <c r="EEE196" s="62">
        <v>47131826</v>
      </c>
      <c r="EEF196" s="62">
        <v>47131826</v>
      </c>
      <c r="EEG196" s="62">
        <v>47131826</v>
      </c>
      <c r="EEH196" s="62">
        <v>47131826</v>
      </c>
      <c r="EEI196" s="62">
        <v>47131826</v>
      </c>
      <c r="EEJ196" s="62">
        <v>47131826</v>
      </c>
      <c r="EEK196" s="62">
        <v>47131826</v>
      </c>
      <c r="EEL196" s="62">
        <v>47131826</v>
      </c>
      <c r="EEM196" s="62">
        <v>47131826</v>
      </c>
      <c r="EEN196" s="62">
        <v>47131826</v>
      </c>
      <c r="EEO196" s="62">
        <v>47131826</v>
      </c>
      <c r="EEP196" s="62">
        <v>47131826</v>
      </c>
      <c r="EEQ196" s="62">
        <v>47131826</v>
      </c>
      <c r="EER196" s="62">
        <v>47131826</v>
      </c>
      <c r="EES196" s="62">
        <v>47131826</v>
      </c>
      <c r="EET196" s="62">
        <v>47131826</v>
      </c>
      <c r="EEU196" s="62">
        <v>47131826</v>
      </c>
      <c r="EEV196" s="62">
        <v>47131826</v>
      </c>
      <c r="EEW196" s="62">
        <v>47131826</v>
      </c>
      <c r="EEX196" s="62">
        <v>47131826</v>
      </c>
      <c r="EEY196" s="62">
        <v>47131826</v>
      </c>
      <c r="EEZ196" s="62">
        <v>47131826</v>
      </c>
      <c r="EFA196" s="62">
        <v>47131826</v>
      </c>
      <c r="EFB196" s="62">
        <v>47131826</v>
      </c>
      <c r="EFC196" s="62">
        <v>47131826</v>
      </c>
      <c r="EFD196" s="62">
        <v>47131826</v>
      </c>
      <c r="EFE196" s="62">
        <v>47131826</v>
      </c>
      <c r="EFF196" s="62">
        <v>47131826</v>
      </c>
      <c r="EFG196" s="62">
        <v>47131826</v>
      </c>
      <c r="EFH196" s="62">
        <v>47131826</v>
      </c>
      <c r="EFI196" s="62">
        <v>47131826</v>
      </c>
      <c r="EFJ196" s="62">
        <v>47131826</v>
      </c>
      <c r="EFK196" s="62">
        <v>47131826</v>
      </c>
      <c r="EFL196" s="62">
        <v>47131826</v>
      </c>
      <c r="EFM196" s="62">
        <v>47131826</v>
      </c>
      <c r="EFN196" s="62">
        <v>47131826</v>
      </c>
      <c r="EFO196" s="62">
        <v>47131826</v>
      </c>
      <c r="EFP196" s="62">
        <v>47131826</v>
      </c>
      <c r="EFQ196" s="62">
        <v>47131826</v>
      </c>
      <c r="EFR196" s="62">
        <v>47131826</v>
      </c>
      <c r="EFS196" s="62">
        <v>47131826</v>
      </c>
      <c r="EFT196" s="62">
        <v>47131826</v>
      </c>
      <c r="EFU196" s="62">
        <v>47131826</v>
      </c>
      <c r="EFV196" s="62">
        <v>47131826</v>
      </c>
      <c r="EFW196" s="62">
        <v>47131826</v>
      </c>
      <c r="EFX196" s="62">
        <v>47131826</v>
      </c>
      <c r="EFY196" s="62">
        <v>47131826</v>
      </c>
      <c r="EFZ196" s="62">
        <v>47131826</v>
      </c>
      <c r="EGA196" s="62">
        <v>47131826</v>
      </c>
      <c r="EGB196" s="62">
        <v>47131826</v>
      </c>
      <c r="EGC196" s="62">
        <v>47131826</v>
      </c>
      <c r="EGD196" s="62">
        <v>47131826</v>
      </c>
      <c r="EGE196" s="62">
        <v>47131826</v>
      </c>
      <c r="EGF196" s="62">
        <v>47131826</v>
      </c>
      <c r="EGG196" s="62">
        <v>47131826</v>
      </c>
      <c r="EGH196" s="62">
        <v>47131826</v>
      </c>
      <c r="EGI196" s="62">
        <v>47131826</v>
      </c>
      <c r="EGJ196" s="62">
        <v>47131826</v>
      </c>
      <c r="EGK196" s="62">
        <v>47131826</v>
      </c>
      <c r="EGL196" s="62">
        <v>47131826</v>
      </c>
      <c r="EGM196" s="62">
        <v>47131826</v>
      </c>
      <c r="EGN196" s="62">
        <v>47131826</v>
      </c>
      <c r="EGO196" s="62">
        <v>47131826</v>
      </c>
      <c r="EGP196" s="62">
        <v>47131826</v>
      </c>
      <c r="EGQ196" s="62">
        <v>47131826</v>
      </c>
      <c r="EGR196" s="62">
        <v>47131826</v>
      </c>
      <c r="EGS196" s="62">
        <v>47131826</v>
      </c>
      <c r="EGT196" s="62">
        <v>47131826</v>
      </c>
      <c r="EGU196" s="62">
        <v>47131826</v>
      </c>
      <c r="EGV196" s="62">
        <v>47131826</v>
      </c>
      <c r="EGW196" s="62">
        <v>47131826</v>
      </c>
      <c r="EGX196" s="62">
        <v>47131826</v>
      </c>
      <c r="EGY196" s="62">
        <v>47131826</v>
      </c>
      <c r="EGZ196" s="62">
        <v>47131826</v>
      </c>
      <c r="EHA196" s="62">
        <v>47131826</v>
      </c>
      <c r="EHB196" s="62">
        <v>47131826</v>
      </c>
      <c r="EHC196" s="62">
        <v>47131826</v>
      </c>
      <c r="EHD196" s="62">
        <v>47131826</v>
      </c>
      <c r="EHE196" s="62">
        <v>47131826</v>
      </c>
      <c r="EHF196" s="62">
        <v>47131826</v>
      </c>
      <c r="EHG196" s="62">
        <v>47131826</v>
      </c>
      <c r="EHH196" s="62">
        <v>47131826</v>
      </c>
      <c r="EHI196" s="62">
        <v>47131826</v>
      </c>
      <c r="EHJ196" s="62">
        <v>47131826</v>
      </c>
      <c r="EHK196" s="62">
        <v>47131826</v>
      </c>
      <c r="EHL196" s="62">
        <v>47131826</v>
      </c>
      <c r="EHM196" s="62">
        <v>47131826</v>
      </c>
      <c r="EHN196" s="62">
        <v>47131826</v>
      </c>
      <c r="EHO196" s="62">
        <v>47131826</v>
      </c>
      <c r="EHP196" s="62">
        <v>47131826</v>
      </c>
      <c r="EHQ196" s="62">
        <v>47131826</v>
      </c>
      <c r="EHR196" s="62">
        <v>47131826</v>
      </c>
      <c r="EHS196" s="62">
        <v>47131826</v>
      </c>
      <c r="EHT196" s="62">
        <v>47131826</v>
      </c>
      <c r="EHU196" s="62">
        <v>47131826</v>
      </c>
      <c r="EHV196" s="62">
        <v>47131826</v>
      </c>
      <c r="EHW196" s="62">
        <v>47131826</v>
      </c>
      <c r="EHX196" s="62">
        <v>47131826</v>
      </c>
      <c r="EHY196" s="62">
        <v>47131826</v>
      </c>
      <c r="EHZ196" s="62">
        <v>47131826</v>
      </c>
      <c r="EIA196" s="62">
        <v>47131826</v>
      </c>
      <c r="EIB196" s="62">
        <v>47131826</v>
      </c>
      <c r="EIC196" s="62">
        <v>47131826</v>
      </c>
      <c r="EID196" s="62">
        <v>47131826</v>
      </c>
      <c r="EIE196" s="62">
        <v>47131826</v>
      </c>
      <c r="EIF196" s="62">
        <v>47131826</v>
      </c>
      <c r="EIG196" s="62">
        <v>47131826</v>
      </c>
      <c r="EIH196" s="62">
        <v>47131826</v>
      </c>
      <c r="EII196" s="62">
        <v>47131826</v>
      </c>
      <c r="EIJ196" s="62">
        <v>47131826</v>
      </c>
      <c r="EIK196" s="62">
        <v>47131826</v>
      </c>
      <c r="EIL196" s="62">
        <v>47131826</v>
      </c>
      <c r="EIM196" s="62">
        <v>47131826</v>
      </c>
      <c r="EIN196" s="62">
        <v>47131826</v>
      </c>
      <c r="EIO196" s="62">
        <v>47131826</v>
      </c>
      <c r="EIP196" s="62">
        <v>47131826</v>
      </c>
      <c r="EIQ196" s="62">
        <v>47131826</v>
      </c>
      <c r="EIR196" s="62">
        <v>47131826</v>
      </c>
      <c r="EIS196" s="62">
        <v>47131826</v>
      </c>
      <c r="EIT196" s="62">
        <v>47131826</v>
      </c>
      <c r="EIU196" s="62">
        <v>47131826</v>
      </c>
      <c r="EIV196" s="62">
        <v>47131826</v>
      </c>
      <c r="EIW196" s="62">
        <v>47131826</v>
      </c>
      <c r="EIX196" s="62">
        <v>47131826</v>
      </c>
      <c r="EIY196" s="62">
        <v>47131826</v>
      </c>
      <c r="EIZ196" s="62">
        <v>47131826</v>
      </c>
      <c r="EJA196" s="62">
        <v>47131826</v>
      </c>
      <c r="EJB196" s="62">
        <v>47131826</v>
      </c>
      <c r="EJC196" s="62">
        <v>47131826</v>
      </c>
      <c r="EJD196" s="62">
        <v>47131826</v>
      </c>
      <c r="EJE196" s="62">
        <v>47131826</v>
      </c>
      <c r="EJF196" s="62">
        <v>47131826</v>
      </c>
      <c r="EJG196" s="62">
        <v>47131826</v>
      </c>
      <c r="EJH196" s="62">
        <v>47131826</v>
      </c>
      <c r="EJI196" s="62">
        <v>47131826</v>
      </c>
      <c r="EJJ196" s="62">
        <v>47131826</v>
      </c>
      <c r="EJK196" s="62">
        <v>47131826</v>
      </c>
      <c r="EJL196" s="62">
        <v>47131826</v>
      </c>
      <c r="EJM196" s="62">
        <v>47131826</v>
      </c>
      <c r="EJN196" s="62">
        <v>47131826</v>
      </c>
      <c r="EJO196" s="62">
        <v>47131826</v>
      </c>
      <c r="EJP196" s="62">
        <v>47131826</v>
      </c>
      <c r="EJQ196" s="62">
        <v>47131826</v>
      </c>
      <c r="EJR196" s="62">
        <v>47131826</v>
      </c>
      <c r="EJS196" s="62">
        <v>47131826</v>
      </c>
      <c r="EJT196" s="62">
        <v>47131826</v>
      </c>
      <c r="EJU196" s="62">
        <v>47131826</v>
      </c>
      <c r="EJV196" s="62">
        <v>47131826</v>
      </c>
      <c r="EJW196" s="62">
        <v>47131826</v>
      </c>
      <c r="EJX196" s="62">
        <v>47131826</v>
      </c>
      <c r="EJY196" s="62">
        <v>47131826</v>
      </c>
      <c r="EJZ196" s="62">
        <v>47131826</v>
      </c>
      <c r="EKA196" s="62">
        <v>47131826</v>
      </c>
      <c r="EKB196" s="62">
        <v>47131826</v>
      </c>
      <c r="EKC196" s="62">
        <v>47131826</v>
      </c>
      <c r="EKD196" s="62">
        <v>47131826</v>
      </c>
      <c r="EKE196" s="62">
        <v>47131826</v>
      </c>
      <c r="EKF196" s="62">
        <v>47131826</v>
      </c>
      <c r="EKG196" s="62">
        <v>47131826</v>
      </c>
      <c r="EKH196" s="62">
        <v>47131826</v>
      </c>
      <c r="EKI196" s="62">
        <v>47131826</v>
      </c>
      <c r="EKJ196" s="62">
        <v>47131826</v>
      </c>
      <c r="EKK196" s="62">
        <v>47131826</v>
      </c>
      <c r="EKL196" s="62">
        <v>47131826</v>
      </c>
      <c r="EKM196" s="62">
        <v>47131826</v>
      </c>
      <c r="EKN196" s="62">
        <v>47131826</v>
      </c>
      <c r="EKO196" s="62">
        <v>47131826</v>
      </c>
      <c r="EKP196" s="62">
        <v>47131826</v>
      </c>
      <c r="EKQ196" s="62">
        <v>47131826</v>
      </c>
      <c r="EKR196" s="62">
        <v>47131826</v>
      </c>
      <c r="EKS196" s="62">
        <v>47131826</v>
      </c>
      <c r="EKT196" s="62">
        <v>47131826</v>
      </c>
      <c r="EKU196" s="62">
        <v>47131826</v>
      </c>
      <c r="EKV196" s="62">
        <v>47131826</v>
      </c>
      <c r="EKW196" s="62">
        <v>47131826</v>
      </c>
      <c r="EKX196" s="62">
        <v>47131826</v>
      </c>
      <c r="EKY196" s="62">
        <v>47131826</v>
      </c>
      <c r="EKZ196" s="62">
        <v>47131826</v>
      </c>
      <c r="ELA196" s="62">
        <v>47131826</v>
      </c>
      <c r="ELB196" s="62">
        <v>47131826</v>
      </c>
      <c r="ELC196" s="62">
        <v>47131826</v>
      </c>
      <c r="ELD196" s="62">
        <v>47131826</v>
      </c>
      <c r="ELE196" s="62">
        <v>47131826</v>
      </c>
      <c r="ELF196" s="62">
        <v>47131826</v>
      </c>
      <c r="ELG196" s="62">
        <v>47131826</v>
      </c>
      <c r="ELH196" s="62">
        <v>47131826</v>
      </c>
      <c r="ELI196" s="62">
        <v>47131826</v>
      </c>
      <c r="ELJ196" s="62">
        <v>47131826</v>
      </c>
      <c r="ELK196" s="62">
        <v>47131826</v>
      </c>
      <c r="ELL196" s="62">
        <v>47131826</v>
      </c>
      <c r="ELM196" s="62">
        <v>47131826</v>
      </c>
      <c r="ELN196" s="62">
        <v>47131826</v>
      </c>
      <c r="ELO196" s="62">
        <v>47131826</v>
      </c>
      <c r="ELP196" s="62">
        <v>47131826</v>
      </c>
      <c r="ELQ196" s="62">
        <v>47131826</v>
      </c>
      <c r="ELR196" s="62">
        <v>47131826</v>
      </c>
      <c r="ELS196" s="62">
        <v>47131826</v>
      </c>
      <c r="ELT196" s="62">
        <v>47131826</v>
      </c>
      <c r="ELU196" s="62">
        <v>47131826</v>
      </c>
      <c r="ELV196" s="62">
        <v>47131826</v>
      </c>
      <c r="ELW196" s="62">
        <v>47131826</v>
      </c>
      <c r="ELX196" s="62">
        <v>47131826</v>
      </c>
      <c r="ELY196" s="62">
        <v>47131826</v>
      </c>
      <c r="ELZ196" s="62">
        <v>47131826</v>
      </c>
      <c r="EMA196" s="62">
        <v>47131826</v>
      </c>
      <c r="EMB196" s="62">
        <v>47131826</v>
      </c>
      <c r="EMC196" s="62">
        <v>47131826</v>
      </c>
      <c r="EMD196" s="62">
        <v>47131826</v>
      </c>
      <c r="EME196" s="62">
        <v>47131826</v>
      </c>
      <c r="EMF196" s="62">
        <v>47131826</v>
      </c>
      <c r="EMG196" s="62">
        <v>47131826</v>
      </c>
      <c r="EMH196" s="62">
        <v>47131826</v>
      </c>
      <c r="EMI196" s="62">
        <v>47131826</v>
      </c>
      <c r="EMJ196" s="62">
        <v>47131826</v>
      </c>
      <c r="EMK196" s="62">
        <v>47131826</v>
      </c>
      <c r="EML196" s="62">
        <v>47131826</v>
      </c>
      <c r="EMM196" s="62">
        <v>47131826</v>
      </c>
      <c r="EMN196" s="62">
        <v>47131826</v>
      </c>
      <c r="EMO196" s="62">
        <v>47131826</v>
      </c>
      <c r="EMP196" s="62">
        <v>47131826</v>
      </c>
      <c r="EMQ196" s="62">
        <v>47131826</v>
      </c>
      <c r="EMR196" s="62">
        <v>47131826</v>
      </c>
      <c r="EMS196" s="62">
        <v>47131826</v>
      </c>
      <c r="EMT196" s="62">
        <v>47131826</v>
      </c>
      <c r="EMU196" s="62">
        <v>47131826</v>
      </c>
      <c r="EMV196" s="62">
        <v>47131826</v>
      </c>
      <c r="EMW196" s="62">
        <v>47131826</v>
      </c>
      <c r="EMX196" s="62">
        <v>47131826</v>
      </c>
      <c r="EMY196" s="62">
        <v>47131826</v>
      </c>
      <c r="EMZ196" s="62">
        <v>47131826</v>
      </c>
      <c r="ENA196" s="62">
        <v>47131826</v>
      </c>
      <c r="ENB196" s="62">
        <v>47131826</v>
      </c>
      <c r="ENC196" s="62">
        <v>47131826</v>
      </c>
      <c r="END196" s="62">
        <v>47131826</v>
      </c>
      <c r="ENE196" s="62">
        <v>47131826</v>
      </c>
      <c r="ENF196" s="62">
        <v>47131826</v>
      </c>
      <c r="ENG196" s="62">
        <v>47131826</v>
      </c>
      <c r="ENH196" s="62">
        <v>47131826</v>
      </c>
      <c r="ENI196" s="62">
        <v>47131826</v>
      </c>
      <c r="ENJ196" s="62">
        <v>47131826</v>
      </c>
      <c r="ENK196" s="62">
        <v>47131826</v>
      </c>
      <c r="ENL196" s="62">
        <v>47131826</v>
      </c>
      <c r="ENM196" s="62">
        <v>47131826</v>
      </c>
      <c r="ENN196" s="62">
        <v>47131826</v>
      </c>
      <c r="ENO196" s="62">
        <v>47131826</v>
      </c>
      <c r="ENP196" s="62">
        <v>47131826</v>
      </c>
      <c r="ENQ196" s="62">
        <v>47131826</v>
      </c>
      <c r="ENR196" s="62">
        <v>47131826</v>
      </c>
      <c r="ENS196" s="62">
        <v>47131826</v>
      </c>
      <c r="ENT196" s="62">
        <v>47131826</v>
      </c>
      <c r="ENU196" s="62">
        <v>47131826</v>
      </c>
      <c r="ENV196" s="62">
        <v>47131826</v>
      </c>
      <c r="ENW196" s="62">
        <v>47131826</v>
      </c>
      <c r="ENX196" s="62">
        <v>47131826</v>
      </c>
      <c r="ENY196" s="62">
        <v>47131826</v>
      </c>
      <c r="ENZ196" s="62">
        <v>47131826</v>
      </c>
      <c r="EOA196" s="62">
        <v>47131826</v>
      </c>
      <c r="EOB196" s="62">
        <v>47131826</v>
      </c>
      <c r="EOC196" s="62">
        <v>47131826</v>
      </c>
      <c r="EOD196" s="62">
        <v>47131826</v>
      </c>
      <c r="EOE196" s="62">
        <v>47131826</v>
      </c>
      <c r="EOF196" s="62">
        <v>47131826</v>
      </c>
      <c r="EOG196" s="62">
        <v>47131826</v>
      </c>
      <c r="EOH196" s="62">
        <v>47131826</v>
      </c>
      <c r="EOI196" s="62">
        <v>47131826</v>
      </c>
      <c r="EOJ196" s="62">
        <v>47131826</v>
      </c>
      <c r="EOK196" s="62">
        <v>47131826</v>
      </c>
      <c r="EOL196" s="62">
        <v>47131826</v>
      </c>
      <c r="EOM196" s="62">
        <v>47131826</v>
      </c>
      <c r="EON196" s="62">
        <v>47131826</v>
      </c>
      <c r="EOO196" s="62">
        <v>47131826</v>
      </c>
      <c r="EOP196" s="62">
        <v>47131826</v>
      </c>
      <c r="EOQ196" s="62">
        <v>47131826</v>
      </c>
      <c r="EOR196" s="62">
        <v>47131826</v>
      </c>
      <c r="EOS196" s="62">
        <v>47131826</v>
      </c>
      <c r="EOT196" s="62">
        <v>47131826</v>
      </c>
      <c r="EOU196" s="62">
        <v>47131826</v>
      </c>
      <c r="EOV196" s="62">
        <v>47131826</v>
      </c>
      <c r="EOW196" s="62">
        <v>47131826</v>
      </c>
      <c r="EOX196" s="62">
        <v>47131826</v>
      </c>
      <c r="EOY196" s="62">
        <v>47131826</v>
      </c>
      <c r="EOZ196" s="62">
        <v>47131826</v>
      </c>
      <c r="EPA196" s="62">
        <v>47131826</v>
      </c>
      <c r="EPB196" s="62">
        <v>47131826</v>
      </c>
      <c r="EPC196" s="62">
        <v>47131826</v>
      </c>
      <c r="EPD196" s="62">
        <v>47131826</v>
      </c>
      <c r="EPE196" s="62">
        <v>47131826</v>
      </c>
      <c r="EPF196" s="62">
        <v>47131826</v>
      </c>
      <c r="EPG196" s="62">
        <v>47131826</v>
      </c>
      <c r="EPH196" s="62">
        <v>47131826</v>
      </c>
      <c r="EPI196" s="62">
        <v>47131826</v>
      </c>
      <c r="EPJ196" s="62">
        <v>47131826</v>
      </c>
      <c r="EPK196" s="62">
        <v>47131826</v>
      </c>
      <c r="EPL196" s="62">
        <v>47131826</v>
      </c>
      <c r="EPM196" s="62">
        <v>47131826</v>
      </c>
      <c r="EPN196" s="62">
        <v>47131826</v>
      </c>
      <c r="EPO196" s="62">
        <v>47131826</v>
      </c>
      <c r="EPP196" s="62">
        <v>47131826</v>
      </c>
      <c r="EPQ196" s="62">
        <v>47131826</v>
      </c>
      <c r="EPR196" s="62">
        <v>47131826</v>
      </c>
      <c r="EPS196" s="62">
        <v>47131826</v>
      </c>
      <c r="EPT196" s="62">
        <v>47131826</v>
      </c>
      <c r="EPU196" s="62">
        <v>47131826</v>
      </c>
      <c r="EPV196" s="62">
        <v>47131826</v>
      </c>
      <c r="EPW196" s="62">
        <v>47131826</v>
      </c>
      <c r="EPX196" s="62">
        <v>47131826</v>
      </c>
      <c r="EPY196" s="62">
        <v>47131826</v>
      </c>
      <c r="EPZ196" s="62">
        <v>47131826</v>
      </c>
      <c r="EQA196" s="62">
        <v>47131826</v>
      </c>
      <c r="EQB196" s="62">
        <v>47131826</v>
      </c>
      <c r="EQC196" s="62">
        <v>47131826</v>
      </c>
      <c r="EQD196" s="62">
        <v>47131826</v>
      </c>
      <c r="EQE196" s="62">
        <v>47131826</v>
      </c>
      <c r="EQF196" s="62">
        <v>47131826</v>
      </c>
      <c r="EQG196" s="62">
        <v>47131826</v>
      </c>
      <c r="EQH196" s="62">
        <v>47131826</v>
      </c>
      <c r="EQI196" s="62">
        <v>47131826</v>
      </c>
      <c r="EQJ196" s="62">
        <v>47131826</v>
      </c>
      <c r="EQK196" s="62">
        <v>47131826</v>
      </c>
      <c r="EQL196" s="62">
        <v>47131826</v>
      </c>
      <c r="EQM196" s="62">
        <v>47131826</v>
      </c>
      <c r="EQN196" s="62">
        <v>47131826</v>
      </c>
      <c r="EQO196" s="62">
        <v>47131826</v>
      </c>
      <c r="EQP196" s="62">
        <v>47131826</v>
      </c>
      <c r="EQQ196" s="62">
        <v>47131826</v>
      </c>
      <c r="EQR196" s="62">
        <v>47131826</v>
      </c>
      <c r="EQS196" s="62">
        <v>47131826</v>
      </c>
      <c r="EQT196" s="62">
        <v>47131826</v>
      </c>
      <c r="EQU196" s="62">
        <v>47131826</v>
      </c>
      <c r="EQV196" s="62">
        <v>47131826</v>
      </c>
      <c r="EQW196" s="62">
        <v>47131826</v>
      </c>
      <c r="EQX196" s="62">
        <v>47131826</v>
      </c>
      <c r="EQY196" s="62">
        <v>47131826</v>
      </c>
      <c r="EQZ196" s="62">
        <v>47131826</v>
      </c>
      <c r="ERA196" s="62">
        <v>47131826</v>
      </c>
      <c r="ERB196" s="62">
        <v>47131826</v>
      </c>
      <c r="ERC196" s="62">
        <v>47131826</v>
      </c>
      <c r="ERD196" s="62">
        <v>47131826</v>
      </c>
      <c r="ERE196" s="62">
        <v>47131826</v>
      </c>
      <c r="ERF196" s="62">
        <v>47131826</v>
      </c>
      <c r="ERG196" s="62">
        <v>47131826</v>
      </c>
      <c r="ERH196" s="62">
        <v>47131826</v>
      </c>
      <c r="ERI196" s="62">
        <v>47131826</v>
      </c>
      <c r="ERJ196" s="62">
        <v>47131826</v>
      </c>
      <c r="ERK196" s="62">
        <v>47131826</v>
      </c>
      <c r="ERL196" s="62">
        <v>47131826</v>
      </c>
      <c r="ERM196" s="62">
        <v>47131826</v>
      </c>
      <c r="ERN196" s="62">
        <v>47131826</v>
      </c>
      <c r="ERO196" s="62">
        <v>47131826</v>
      </c>
      <c r="ERP196" s="62">
        <v>47131826</v>
      </c>
      <c r="ERQ196" s="62">
        <v>47131826</v>
      </c>
      <c r="ERR196" s="62">
        <v>47131826</v>
      </c>
      <c r="ERS196" s="62">
        <v>47131826</v>
      </c>
      <c r="ERT196" s="62">
        <v>47131826</v>
      </c>
      <c r="ERU196" s="62">
        <v>47131826</v>
      </c>
      <c r="ERV196" s="62">
        <v>47131826</v>
      </c>
      <c r="ERW196" s="62">
        <v>47131826</v>
      </c>
      <c r="ERX196" s="62">
        <v>47131826</v>
      </c>
      <c r="ERY196" s="62">
        <v>47131826</v>
      </c>
      <c r="ERZ196" s="62">
        <v>47131826</v>
      </c>
      <c r="ESA196" s="62">
        <v>47131826</v>
      </c>
      <c r="ESB196" s="62">
        <v>47131826</v>
      </c>
      <c r="ESC196" s="62">
        <v>47131826</v>
      </c>
      <c r="ESD196" s="62">
        <v>47131826</v>
      </c>
      <c r="ESE196" s="62">
        <v>47131826</v>
      </c>
      <c r="ESF196" s="62">
        <v>47131826</v>
      </c>
      <c r="ESG196" s="62">
        <v>47131826</v>
      </c>
      <c r="ESH196" s="62">
        <v>47131826</v>
      </c>
      <c r="ESI196" s="62">
        <v>47131826</v>
      </c>
      <c r="ESJ196" s="62">
        <v>47131826</v>
      </c>
      <c r="ESK196" s="62">
        <v>47131826</v>
      </c>
      <c r="ESL196" s="62">
        <v>47131826</v>
      </c>
      <c r="ESM196" s="62">
        <v>47131826</v>
      </c>
      <c r="ESN196" s="62">
        <v>47131826</v>
      </c>
      <c r="ESO196" s="62">
        <v>47131826</v>
      </c>
      <c r="ESP196" s="62">
        <v>47131826</v>
      </c>
      <c r="ESQ196" s="62">
        <v>47131826</v>
      </c>
      <c r="ESR196" s="62">
        <v>47131826</v>
      </c>
      <c r="ESS196" s="62">
        <v>47131826</v>
      </c>
      <c r="EST196" s="62">
        <v>47131826</v>
      </c>
      <c r="ESU196" s="62">
        <v>47131826</v>
      </c>
      <c r="ESV196" s="62">
        <v>47131826</v>
      </c>
      <c r="ESW196" s="62">
        <v>47131826</v>
      </c>
      <c r="ESX196" s="62">
        <v>47131826</v>
      </c>
      <c r="ESY196" s="62">
        <v>47131826</v>
      </c>
      <c r="ESZ196" s="62">
        <v>47131826</v>
      </c>
      <c r="ETA196" s="62">
        <v>47131826</v>
      </c>
      <c r="ETB196" s="62">
        <v>47131826</v>
      </c>
      <c r="ETC196" s="62">
        <v>47131826</v>
      </c>
      <c r="ETD196" s="62">
        <v>47131826</v>
      </c>
      <c r="ETE196" s="62">
        <v>47131826</v>
      </c>
      <c r="ETF196" s="62">
        <v>47131826</v>
      </c>
      <c r="ETG196" s="62">
        <v>47131826</v>
      </c>
      <c r="ETH196" s="62">
        <v>47131826</v>
      </c>
      <c r="ETI196" s="62">
        <v>47131826</v>
      </c>
      <c r="ETJ196" s="62">
        <v>47131826</v>
      </c>
      <c r="ETK196" s="62">
        <v>47131826</v>
      </c>
      <c r="ETL196" s="62">
        <v>47131826</v>
      </c>
      <c r="ETM196" s="62">
        <v>47131826</v>
      </c>
      <c r="ETN196" s="62">
        <v>47131826</v>
      </c>
      <c r="ETO196" s="62">
        <v>47131826</v>
      </c>
      <c r="ETP196" s="62">
        <v>47131826</v>
      </c>
      <c r="ETQ196" s="62">
        <v>47131826</v>
      </c>
      <c r="ETR196" s="62">
        <v>47131826</v>
      </c>
      <c r="ETS196" s="62">
        <v>47131826</v>
      </c>
      <c r="ETT196" s="62">
        <v>47131826</v>
      </c>
      <c r="ETU196" s="62">
        <v>47131826</v>
      </c>
      <c r="ETV196" s="62">
        <v>47131826</v>
      </c>
      <c r="ETW196" s="62">
        <v>47131826</v>
      </c>
      <c r="ETX196" s="62">
        <v>47131826</v>
      </c>
      <c r="ETY196" s="62">
        <v>47131826</v>
      </c>
      <c r="ETZ196" s="62">
        <v>47131826</v>
      </c>
      <c r="EUA196" s="62">
        <v>47131826</v>
      </c>
      <c r="EUB196" s="62">
        <v>47131826</v>
      </c>
      <c r="EUC196" s="62">
        <v>47131826</v>
      </c>
      <c r="EUD196" s="62">
        <v>47131826</v>
      </c>
      <c r="EUE196" s="62">
        <v>47131826</v>
      </c>
      <c r="EUF196" s="62">
        <v>47131826</v>
      </c>
      <c r="EUG196" s="62">
        <v>47131826</v>
      </c>
      <c r="EUH196" s="62">
        <v>47131826</v>
      </c>
      <c r="EUI196" s="62">
        <v>47131826</v>
      </c>
      <c r="EUJ196" s="62">
        <v>47131826</v>
      </c>
      <c r="EUK196" s="62">
        <v>47131826</v>
      </c>
      <c r="EUL196" s="62">
        <v>47131826</v>
      </c>
      <c r="EUM196" s="62">
        <v>47131826</v>
      </c>
      <c r="EUN196" s="62">
        <v>47131826</v>
      </c>
      <c r="EUO196" s="62">
        <v>47131826</v>
      </c>
      <c r="EUP196" s="62">
        <v>47131826</v>
      </c>
      <c r="EUQ196" s="62">
        <v>47131826</v>
      </c>
      <c r="EUR196" s="62">
        <v>47131826</v>
      </c>
      <c r="EUS196" s="62">
        <v>47131826</v>
      </c>
      <c r="EUT196" s="62">
        <v>47131826</v>
      </c>
      <c r="EUU196" s="62">
        <v>47131826</v>
      </c>
      <c r="EUV196" s="62">
        <v>47131826</v>
      </c>
      <c r="EUW196" s="62">
        <v>47131826</v>
      </c>
      <c r="EUX196" s="62">
        <v>47131826</v>
      </c>
      <c r="EUY196" s="62">
        <v>47131826</v>
      </c>
      <c r="EUZ196" s="62">
        <v>47131826</v>
      </c>
      <c r="EVA196" s="62">
        <v>47131826</v>
      </c>
      <c r="EVB196" s="62">
        <v>47131826</v>
      </c>
      <c r="EVC196" s="62">
        <v>47131826</v>
      </c>
      <c r="EVD196" s="62">
        <v>47131826</v>
      </c>
      <c r="EVE196" s="62">
        <v>47131826</v>
      </c>
      <c r="EVF196" s="62">
        <v>47131826</v>
      </c>
      <c r="EVG196" s="62">
        <v>47131826</v>
      </c>
      <c r="EVH196" s="62">
        <v>47131826</v>
      </c>
      <c r="EVI196" s="62">
        <v>47131826</v>
      </c>
      <c r="EVJ196" s="62">
        <v>47131826</v>
      </c>
      <c r="EVK196" s="62">
        <v>47131826</v>
      </c>
      <c r="EVL196" s="62">
        <v>47131826</v>
      </c>
      <c r="EVM196" s="62">
        <v>47131826</v>
      </c>
      <c r="EVN196" s="62">
        <v>47131826</v>
      </c>
      <c r="EVO196" s="62">
        <v>47131826</v>
      </c>
      <c r="EVP196" s="62">
        <v>47131826</v>
      </c>
      <c r="EVQ196" s="62">
        <v>47131826</v>
      </c>
      <c r="EVR196" s="62">
        <v>47131826</v>
      </c>
      <c r="EVS196" s="62">
        <v>47131826</v>
      </c>
      <c r="EVT196" s="62">
        <v>47131826</v>
      </c>
      <c r="EVU196" s="62">
        <v>47131826</v>
      </c>
      <c r="EVV196" s="62">
        <v>47131826</v>
      </c>
      <c r="EVW196" s="62">
        <v>47131826</v>
      </c>
      <c r="EVX196" s="62">
        <v>47131826</v>
      </c>
      <c r="EVY196" s="62">
        <v>47131826</v>
      </c>
      <c r="EVZ196" s="62">
        <v>47131826</v>
      </c>
      <c r="EWA196" s="62">
        <v>47131826</v>
      </c>
      <c r="EWB196" s="62">
        <v>47131826</v>
      </c>
      <c r="EWC196" s="62">
        <v>47131826</v>
      </c>
      <c r="EWD196" s="62">
        <v>47131826</v>
      </c>
      <c r="EWE196" s="62">
        <v>47131826</v>
      </c>
      <c r="EWF196" s="62">
        <v>47131826</v>
      </c>
      <c r="EWG196" s="62">
        <v>47131826</v>
      </c>
      <c r="EWH196" s="62">
        <v>47131826</v>
      </c>
      <c r="EWI196" s="62">
        <v>47131826</v>
      </c>
      <c r="EWJ196" s="62">
        <v>47131826</v>
      </c>
      <c r="EWK196" s="62">
        <v>47131826</v>
      </c>
      <c r="EWL196" s="62">
        <v>47131826</v>
      </c>
      <c r="EWM196" s="62">
        <v>47131826</v>
      </c>
      <c r="EWN196" s="62">
        <v>47131826</v>
      </c>
      <c r="EWO196" s="62">
        <v>47131826</v>
      </c>
      <c r="EWP196" s="62">
        <v>47131826</v>
      </c>
      <c r="EWQ196" s="62">
        <v>47131826</v>
      </c>
      <c r="EWR196" s="62">
        <v>47131826</v>
      </c>
      <c r="EWS196" s="62">
        <v>47131826</v>
      </c>
      <c r="EWT196" s="62">
        <v>47131826</v>
      </c>
      <c r="EWU196" s="62">
        <v>47131826</v>
      </c>
      <c r="EWV196" s="62">
        <v>47131826</v>
      </c>
      <c r="EWW196" s="62">
        <v>47131826</v>
      </c>
      <c r="EWX196" s="62">
        <v>47131826</v>
      </c>
      <c r="EWY196" s="62">
        <v>47131826</v>
      </c>
      <c r="EWZ196" s="62">
        <v>47131826</v>
      </c>
      <c r="EXA196" s="62">
        <v>47131826</v>
      </c>
      <c r="EXB196" s="62">
        <v>47131826</v>
      </c>
      <c r="EXC196" s="62">
        <v>47131826</v>
      </c>
      <c r="EXD196" s="62">
        <v>47131826</v>
      </c>
      <c r="EXE196" s="62">
        <v>47131826</v>
      </c>
      <c r="EXF196" s="62">
        <v>47131826</v>
      </c>
      <c r="EXG196" s="62">
        <v>47131826</v>
      </c>
      <c r="EXH196" s="62">
        <v>47131826</v>
      </c>
      <c r="EXI196" s="62">
        <v>47131826</v>
      </c>
      <c r="EXJ196" s="62">
        <v>47131826</v>
      </c>
      <c r="EXK196" s="62">
        <v>47131826</v>
      </c>
      <c r="EXL196" s="62">
        <v>47131826</v>
      </c>
      <c r="EXM196" s="62">
        <v>47131826</v>
      </c>
      <c r="EXN196" s="62">
        <v>47131826</v>
      </c>
      <c r="EXO196" s="62">
        <v>47131826</v>
      </c>
      <c r="EXP196" s="62">
        <v>47131826</v>
      </c>
      <c r="EXQ196" s="62">
        <v>47131826</v>
      </c>
      <c r="EXR196" s="62">
        <v>47131826</v>
      </c>
      <c r="EXS196" s="62">
        <v>47131826</v>
      </c>
      <c r="EXT196" s="62">
        <v>47131826</v>
      </c>
      <c r="EXU196" s="62">
        <v>47131826</v>
      </c>
      <c r="EXV196" s="62">
        <v>47131826</v>
      </c>
      <c r="EXW196" s="62">
        <v>47131826</v>
      </c>
      <c r="EXX196" s="62">
        <v>47131826</v>
      </c>
      <c r="EXY196" s="62">
        <v>47131826</v>
      </c>
      <c r="EXZ196" s="62">
        <v>47131826</v>
      </c>
      <c r="EYA196" s="62">
        <v>47131826</v>
      </c>
      <c r="EYB196" s="62">
        <v>47131826</v>
      </c>
      <c r="EYC196" s="62">
        <v>47131826</v>
      </c>
      <c r="EYD196" s="62">
        <v>47131826</v>
      </c>
      <c r="EYE196" s="62">
        <v>47131826</v>
      </c>
      <c r="EYF196" s="62">
        <v>47131826</v>
      </c>
      <c r="EYG196" s="62">
        <v>47131826</v>
      </c>
      <c r="EYH196" s="62">
        <v>47131826</v>
      </c>
      <c r="EYI196" s="62">
        <v>47131826</v>
      </c>
      <c r="EYJ196" s="62">
        <v>47131826</v>
      </c>
      <c r="EYK196" s="62">
        <v>47131826</v>
      </c>
      <c r="EYL196" s="62">
        <v>47131826</v>
      </c>
      <c r="EYM196" s="62">
        <v>47131826</v>
      </c>
      <c r="EYN196" s="62">
        <v>47131826</v>
      </c>
      <c r="EYO196" s="62">
        <v>47131826</v>
      </c>
      <c r="EYP196" s="62">
        <v>47131826</v>
      </c>
      <c r="EYQ196" s="62">
        <v>47131826</v>
      </c>
      <c r="EYR196" s="62">
        <v>47131826</v>
      </c>
      <c r="EYS196" s="62">
        <v>47131826</v>
      </c>
      <c r="EYT196" s="62">
        <v>47131826</v>
      </c>
      <c r="EYU196" s="62">
        <v>47131826</v>
      </c>
      <c r="EYV196" s="62">
        <v>47131826</v>
      </c>
      <c r="EYW196" s="62">
        <v>47131826</v>
      </c>
      <c r="EYX196" s="62">
        <v>47131826</v>
      </c>
      <c r="EYY196" s="62">
        <v>47131826</v>
      </c>
      <c r="EYZ196" s="62">
        <v>47131826</v>
      </c>
      <c r="EZA196" s="62">
        <v>47131826</v>
      </c>
      <c r="EZB196" s="62">
        <v>47131826</v>
      </c>
      <c r="EZC196" s="62">
        <v>47131826</v>
      </c>
      <c r="EZD196" s="62">
        <v>47131826</v>
      </c>
      <c r="EZE196" s="62">
        <v>47131826</v>
      </c>
      <c r="EZF196" s="62">
        <v>47131826</v>
      </c>
      <c r="EZG196" s="62">
        <v>47131826</v>
      </c>
      <c r="EZH196" s="62">
        <v>47131826</v>
      </c>
      <c r="EZI196" s="62">
        <v>47131826</v>
      </c>
      <c r="EZJ196" s="62">
        <v>47131826</v>
      </c>
      <c r="EZK196" s="62">
        <v>47131826</v>
      </c>
      <c r="EZL196" s="62">
        <v>47131826</v>
      </c>
      <c r="EZM196" s="62">
        <v>47131826</v>
      </c>
      <c r="EZN196" s="62">
        <v>47131826</v>
      </c>
      <c r="EZO196" s="62">
        <v>47131826</v>
      </c>
      <c r="EZP196" s="62">
        <v>47131826</v>
      </c>
      <c r="EZQ196" s="62">
        <v>47131826</v>
      </c>
      <c r="EZR196" s="62">
        <v>47131826</v>
      </c>
      <c r="EZS196" s="62">
        <v>47131826</v>
      </c>
      <c r="EZT196" s="62">
        <v>47131826</v>
      </c>
      <c r="EZU196" s="62">
        <v>47131826</v>
      </c>
      <c r="EZV196" s="62">
        <v>47131826</v>
      </c>
      <c r="EZW196" s="62">
        <v>47131826</v>
      </c>
      <c r="EZX196" s="62">
        <v>47131826</v>
      </c>
      <c r="EZY196" s="62">
        <v>47131826</v>
      </c>
      <c r="EZZ196" s="62">
        <v>47131826</v>
      </c>
      <c r="FAA196" s="62">
        <v>47131826</v>
      </c>
      <c r="FAB196" s="62">
        <v>47131826</v>
      </c>
      <c r="FAC196" s="62">
        <v>47131826</v>
      </c>
      <c r="FAD196" s="62">
        <v>47131826</v>
      </c>
      <c r="FAE196" s="62">
        <v>47131826</v>
      </c>
      <c r="FAF196" s="62">
        <v>47131826</v>
      </c>
      <c r="FAG196" s="62">
        <v>47131826</v>
      </c>
      <c r="FAH196" s="62">
        <v>47131826</v>
      </c>
      <c r="FAI196" s="62">
        <v>47131826</v>
      </c>
      <c r="FAJ196" s="62">
        <v>47131826</v>
      </c>
      <c r="FAK196" s="62">
        <v>47131826</v>
      </c>
      <c r="FAL196" s="62">
        <v>47131826</v>
      </c>
      <c r="FAM196" s="62">
        <v>47131826</v>
      </c>
      <c r="FAN196" s="62">
        <v>47131826</v>
      </c>
      <c r="FAO196" s="62">
        <v>47131826</v>
      </c>
      <c r="FAP196" s="62">
        <v>47131826</v>
      </c>
      <c r="FAQ196" s="62">
        <v>47131826</v>
      </c>
      <c r="FAR196" s="62">
        <v>47131826</v>
      </c>
      <c r="FAS196" s="62">
        <v>47131826</v>
      </c>
      <c r="FAT196" s="62">
        <v>47131826</v>
      </c>
      <c r="FAU196" s="62">
        <v>47131826</v>
      </c>
      <c r="FAV196" s="62">
        <v>47131826</v>
      </c>
      <c r="FAW196" s="62">
        <v>47131826</v>
      </c>
      <c r="FAX196" s="62">
        <v>47131826</v>
      </c>
      <c r="FAY196" s="62">
        <v>47131826</v>
      </c>
      <c r="FAZ196" s="62">
        <v>47131826</v>
      </c>
      <c r="FBA196" s="62">
        <v>47131826</v>
      </c>
      <c r="FBB196" s="62">
        <v>47131826</v>
      </c>
      <c r="FBC196" s="62">
        <v>47131826</v>
      </c>
      <c r="FBD196" s="62">
        <v>47131826</v>
      </c>
      <c r="FBE196" s="62">
        <v>47131826</v>
      </c>
      <c r="FBF196" s="62">
        <v>47131826</v>
      </c>
      <c r="FBG196" s="62">
        <v>47131826</v>
      </c>
      <c r="FBH196" s="62">
        <v>47131826</v>
      </c>
      <c r="FBI196" s="62">
        <v>47131826</v>
      </c>
      <c r="FBJ196" s="62">
        <v>47131826</v>
      </c>
      <c r="FBK196" s="62">
        <v>47131826</v>
      </c>
      <c r="FBL196" s="62">
        <v>47131826</v>
      </c>
      <c r="FBM196" s="62">
        <v>47131826</v>
      </c>
      <c r="FBN196" s="62">
        <v>47131826</v>
      </c>
      <c r="FBO196" s="62">
        <v>47131826</v>
      </c>
      <c r="FBP196" s="62">
        <v>47131826</v>
      </c>
      <c r="FBQ196" s="62">
        <v>47131826</v>
      </c>
      <c r="FBR196" s="62">
        <v>47131826</v>
      </c>
      <c r="FBS196" s="62">
        <v>47131826</v>
      </c>
      <c r="FBT196" s="62">
        <v>47131826</v>
      </c>
      <c r="FBU196" s="62">
        <v>47131826</v>
      </c>
      <c r="FBV196" s="62">
        <v>47131826</v>
      </c>
      <c r="FBW196" s="62">
        <v>47131826</v>
      </c>
      <c r="FBX196" s="62">
        <v>47131826</v>
      </c>
      <c r="FBY196" s="62">
        <v>47131826</v>
      </c>
      <c r="FBZ196" s="62">
        <v>47131826</v>
      </c>
      <c r="FCA196" s="62">
        <v>47131826</v>
      </c>
      <c r="FCB196" s="62">
        <v>47131826</v>
      </c>
      <c r="FCC196" s="62">
        <v>47131826</v>
      </c>
      <c r="FCD196" s="62">
        <v>47131826</v>
      </c>
      <c r="FCE196" s="62">
        <v>47131826</v>
      </c>
      <c r="FCF196" s="62">
        <v>47131826</v>
      </c>
      <c r="FCG196" s="62">
        <v>47131826</v>
      </c>
      <c r="FCH196" s="62">
        <v>47131826</v>
      </c>
      <c r="FCI196" s="62">
        <v>47131826</v>
      </c>
      <c r="FCJ196" s="62">
        <v>47131826</v>
      </c>
      <c r="FCK196" s="62">
        <v>47131826</v>
      </c>
      <c r="FCL196" s="62">
        <v>47131826</v>
      </c>
      <c r="FCM196" s="62">
        <v>47131826</v>
      </c>
      <c r="FCN196" s="62">
        <v>47131826</v>
      </c>
      <c r="FCO196" s="62">
        <v>47131826</v>
      </c>
      <c r="FCP196" s="62">
        <v>47131826</v>
      </c>
      <c r="FCQ196" s="62">
        <v>47131826</v>
      </c>
      <c r="FCR196" s="62">
        <v>47131826</v>
      </c>
      <c r="FCS196" s="62">
        <v>47131826</v>
      </c>
      <c r="FCT196" s="62">
        <v>47131826</v>
      </c>
      <c r="FCU196" s="62">
        <v>47131826</v>
      </c>
      <c r="FCV196" s="62">
        <v>47131826</v>
      </c>
      <c r="FCW196" s="62">
        <v>47131826</v>
      </c>
      <c r="FCX196" s="62">
        <v>47131826</v>
      </c>
      <c r="FCY196" s="62">
        <v>47131826</v>
      </c>
      <c r="FCZ196" s="62">
        <v>47131826</v>
      </c>
      <c r="FDA196" s="62">
        <v>47131826</v>
      </c>
      <c r="FDB196" s="62">
        <v>47131826</v>
      </c>
      <c r="FDC196" s="62">
        <v>47131826</v>
      </c>
      <c r="FDD196" s="62">
        <v>47131826</v>
      </c>
      <c r="FDE196" s="62">
        <v>47131826</v>
      </c>
      <c r="FDF196" s="62">
        <v>47131826</v>
      </c>
      <c r="FDG196" s="62">
        <v>47131826</v>
      </c>
      <c r="FDH196" s="62">
        <v>47131826</v>
      </c>
      <c r="FDI196" s="62">
        <v>47131826</v>
      </c>
      <c r="FDJ196" s="62">
        <v>47131826</v>
      </c>
      <c r="FDK196" s="62">
        <v>47131826</v>
      </c>
      <c r="FDL196" s="62">
        <v>47131826</v>
      </c>
      <c r="FDM196" s="62">
        <v>47131826</v>
      </c>
      <c r="FDN196" s="62">
        <v>47131826</v>
      </c>
      <c r="FDO196" s="62">
        <v>47131826</v>
      </c>
      <c r="FDP196" s="62">
        <v>47131826</v>
      </c>
      <c r="FDQ196" s="62">
        <v>47131826</v>
      </c>
      <c r="FDR196" s="62">
        <v>47131826</v>
      </c>
      <c r="FDS196" s="62">
        <v>47131826</v>
      </c>
      <c r="FDT196" s="62">
        <v>47131826</v>
      </c>
      <c r="FDU196" s="62">
        <v>47131826</v>
      </c>
      <c r="FDV196" s="62">
        <v>47131826</v>
      </c>
      <c r="FDW196" s="62">
        <v>47131826</v>
      </c>
      <c r="FDX196" s="62">
        <v>47131826</v>
      </c>
      <c r="FDY196" s="62">
        <v>47131826</v>
      </c>
      <c r="FDZ196" s="62">
        <v>47131826</v>
      </c>
      <c r="FEA196" s="62">
        <v>47131826</v>
      </c>
      <c r="FEB196" s="62">
        <v>47131826</v>
      </c>
      <c r="FEC196" s="62">
        <v>47131826</v>
      </c>
      <c r="FED196" s="62">
        <v>47131826</v>
      </c>
      <c r="FEE196" s="62">
        <v>47131826</v>
      </c>
      <c r="FEF196" s="62">
        <v>47131826</v>
      </c>
      <c r="FEG196" s="62">
        <v>47131826</v>
      </c>
      <c r="FEH196" s="62">
        <v>47131826</v>
      </c>
      <c r="FEI196" s="62">
        <v>47131826</v>
      </c>
      <c r="FEJ196" s="62">
        <v>47131826</v>
      </c>
      <c r="FEK196" s="62">
        <v>47131826</v>
      </c>
      <c r="FEL196" s="62">
        <v>47131826</v>
      </c>
      <c r="FEM196" s="62">
        <v>47131826</v>
      </c>
      <c r="FEN196" s="62">
        <v>47131826</v>
      </c>
      <c r="FEO196" s="62">
        <v>47131826</v>
      </c>
      <c r="FEP196" s="62">
        <v>47131826</v>
      </c>
      <c r="FEQ196" s="62">
        <v>47131826</v>
      </c>
      <c r="FER196" s="62">
        <v>47131826</v>
      </c>
      <c r="FES196" s="62">
        <v>47131826</v>
      </c>
      <c r="FET196" s="62">
        <v>47131826</v>
      </c>
      <c r="FEU196" s="62">
        <v>47131826</v>
      </c>
      <c r="FEV196" s="62">
        <v>47131826</v>
      </c>
      <c r="FEW196" s="62">
        <v>47131826</v>
      </c>
      <c r="FEX196" s="62">
        <v>47131826</v>
      </c>
      <c r="FEY196" s="62">
        <v>47131826</v>
      </c>
      <c r="FEZ196" s="62">
        <v>47131826</v>
      </c>
      <c r="FFA196" s="62">
        <v>47131826</v>
      </c>
      <c r="FFB196" s="62">
        <v>47131826</v>
      </c>
      <c r="FFC196" s="62">
        <v>47131826</v>
      </c>
      <c r="FFD196" s="62">
        <v>47131826</v>
      </c>
      <c r="FFE196" s="62">
        <v>47131826</v>
      </c>
      <c r="FFF196" s="62">
        <v>47131826</v>
      </c>
      <c r="FFG196" s="62">
        <v>47131826</v>
      </c>
      <c r="FFH196" s="62">
        <v>47131826</v>
      </c>
      <c r="FFI196" s="62">
        <v>47131826</v>
      </c>
      <c r="FFJ196" s="62">
        <v>47131826</v>
      </c>
      <c r="FFK196" s="62">
        <v>47131826</v>
      </c>
      <c r="FFL196" s="62">
        <v>47131826</v>
      </c>
      <c r="FFM196" s="62">
        <v>47131826</v>
      </c>
      <c r="FFN196" s="62">
        <v>47131826</v>
      </c>
      <c r="FFO196" s="62">
        <v>47131826</v>
      </c>
      <c r="FFP196" s="62">
        <v>47131826</v>
      </c>
      <c r="FFQ196" s="62">
        <v>47131826</v>
      </c>
      <c r="FFR196" s="62">
        <v>47131826</v>
      </c>
      <c r="FFS196" s="62">
        <v>47131826</v>
      </c>
      <c r="FFT196" s="62">
        <v>47131826</v>
      </c>
      <c r="FFU196" s="62">
        <v>47131826</v>
      </c>
      <c r="FFV196" s="62">
        <v>47131826</v>
      </c>
      <c r="FFW196" s="62">
        <v>47131826</v>
      </c>
      <c r="FFX196" s="62">
        <v>47131826</v>
      </c>
      <c r="FFY196" s="62">
        <v>47131826</v>
      </c>
      <c r="FFZ196" s="62">
        <v>47131826</v>
      </c>
      <c r="FGA196" s="62">
        <v>47131826</v>
      </c>
      <c r="FGB196" s="62">
        <v>47131826</v>
      </c>
      <c r="FGC196" s="62">
        <v>47131826</v>
      </c>
      <c r="FGD196" s="62">
        <v>47131826</v>
      </c>
      <c r="FGE196" s="62">
        <v>47131826</v>
      </c>
      <c r="FGF196" s="62">
        <v>47131826</v>
      </c>
      <c r="FGG196" s="62">
        <v>47131826</v>
      </c>
      <c r="FGH196" s="62">
        <v>47131826</v>
      </c>
      <c r="FGI196" s="62">
        <v>47131826</v>
      </c>
      <c r="FGJ196" s="62">
        <v>47131826</v>
      </c>
      <c r="FGK196" s="62">
        <v>47131826</v>
      </c>
      <c r="FGL196" s="62">
        <v>47131826</v>
      </c>
      <c r="FGM196" s="62">
        <v>47131826</v>
      </c>
      <c r="FGN196" s="62">
        <v>47131826</v>
      </c>
      <c r="FGO196" s="62">
        <v>47131826</v>
      </c>
      <c r="FGP196" s="62">
        <v>47131826</v>
      </c>
      <c r="FGQ196" s="62">
        <v>47131826</v>
      </c>
      <c r="FGR196" s="62">
        <v>47131826</v>
      </c>
      <c r="FGS196" s="62">
        <v>47131826</v>
      </c>
      <c r="FGT196" s="62">
        <v>47131826</v>
      </c>
      <c r="FGU196" s="62">
        <v>47131826</v>
      </c>
      <c r="FGV196" s="62">
        <v>47131826</v>
      </c>
      <c r="FGW196" s="62">
        <v>47131826</v>
      </c>
      <c r="FGX196" s="62">
        <v>47131826</v>
      </c>
      <c r="FGY196" s="62">
        <v>47131826</v>
      </c>
      <c r="FGZ196" s="62">
        <v>47131826</v>
      </c>
      <c r="FHA196" s="62">
        <v>47131826</v>
      </c>
      <c r="FHB196" s="62">
        <v>47131826</v>
      </c>
      <c r="FHC196" s="62">
        <v>47131826</v>
      </c>
      <c r="FHD196" s="62">
        <v>47131826</v>
      </c>
      <c r="FHE196" s="62">
        <v>47131826</v>
      </c>
      <c r="FHF196" s="62">
        <v>47131826</v>
      </c>
      <c r="FHG196" s="62">
        <v>47131826</v>
      </c>
      <c r="FHH196" s="62">
        <v>47131826</v>
      </c>
      <c r="FHI196" s="62">
        <v>47131826</v>
      </c>
      <c r="FHJ196" s="62">
        <v>47131826</v>
      </c>
      <c r="FHK196" s="62">
        <v>47131826</v>
      </c>
      <c r="FHL196" s="62">
        <v>47131826</v>
      </c>
      <c r="FHM196" s="62">
        <v>47131826</v>
      </c>
      <c r="FHN196" s="62">
        <v>47131826</v>
      </c>
      <c r="FHO196" s="62">
        <v>47131826</v>
      </c>
      <c r="FHP196" s="62">
        <v>47131826</v>
      </c>
      <c r="FHQ196" s="62">
        <v>47131826</v>
      </c>
      <c r="FHR196" s="62">
        <v>47131826</v>
      </c>
      <c r="FHS196" s="62">
        <v>47131826</v>
      </c>
      <c r="FHT196" s="62">
        <v>47131826</v>
      </c>
      <c r="FHU196" s="62">
        <v>47131826</v>
      </c>
      <c r="FHV196" s="62">
        <v>47131826</v>
      </c>
      <c r="FHW196" s="62">
        <v>47131826</v>
      </c>
      <c r="FHX196" s="62">
        <v>47131826</v>
      </c>
      <c r="FHY196" s="62">
        <v>47131826</v>
      </c>
      <c r="FHZ196" s="62">
        <v>47131826</v>
      </c>
      <c r="FIA196" s="62">
        <v>47131826</v>
      </c>
      <c r="FIB196" s="62">
        <v>47131826</v>
      </c>
      <c r="FIC196" s="62">
        <v>47131826</v>
      </c>
      <c r="FID196" s="62">
        <v>47131826</v>
      </c>
      <c r="FIE196" s="62">
        <v>47131826</v>
      </c>
      <c r="FIF196" s="62">
        <v>47131826</v>
      </c>
      <c r="FIG196" s="62">
        <v>47131826</v>
      </c>
      <c r="FIH196" s="62">
        <v>47131826</v>
      </c>
      <c r="FII196" s="62">
        <v>47131826</v>
      </c>
      <c r="FIJ196" s="62">
        <v>47131826</v>
      </c>
      <c r="FIK196" s="62">
        <v>47131826</v>
      </c>
      <c r="FIL196" s="62">
        <v>47131826</v>
      </c>
      <c r="FIM196" s="62">
        <v>47131826</v>
      </c>
      <c r="FIN196" s="62">
        <v>47131826</v>
      </c>
      <c r="FIO196" s="62">
        <v>47131826</v>
      </c>
      <c r="FIP196" s="62">
        <v>47131826</v>
      </c>
      <c r="FIQ196" s="62">
        <v>47131826</v>
      </c>
      <c r="FIR196" s="62">
        <v>47131826</v>
      </c>
      <c r="FIS196" s="62">
        <v>47131826</v>
      </c>
      <c r="FIT196" s="62">
        <v>47131826</v>
      </c>
      <c r="FIU196" s="62">
        <v>47131826</v>
      </c>
      <c r="FIV196" s="62">
        <v>47131826</v>
      </c>
      <c r="FIW196" s="62">
        <v>47131826</v>
      </c>
      <c r="FIX196" s="62">
        <v>47131826</v>
      </c>
      <c r="FIY196" s="62">
        <v>47131826</v>
      </c>
      <c r="FIZ196" s="62">
        <v>47131826</v>
      </c>
      <c r="FJA196" s="62">
        <v>47131826</v>
      </c>
      <c r="FJB196" s="62">
        <v>47131826</v>
      </c>
      <c r="FJC196" s="62">
        <v>47131826</v>
      </c>
      <c r="FJD196" s="62">
        <v>47131826</v>
      </c>
      <c r="FJE196" s="62">
        <v>47131826</v>
      </c>
      <c r="FJF196" s="62">
        <v>47131826</v>
      </c>
      <c r="FJG196" s="62">
        <v>47131826</v>
      </c>
      <c r="FJH196" s="62">
        <v>47131826</v>
      </c>
      <c r="FJI196" s="62">
        <v>47131826</v>
      </c>
      <c r="FJJ196" s="62">
        <v>47131826</v>
      </c>
      <c r="FJK196" s="62">
        <v>47131826</v>
      </c>
      <c r="FJL196" s="62">
        <v>47131826</v>
      </c>
      <c r="FJM196" s="62">
        <v>47131826</v>
      </c>
      <c r="FJN196" s="62">
        <v>47131826</v>
      </c>
      <c r="FJO196" s="62">
        <v>47131826</v>
      </c>
      <c r="FJP196" s="62">
        <v>47131826</v>
      </c>
      <c r="FJQ196" s="62">
        <v>47131826</v>
      </c>
      <c r="FJR196" s="62">
        <v>47131826</v>
      </c>
      <c r="FJS196" s="62">
        <v>47131826</v>
      </c>
      <c r="FJT196" s="62">
        <v>47131826</v>
      </c>
      <c r="FJU196" s="62">
        <v>47131826</v>
      </c>
      <c r="FJV196" s="62">
        <v>47131826</v>
      </c>
      <c r="FJW196" s="62">
        <v>47131826</v>
      </c>
      <c r="FJX196" s="62">
        <v>47131826</v>
      </c>
      <c r="FJY196" s="62">
        <v>47131826</v>
      </c>
      <c r="FJZ196" s="62">
        <v>47131826</v>
      </c>
      <c r="FKA196" s="62">
        <v>47131826</v>
      </c>
      <c r="FKB196" s="62">
        <v>47131826</v>
      </c>
      <c r="FKC196" s="62">
        <v>47131826</v>
      </c>
      <c r="FKD196" s="62">
        <v>47131826</v>
      </c>
      <c r="FKE196" s="62">
        <v>47131826</v>
      </c>
      <c r="FKF196" s="62">
        <v>47131826</v>
      </c>
      <c r="FKG196" s="62">
        <v>47131826</v>
      </c>
      <c r="FKH196" s="62">
        <v>47131826</v>
      </c>
      <c r="FKI196" s="62">
        <v>47131826</v>
      </c>
      <c r="FKJ196" s="62">
        <v>47131826</v>
      </c>
      <c r="FKK196" s="62">
        <v>47131826</v>
      </c>
      <c r="FKL196" s="62">
        <v>47131826</v>
      </c>
      <c r="FKM196" s="62">
        <v>47131826</v>
      </c>
      <c r="FKN196" s="62">
        <v>47131826</v>
      </c>
      <c r="FKO196" s="62">
        <v>47131826</v>
      </c>
      <c r="FKP196" s="62">
        <v>47131826</v>
      </c>
      <c r="FKQ196" s="62">
        <v>47131826</v>
      </c>
      <c r="FKR196" s="62">
        <v>47131826</v>
      </c>
      <c r="FKS196" s="62">
        <v>47131826</v>
      </c>
      <c r="FKT196" s="62">
        <v>47131826</v>
      </c>
      <c r="FKU196" s="62">
        <v>47131826</v>
      </c>
      <c r="FKV196" s="62">
        <v>47131826</v>
      </c>
      <c r="FKW196" s="62">
        <v>47131826</v>
      </c>
      <c r="FKX196" s="62">
        <v>47131826</v>
      </c>
      <c r="FKY196" s="62">
        <v>47131826</v>
      </c>
      <c r="FKZ196" s="62">
        <v>47131826</v>
      </c>
      <c r="FLA196" s="62">
        <v>47131826</v>
      </c>
      <c r="FLB196" s="62">
        <v>47131826</v>
      </c>
      <c r="FLC196" s="62">
        <v>47131826</v>
      </c>
      <c r="FLD196" s="62">
        <v>47131826</v>
      </c>
      <c r="FLE196" s="62">
        <v>47131826</v>
      </c>
      <c r="FLF196" s="62">
        <v>47131826</v>
      </c>
      <c r="FLG196" s="62">
        <v>47131826</v>
      </c>
      <c r="FLH196" s="62">
        <v>47131826</v>
      </c>
      <c r="FLI196" s="62">
        <v>47131826</v>
      </c>
      <c r="FLJ196" s="62">
        <v>47131826</v>
      </c>
      <c r="FLK196" s="62">
        <v>47131826</v>
      </c>
      <c r="FLL196" s="62">
        <v>47131826</v>
      </c>
      <c r="FLM196" s="62">
        <v>47131826</v>
      </c>
      <c r="FLN196" s="62">
        <v>47131826</v>
      </c>
      <c r="FLO196" s="62">
        <v>47131826</v>
      </c>
      <c r="FLP196" s="62">
        <v>47131826</v>
      </c>
      <c r="FLQ196" s="62">
        <v>47131826</v>
      </c>
      <c r="FLR196" s="62">
        <v>47131826</v>
      </c>
      <c r="FLS196" s="62">
        <v>47131826</v>
      </c>
      <c r="FLT196" s="62">
        <v>47131826</v>
      </c>
      <c r="FLU196" s="62">
        <v>47131826</v>
      </c>
      <c r="FLV196" s="62">
        <v>47131826</v>
      </c>
      <c r="FLW196" s="62">
        <v>47131826</v>
      </c>
      <c r="FLX196" s="62">
        <v>47131826</v>
      </c>
      <c r="FLY196" s="62">
        <v>47131826</v>
      </c>
      <c r="FLZ196" s="62">
        <v>47131826</v>
      </c>
      <c r="FMA196" s="62">
        <v>47131826</v>
      </c>
      <c r="FMB196" s="62">
        <v>47131826</v>
      </c>
      <c r="FMC196" s="62">
        <v>47131826</v>
      </c>
      <c r="FMD196" s="62">
        <v>47131826</v>
      </c>
      <c r="FME196" s="62">
        <v>47131826</v>
      </c>
      <c r="FMF196" s="62">
        <v>47131826</v>
      </c>
      <c r="FMG196" s="62">
        <v>47131826</v>
      </c>
      <c r="FMH196" s="62">
        <v>47131826</v>
      </c>
      <c r="FMI196" s="62">
        <v>47131826</v>
      </c>
      <c r="FMJ196" s="62">
        <v>47131826</v>
      </c>
      <c r="FMK196" s="62">
        <v>47131826</v>
      </c>
      <c r="FML196" s="62">
        <v>47131826</v>
      </c>
      <c r="FMM196" s="62">
        <v>47131826</v>
      </c>
      <c r="FMN196" s="62">
        <v>47131826</v>
      </c>
      <c r="FMO196" s="62">
        <v>47131826</v>
      </c>
      <c r="FMP196" s="62">
        <v>47131826</v>
      </c>
      <c r="FMQ196" s="62">
        <v>47131826</v>
      </c>
      <c r="FMR196" s="62">
        <v>47131826</v>
      </c>
      <c r="FMS196" s="62">
        <v>47131826</v>
      </c>
      <c r="FMT196" s="62">
        <v>47131826</v>
      </c>
      <c r="FMU196" s="62">
        <v>47131826</v>
      </c>
      <c r="FMV196" s="62">
        <v>47131826</v>
      </c>
      <c r="FMW196" s="62">
        <v>47131826</v>
      </c>
      <c r="FMX196" s="62">
        <v>47131826</v>
      </c>
      <c r="FMY196" s="62">
        <v>47131826</v>
      </c>
      <c r="FMZ196" s="62">
        <v>47131826</v>
      </c>
      <c r="FNA196" s="62">
        <v>47131826</v>
      </c>
      <c r="FNB196" s="62">
        <v>47131826</v>
      </c>
      <c r="FNC196" s="62">
        <v>47131826</v>
      </c>
      <c r="FND196" s="62">
        <v>47131826</v>
      </c>
      <c r="FNE196" s="62">
        <v>47131826</v>
      </c>
      <c r="FNF196" s="62">
        <v>47131826</v>
      </c>
      <c r="FNG196" s="62">
        <v>47131826</v>
      </c>
      <c r="FNH196" s="62">
        <v>47131826</v>
      </c>
      <c r="FNI196" s="62">
        <v>47131826</v>
      </c>
      <c r="FNJ196" s="62">
        <v>47131826</v>
      </c>
      <c r="FNK196" s="62">
        <v>47131826</v>
      </c>
      <c r="FNL196" s="62">
        <v>47131826</v>
      </c>
      <c r="FNM196" s="62">
        <v>47131826</v>
      </c>
      <c r="FNN196" s="62">
        <v>47131826</v>
      </c>
      <c r="FNO196" s="62">
        <v>47131826</v>
      </c>
      <c r="FNP196" s="62">
        <v>47131826</v>
      </c>
      <c r="FNQ196" s="62">
        <v>47131826</v>
      </c>
      <c r="FNR196" s="62">
        <v>47131826</v>
      </c>
      <c r="FNS196" s="62">
        <v>47131826</v>
      </c>
      <c r="FNT196" s="62">
        <v>47131826</v>
      </c>
      <c r="FNU196" s="62">
        <v>47131826</v>
      </c>
      <c r="FNV196" s="62">
        <v>47131826</v>
      </c>
      <c r="FNW196" s="62">
        <v>47131826</v>
      </c>
      <c r="FNX196" s="62">
        <v>47131826</v>
      </c>
      <c r="FNY196" s="62">
        <v>47131826</v>
      </c>
      <c r="FNZ196" s="62">
        <v>47131826</v>
      </c>
      <c r="FOA196" s="62">
        <v>47131826</v>
      </c>
      <c r="FOB196" s="62">
        <v>47131826</v>
      </c>
      <c r="FOC196" s="62">
        <v>47131826</v>
      </c>
      <c r="FOD196" s="62">
        <v>47131826</v>
      </c>
      <c r="FOE196" s="62">
        <v>47131826</v>
      </c>
      <c r="FOF196" s="62">
        <v>47131826</v>
      </c>
      <c r="FOG196" s="62">
        <v>47131826</v>
      </c>
      <c r="FOH196" s="62">
        <v>47131826</v>
      </c>
      <c r="FOI196" s="62">
        <v>47131826</v>
      </c>
      <c r="FOJ196" s="62">
        <v>47131826</v>
      </c>
      <c r="FOK196" s="62">
        <v>47131826</v>
      </c>
      <c r="FOL196" s="62">
        <v>47131826</v>
      </c>
      <c r="FOM196" s="62">
        <v>47131826</v>
      </c>
      <c r="FON196" s="62">
        <v>47131826</v>
      </c>
      <c r="FOO196" s="62">
        <v>47131826</v>
      </c>
      <c r="FOP196" s="62">
        <v>47131826</v>
      </c>
      <c r="FOQ196" s="62">
        <v>47131826</v>
      </c>
      <c r="FOR196" s="62">
        <v>47131826</v>
      </c>
      <c r="FOS196" s="62">
        <v>47131826</v>
      </c>
      <c r="FOT196" s="62">
        <v>47131826</v>
      </c>
      <c r="FOU196" s="62">
        <v>47131826</v>
      </c>
      <c r="FOV196" s="62">
        <v>47131826</v>
      </c>
      <c r="FOW196" s="62">
        <v>47131826</v>
      </c>
      <c r="FOX196" s="62">
        <v>47131826</v>
      </c>
      <c r="FOY196" s="62">
        <v>47131826</v>
      </c>
      <c r="FOZ196" s="62">
        <v>47131826</v>
      </c>
      <c r="FPA196" s="62">
        <v>47131826</v>
      </c>
      <c r="FPB196" s="62">
        <v>47131826</v>
      </c>
      <c r="FPC196" s="62">
        <v>47131826</v>
      </c>
      <c r="FPD196" s="62">
        <v>47131826</v>
      </c>
      <c r="FPE196" s="62">
        <v>47131826</v>
      </c>
      <c r="FPF196" s="62">
        <v>47131826</v>
      </c>
      <c r="FPG196" s="62">
        <v>47131826</v>
      </c>
      <c r="FPH196" s="62">
        <v>47131826</v>
      </c>
      <c r="FPI196" s="62">
        <v>47131826</v>
      </c>
      <c r="FPJ196" s="62">
        <v>47131826</v>
      </c>
      <c r="FPK196" s="62">
        <v>47131826</v>
      </c>
      <c r="FPL196" s="62">
        <v>47131826</v>
      </c>
      <c r="FPM196" s="62">
        <v>47131826</v>
      </c>
      <c r="FPN196" s="62">
        <v>47131826</v>
      </c>
      <c r="FPO196" s="62">
        <v>47131826</v>
      </c>
      <c r="FPP196" s="62">
        <v>47131826</v>
      </c>
      <c r="FPQ196" s="62">
        <v>47131826</v>
      </c>
      <c r="FPR196" s="62">
        <v>47131826</v>
      </c>
      <c r="FPS196" s="62">
        <v>47131826</v>
      </c>
      <c r="FPT196" s="62">
        <v>47131826</v>
      </c>
      <c r="FPU196" s="62">
        <v>47131826</v>
      </c>
      <c r="FPV196" s="62">
        <v>47131826</v>
      </c>
      <c r="FPW196" s="62">
        <v>47131826</v>
      </c>
      <c r="FPX196" s="62">
        <v>47131826</v>
      </c>
      <c r="FPY196" s="62">
        <v>47131826</v>
      </c>
      <c r="FPZ196" s="62">
        <v>47131826</v>
      </c>
      <c r="FQA196" s="62">
        <v>47131826</v>
      </c>
      <c r="FQB196" s="62">
        <v>47131826</v>
      </c>
      <c r="FQC196" s="62">
        <v>47131826</v>
      </c>
      <c r="FQD196" s="62">
        <v>47131826</v>
      </c>
      <c r="FQE196" s="62">
        <v>47131826</v>
      </c>
      <c r="FQF196" s="62">
        <v>47131826</v>
      </c>
      <c r="FQG196" s="62">
        <v>47131826</v>
      </c>
      <c r="FQH196" s="62">
        <v>47131826</v>
      </c>
      <c r="FQI196" s="62">
        <v>47131826</v>
      </c>
      <c r="FQJ196" s="62">
        <v>47131826</v>
      </c>
      <c r="FQK196" s="62">
        <v>47131826</v>
      </c>
      <c r="FQL196" s="62">
        <v>47131826</v>
      </c>
      <c r="FQM196" s="62">
        <v>47131826</v>
      </c>
      <c r="FQN196" s="62">
        <v>47131826</v>
      </c>
      <c r="FQO196" s="62">
        <v>47131826</v>
      </c>
      <c r="FQP196" s="62">
        <v>47131826</v>
      </c>
      <c r="FQQ196" s="62">
        <v>47131826</v>
      </c>
      <c r="FQR196" s="62">
        <v>47131826</v>
      </c>
      <c r="FQS196" s="62">
        <v>47131826</v>
      </c>
      <c r="FQT196" s="62">
        <v>47131826</v>
      </c>
      <c r="FQU196" s="62">
        <v>47131826</v>
      </c>
      <c r="FQV196" s="62">
        <v>47131826</v>
      </c>
      <c r="FQW196" s="62">
        <v>47131826</v>
      </c>
      <c r="FQX196" s="62">
        <v>47131826</v>
      </c>
      <c r="FQY196" s="62">
        <v>47131826</v>
      </c>
      <c r="FQZ196" s="62">
        <v>47131826</v>
      </c>
      <c r="FRA196" s="62">
        <v>47131826</v>
      </c>
      <c r="FRB196" s="62">
        <v>47131826</v>
      </c>
      <c r="FRC196" s="62">
        <v>47131826</v>
      </c>
      <c r="FRD196" s="62">
        <v>47131826</v>
      </c>
      <c r="FRE196" s="62">
        <v>47131826</v>
      </c>
      <c r="FRF196" s="62">
        <v>47131826</v>
      </c>
      <c r="FRG196" s="62">
        <v>47131826</v>
      </c>
      <c r="FRH196" s="62">
        <v>47131826</v>
      </c>
      <c r="FRI196" s="62">
        <v>47131826</v>
      </c>
      <c r="FRJ196" s="62">
        <v>47131826</v>
      </c>
      <c r="FRK196" s="62">
        <v>47131826</v>
      </c>
      <c r="FRL196" s="62">
        <v>47131826</v>
      </c>
      <c r="FRM196" s="62">
        <v>47131826</v>
      </c>
      <c r="FRN196" s="62">
        <v>47131826</v>
      </c>
      <c r="FRO196" s="62">
        <v>47131826</v>
      </c>
      <c r="FRP196" s="62">
        <v>47131826</v>
      </c>
      <c r="FRQ196" s="62">
        <v>47131826</v>
      </c>
      <c r="FRR196" s="62">
        <v>47131826</v>
      </c>
      <c r="FRS196" s="62">
        <v>47131826</v>
      </c>
      <c r="FRT196" s="62">
        <v>47131826</v>
      </c>
      <c r="FRU196" s="62">
        <v>47131826</v>
      </c>
      <c r="FRV196" s="62">
        <v>47131826</v>
      </c>
      <c r="FRW196" s="62">
        <v>47131826</v>
      </c>
      <c r="FRX196" s="62">
        <v>47131826</v>
      </c>
      <c r="FRY196" s="62">
        <v>47131826</v>
      </c>
      <c r="FRZ196" s="62">
        <v>47131826</v>
      </c>
      <c r="FSA196" s="62">
        <v>47131826</v>
      </c>
      <c r="FSB196" s="62">
        <v>47131826</v>
      </c>
      <c r="FSC196" s="62">
        <v>47131826</v>
      </c>
      <c r="FSD196" s="62">
        <v>47131826</v>
      </c>
      <c r="FSE196" s="62">
        <v>47131826</v>
      </c>
      <c r="FSF196" s="62">
        <v>47131826</v>
      </c>
      <c r="FSG196" s="62">
        <v>47131826</v>
      </c>
      <c r="FSH196" s="62">
        <v>47131826</v>
      </c>
      <c r="FSI196" s="62">
        <v>47131826</v>
      </c>
      <c r="FSJ196" s="62">
        <v>47131826</v>
      </c>
      <c r="FSK196" s="62">
        <v>47131826</v>
      </c>
      <c r="FSL196" s="62">
        <v>47131826</v>
      </c>
      <c r="FSM196" s="62">
        <v>47131826</v>
      </c>
      <c r="FSN196" s="62">
        <v>47131826</v>
      </c>
      <c r="FSO196" s="62">
        <v>47131826</v>
      </c>
      <c r="FSP196" s="62">
        <v>47131826</v>
      </c>
      <c r="FSQ196" s="62">
        <v>47131826</v>
      </c>
      <c r="FSR196" s="62">
        <v>47131826</v>
      </c>
      <c r="FSS196" s="62">
        <v>47131826</v>
      </c>
      <c r="FST196" s="62">
        <v>47131826</v>
      </c>
      <c r="FSU196" s="62">
        <v>47131826</v>
      </c>
      <c r="FSV196" s="62">
        <v>47131826</v>
      </c>
      <c r="FSW196" s="62">
        <v>47131826</v>
      </c>
      <c r="FSX196" s="62">
        <v>47131826</v>
      </c>
      <c r="FSY196" s="62">
        <v>47131826</v>
      </c>
      <c r="FSZ196" s="62">
        <v>47131826</v>
      </c>
      <c r="FTA196" s="62">
        <v>47131826</v>
      </c>
      <c r="FTB196" s="62">
        <v>47131826</v>
      </c>
      <c r="FTC196" s="62">
        <v>47131826</v>
      </c>
      <c r="FTD196" s="62">
        <v>47131826</v>
      </c>
      <c r="FTE196" s="62">
        <v>47131826</v>
      </c>
      <c r="FTF196" s="62">
        <v>47131826</v>
      </c>
      <c r="FTG196" s="62">
        <v>47131826</v>
      </c>
      <c r="FTH196" s="62">
        <v>47131826</v>
      </c>
      <c r="FTI196" s="62">
        <v>47131826</v>
      </c>
      <c r="FTJ196" s="62">
        <v>47131826</v>
      </c>
      <c r="FTK196" s="62">
        <v>47131826</v>
      </c>
      <c r="FTL196" s="62">
        <v>47131826</v>
      </c>
      <c r="FTM196" s="62">
        <v>47131826</v>
      </c>
      <c r="FTN196" s="62">
        <v>47131826</v>
      </c>
      <c r="FTO196" s="62">
        <v>47131826</v>
      </c>
      <c r="FTP196" s="62">
        <v>47131826</v>
      </c>
      <c r="FTQ196" s="62">
        <v>47131826</v>
      </c>
      <c r="FTR196" s="62">
        <v>47131826</v>
      </c>
      <c r="FTS196" s="62">
        <v>47131826</v>
      </c>
      <c r="FTT196" s="62">
        <v>47131826</v>
      </c>
      <c r="FTU196" s="62">
        <v>47131826</v>
      </c>
      <c r="FTV196" s="62">
        <v>47131826</v>
      </c>
      <c r="FTW196" s="62">
        <v>47131826</v>
      </c>
      <c r="FTX196" s="62">
        <v>47131826</v>
      </c>
      <c r="FTY196" s="62">
        <v>47131826</v>
      </c>
      <c r="FTZ196" s="62">
        <v>47131826</v>
      </c>
      <c r="FUA196" s="62">
        <v>47131826</v>
      </c>
      <c r="FUB196" s="62">
        <v>47131826</v>
      </c>
      <c r="FUC196" s="62">
        <v>47131826</v>
      </c>
      <c r="FUD196" s="62">
        <v>47131826</v>
      </c>
      <c r="FUE196" s="62">
        <v>47131826</v>
      </c>
      <c r="FUF196" s="62">
        <v>47131826</v>
      </c>
      <c r="FUG196" s="62">
        <v>47131826</v>
      </c>
      <c r="FUH196" s="62">
        <v>47131826</v>
      </c>
      <c r="FUI196" s="62">
        <v>47131826</v>
      </c>
      <c r="FUJ196" s="62">
        <v>47131826</v>
      </c>
      <c r="FUK196" s="62">
        <v>47131826</v>
      </c>
      <c r="FUL196" s="62">
        <v>47131826</v>
      </c>
      <c r="FUM196" s="62">
        <v>47131826</v>
      </c>
      <c r="FUN196" s="62">
        <v>47131826</v>
      </c>
      <c r="FUO196" s="62">
        <v>47131826</v>
      </c>
      <c r="FUP196" s="62">
        <v>47131826</v>
      </c>
      <c r="FUQ196" s="62">
        <v>47131826</v>
      </c>
      <c r="FUR196" s="62">
        <v>47131826</v>
      </c>
      <c r="FUS196" s="62">
        <v>47131826</v>
      </c>
      <c r="FUT196" s="62">
        <v>47131826</v>
      </c>
      <c r="FUU196" s="62">
        <v>47131826</v>
      </c>
      <c r="FUV196" s="62">
        <v>47131826</v>
      </c>
      <c r="FUW196" s="62">
        <v>47131826</v>
      </c>
      <c r="FUX196" s="62">
        <v>47131826</v>
      </c>
      <c r="FUY196" s="62">
        <v>47131826</v>
      </c>
      <c r="FUZ196" s="62">
        <v>47131826</v>
      </c>
      <c r="FVA196" s="62">
        <v>47131826</v>
      </c>
      <c r="FVB196" s="62">
        <v>47131826</v>
      </c>
      <c r="FVC196" s="62">
        <v>47131826</v>
      </c>
      <c r="FVD196" s="62">
        <v>47131826</v>
      </c>
      <c r="FVE196" s="62">
        <v>47131826</v>
      </c>
      <c r="FVF196" s="62">
        <v>47131826</v>
      </c>
      <c r="FVG196" s="62">
        <v>47131826</v>
      </c>
      <c r="FVH196" s="62">
        <v>47131826</v>
      </c>
      <c r="FVI196" s="62">
        <v>47131826</v>
      </c>
      <c r="FVJ196" s="62">
        <v>47131826</v>
      </c>
      <c r="FVK196" s="62">
        <v>47131826</v>
      </c>
      <c r="FVL196" s="62">
        <v>47131826</v>
      </c>
      <c r="FVM196" s="62">
        <v>47131826</v>
      </c>
      <c r="FVN196" s="62">
        <v>47131826</v>
      </c>
      <c r="FVO196" s="62">
        <v>47131826</v>
      </c>
      <c r="FVP196" s="62">
        <v>47131826</v>
      </c>
      <c r="FVQ196" s="62">
        <v>47131826</v>
      </c>
      <c r="FVR196" s="62">
        <v>47131826</v>
      </c>
      <c r="FVS196" s="62">
        <v>47131826</v>
      </c>
      <c r="FVT196" s="62">
        <v>47131826</v>
      </c>
      <c r="FVU196" s="62">
        <v>47131826</v>
      </c>
      <c r="FVV196" s="62">
        <v>47131826</v>
      </c>
      <c r="FVW196" s="62">
        <v>47131826</v>
      </c>
      <c r="FVX196" s="62">
        <v>47131826</v>
      </c>
      <c r="FVY196" s="62">
        <v>47131826</v>
      </c>
      <c r="FVZ196" s="62">
        <v>47131826</v>
      </c>
      <c r="FWA196" s="62">
        <v>47131826</v>
      </c>
      <c r="FWB196" s="62">
        <v>47131826</v>
      </c>
      <c r="FWC196" s="62">
        <v>47131826</v>
      </c>
      <c r="FWD196" s="62">
        <v>47131826</v>
      </c>
      <c r="FWE196" s="62">
        <v>47131826</v>
      </c>
      <c r="FWF196" s="62">
        <v>47131826</v>
      </c>
      <c r="FWG196" s="62">
        <v>47131826</v>
      </c>
      <c r="FWH196" s="62">
        <v>47131826</v>
      </c>
      <c r="FWI196" s="62">
        <v>47131826</v>
      </c>
      <c r="FWJ196" s="62">
        <v>47131826</v>
      </c>
      <c r="FWK196" s="62">
        <v>47131826</v>
      </c>
      <c r="FWL196" s="62">
        <v>47131826</v>
      </c>
      <c r="FWM196" s="62">
        <v>47131826</v>
      </c>
      <c r="FWN196" s="62">
        <v>47131826</v>
      </c>
      <c r="FWO196" s="62">
        <v>47131826</v>
      </c>
      <c r="FWP196" s="62">
        <v>47131826</v>
      </c>
      <c r="FWQ196" s="62">
        <v>47131826</v>
      </c>
      <c r="FWR196" s="62">
        <v>47131826</v>
      </c>
      <c r="FWS196" s="62">
        <v>47131826</v>
      </c>
      <c r="FWT196" s="62">
        <v>47131826</v>
      </c>
      <c r="FWU196" s="62">
        <v>47131826</v>
      </c>
      <c r="FWV196" s="62">
        <v>47131826</v>
      </c>
      <c r="FWW196" s="62">
        <v>47131826</v>
      </c>
      <c r="FWX196" s="62">
        <v>47131826</v>
      </c>
      <c r="FWY196" s="62">
        <v>47131826</v>
      </c>
      <c r="FWZ196" s="62">
        <v>47131826</v>
      </c>
      <c r="FXA196" s="62">
        <v>47131826</v>
      </c>
      <c r="FXB196" s="62">
        <v>47131826</v>
      </c>
      <c r="FXC196" s="62">
        <v>47131826</v>
      </c>
      <c r="FXD196" s="62">
        <v>47131826</v>
      </c>
      <c r="FXE196" s="62">
        <v>47131826</v>
      </c>
      <c r="FXF196" s="62">
        <v>47131826</v>
      </c>
      <c r="FXG196" s="62">
        <v>47131826</v>
      </c>
      <c r="FXH196" s="62">
        <v>47131826</v>
      </c>
      <c r="FXI196" s="62">
        <v>47131826</v>
      </c>
      <c r="FXJ196" s="62">
        <v>47131826</v>
      </c>
      <c r="FXK196" s="62">
        <v>47131826</v>
      </c>
      <c r="FXL196" s="62">
        <v>47131826</v>
      </c>
      <c r="FXM196" s="62">
        <v>47131826</v>
      </c>
      <c r="FXN196" s="62">
        <v>47131826</v>
      </c>
      <c r="FXO196" s="62">
        <v>47131826</v>
      </c>
      <c r="FXP196" s="62">
        <v>47131826</v>
      </c>
      <c r="FXQ196" s="62">
        <v>47131826</v>
      </c>
      <c r="FXR196" s="62">
        <v>47131826</v>
      </c>
      <c r="FXS196" s="62">
        <v>47131826</v>
      </c>
      <c r="FXT196" s="62">
        <v>47131826</v>
      </c>
      <c r="FXU196" s="62">
        <v>47131826</v>
      </c>
      <c r="FXV196" s="62">
        <v>47131826</v>
      </c>
      <c r="FXW196" s="62">
        <v>47131826</v>
      </c>
      <c r="FXX196" s="62">
        <v>47131826</v>
      </c>
      <c r="FXY196" s="62">
        <v>47131826</v>
      </c>
      <c r="FXZ196" s="62">
        <v>47131826</v>
      </c>
      <c r="FYA196" s="62">
        <v>47131826</v>
      </c>
      <c r="FYB196" s="62">
        <v>47131826</v>
      </c>
      <c r="FYC196" s="62">
        <v>47131826</v>
      </c>
      <c r="FYD196" s="62">
        <v>47131826</v>
      </c>
      <c r="FYE196" s="62">
        <v>47131826</v>
      </c>
      <c r="FYF196" s="62">
        <v>47131826</v>
      </c>
      <c r="FYG196" s="62">
        <v>47131826</v>
      </c>
      <c r="FYH196" s="62">
        <v>47131826</v>
      </c>
      <c r="FYI196" s="62">
        <v>47131826</v>
      </c>
      <c r="FYJ196" s="62">
        <v>47131826</v>
      </c>
      <c r="FYK196" s="62">
        <v>47131826</v>
      </c>
      <c r="FYL196" s="62">
        <v>47131826</v>
      </c>
      <c r="FYM196" s="62">
        <v>47131826</v>
      </c>
      <c r="FYN196" s="62">
        <v>47131826</v>
      </c>
      <c r="FYO196" s="62">
        <v>47131826</v>
      </c>
      <c r="FYP196" s="62">
        <v>47131826</v>
      </c>
      <c r="FYQ196" s="62">
        <v>47131826</v>
      </c>
      <c r="FYR196" s="62">
        <v>47131826</v>
      </c>
      <c r="FYS196" s="62">
        <v>47131826</v>
      </c>
      <c r="FYT196" s="62">
        <v>47131826</v>
      </c>
      <c r="FYU196" s="62">
        <v>47131826</v>
      </c>
      <c r="FYV196" s="62">
        <v>47131826</v>
      </c>
      <c r="FYW196" s="62">
        <v>47131826</v>
      </c>
      <c r="FYX196" s="62">
        <v>47131826</v>
      </c>
      <c r="FYY196" s="62">
        <v>47131826</v>
      </c>
      <c r="FYZ196" s="62">
        <v>47131826</v>
      </c>
      <c r="FZA196" s="62">
        <v>47131826</v>
      </c>
      <c r="FZB196" s="62">
        <v>47131826</v>
      </c>
      <c r="FZC196" s="62">
        <v>47131826</v>
      </c>
      <c r="FZD196" s="62">
        <v>47131826</v>
      </c>
      <c r="FZE196" s="62">
        <v>47131826</v>
      </c>
      <c r="FZF196" s="62">
        <v>47131826</v>
      </c>
      <c r="FZG196" s="62">
        <v>47131826</v>
      </c>
      <c r="FZH196" s="62">
        <v>47131826</v>
      </c>
      <c r="FZI196" s="62">
        <v>47131826</v>
      </c>
      <c r="FZJ196" s="62">
        <v>47131826</v>
      </c>
      <c r="FZK196" s="62">
        <v>47131826</v>
      </c>
      <c r="FZL196" s="62">
        <v>47131826</v>
      </c>
      <c r="FZM196" s="62">
        <v>47131826</v>
      </c>
      <c r="FZN196" s="62">
        <v>47131826</v>
      </c>
      <c r="FZO196" s="62">
        <v>47131826</v>
      </c>
      <c r="FZP196" s="62">
        <v>47131826</v>
      </c>
      <c r="FZQ196" s="62">
        <v>47131826</v>
      </c>
      <c r="FZR196" s="62">
        <v>47131826</v>
      </c>
      <c r="FZS196" s="62">
        <v>47131826</v>
      </c>
      <c r="FZT196" s="62">
        <v>47131826</v>
      </c>
      <c r="FZU196" s="62">
        <v>47131826</v>
      </c>
      <c r="FZV196" s="62">
        <v>47131826</v>
      </c>
      <c r="FZW196" s="62">
        <v>47131826</v>
      </c>
      <c r="FZX196" s="62">
        <v>47131826</v>
      </c>
      <c r="FZY196" s="62">
        <v>47131826</v>
      </c>
      <c r="FZZ196" s="62">
        <v>47131826</v>
      </c>
      <c r="GAA196" s="62">
        <v>47131826</v>
      </c>
      <c r="GAB196" s="62">
        <v>47131826</v>
      </c>
      <c r="GAC196" s="62">
        <v>47131826</v>
      </c>
      <c r="GAD196" s="62">
        <v>47131826</v>
      </c>
      <c r="GAE196" s="62">
        <v>47131826</v>
      </c>
      <c r="GAF196" s="62">
        <v>47131826</v>
      </c>
      <c r="GAG196" s="62">
        <v>47131826</v>
      </c>
      <c r="GAH196" s="62">
        <v>47131826</v>
      </c>
      <c r="GAI196" s="62">
        <v>47131826</v>
      </c>
      <c r="GAJ196" s="62">
        <v>47131826</v>
      </c>
      <c r="GAK196" s="62">
        <v>47131826</v>
      </c>
      <c r="GAL196" s="62">
        <v>47131826</v>
      </c>
      <c r="GAM196" s="62">
        <v>47131826</v>
      </c>
      <c r="GAN196" s="62">
        <v>47131826</v>
      </c>
      <c r="GAO196" s="62">
        <v>47131826</v>
      </c>
      <c r="GAP196" s="62">
        <v>47131826</v>
      </c>
      <c r="GAQ196" s="62">
        <v>47131826</v>
      </c>
      <c r="GAR196" s="62">
        <v>47131826</v>
      </c>
      <c r="GAS196" s="62">
        <v>47131826</v>
      </c>
      <c r="GAT196" s="62">
        <v>47131826</v>
      </c>
      <c r="GAU196" s="62">
        <v>47131826</v>
      </c>
      <c r="GAV196" s="62">
        <v>47131826</v>
      </c>
      <c r="GAW196" s="62">
        <v>47131826</v>
      </c>
      <c r="GAX196" s="62">
        <v>47131826</v>
      </c>
      <c r="GAY196" s="62">
        <v>47131826</v>
      </c>
      <c r="GAZ196" s="62">
        <v>47131826</v>
      </c>
      <c r="GBA196" s="62">
        <v>47131826</v>
      </c>
      <c r="GBB196" s="62">
        <v>47131826</v>
      </c>
      <c r="GBC196" s="62">
        <v>47131826</v>
      </c>
      <c r="GBD196" s="62">
        <v>47131826</v>
      </c>
      <c r="GBE196" s="62">
        <v>47131826</v>
      </c>
      <c r="GBF196" s="62">
        <v>47131826</v>
      </c>
      <c r="GBG196" s="62">
        <v>47131826</v>
      </c>
      <c r="GBH196" s="62">
        <v>47131826</v>
      </c>
      <c r="GBI196" s="62">
        <v>47131826</v>
      </c>
      <c r="GBJ196" s="62">
        <v>47131826</v>
      </c>
      <c r="GBK196" s="62">
        <v>47131826</v>
      </c>
      <c r="GBL196" s="62">
        <v>47131826</v>
      </c>
      <c r="GBM196" s="62">
        <v>47131826</v>
      </c>
      <c r="GBN196" s="62">
        <v>47131826</v>
      </c>
      <c r="GBO196" s="62">
        <v>47131826</v>
      </c>
      <c r="GBP196" s="62">
        <v>47131826</v>
      </c>
      <c r="GBQ196" s="62">
        <v>47131826</v>
      </c>
      <c r="GBR196" s="62">
        <v>47131826</v>
      </c>
      <c r="GBS196" s="62">
        <v>47131826</v>
      </c>
      <c r="GBT196" s="62">
        <v>47131826</v>
      </c>
      <c r="GBU196" s="62">
        <v>47131826</v>
      </c>
      <c r="GBV196" s="62">
        <v>47131826</v>
      </c>
      <c r="GBW196" s="62">
        <v>47131826</v>
      </c>
      <c r="GBX196" s="62">
        <v>47131826</v>
      </c>
      <c r="GBY196" s="62">
        <v>47131826</v>
      </c>
      <c r="GBZ196" s="62">
        <v>47131826</v>
      </c>
      <c r="GCA196" s="62">
        <v>47131826</v>
      </c>
      <c r="GCB196" s="62">
        <v>47131826</v>
      </c>
      <c r="GCC196" s="62">
        <v>47131826</v>
      </c>
      <c r="GCD196" s="62">
        <v>47131826</v>
      </c>
      <c r="GCE196" s="62">
        <v>47131826</v>
      </c>
      <c r="GCF196" s="62">
        <v>47131826</v>
      </c>
      <c r="GCG196" s="62">
        <v>47131826</v>
      </c>
      <c r="GCH196" s="62">
        <v>47131826</v>
      </c>
      <c r="GCI196" s="62">
        <v>47131826</v>
      </c>
      <c r="GCJ196" s="62">
        <v>47131826</v>
      </c>
      <c r="GCK196" s="62">
        <v>47131826</v>
      </c>
      <c r="GCL196" s="62">
        <v>47131826</v>
      </c>
      <c r="GCM196" s="62">
        <v>47131826</v>
      </c>
      <c r="GCN196" s="62">
        <v>47131826</v>
      </c>
      <c r="GCO196" s="62">
        <v>47131826</v>
      </c>
      <c r="GCP196" s="62">
        <v>47131826</v>
      </c>
      <c r="GCQ196" s="62">
        <v>47131826</v>
      </c>
      <c r="GCR196" s="62">
        <v>47131826</v>
      </c>
      <c r="GCS196" s="62">
        <v>47131826</v>
      </c>
      <c r="GCT196" s="62">
        <v>47131826</v>
      </c>
      <c r="GCU196" s="62">
        <v>47131826</v>
      </c>
      <c r="GCV196" s="62">
        <v>47131826</v>
      </c>
      <c r="GCW196" s="62">
        <v>47131826</v>
      </c>
      <c r="GCX196" s="62">
        <v>47131826</v>
      </c>
      <c r="GCY196" s="62">
        <v>47131826</v>
      </c>
      <c r="GCZ196" s="62">
        <v>47131826</v>
      </c>
      <c r="GDA196" s="62">
        <v>47131826</v>
      </c>
      <c r="GDB196" s="62">
        <v>47131826</v>
      </c>
      <c r="GDC196" s="62">
        <v>47131826</v>
      </c>
      <c r="GDD196" s="62">
        <v>47131826</v>
      </c>
      <c r="GDE196" s="62">
        <v>47131826</v>
      </c>
      <c r="GDF196" s="62">
        <v>47131826</v>
      </c>
      <c r="GDG196" s="62">
        <v>47131826</v>
      </c>
      <c r="GDH196" s="62">
        <v>47131826</v>
      </c>
      <c r="GDI196" s="62">
        <v>47131826</v>
      </c>
      <c r="GDJ196" s="62">
        <v>47131826</v>
      </c>
      <c r="GDK196" s="62">
        <v>47131826</v>
      </c>
      <c r="GDL196" s="62">
        <v>47131826</v>
      </c>
      <c r="GDM196" s="62">
        <v>47131826</v>
      </c>
      <c r="GDN196" s="62">
        <v>47131826</v>
      </c>
      <c r="GDO196" s="62">
        <v>47131826</v>
      </c>
      <c r="GDP196" s="62">
        <v>47131826</v>
      </c>
      <c r="GDQ196" s="62">
        <v>47131826</v>
      </c>
      <c r="GDR196" s="62">
        <v>47131826</v>
      </c>
      <c r="GDS196" s="62">
        <v>47131826</v>
      </c>
      <c r="GDT196" s="62">
        <v>47131826</v>
      </c>
      <c r="GDU196" s="62">
        <v>47131826</v>
      </c>
      <c r="GDV196" s="62">
        <v>47131826</v>
      </c>
      <c r="GDW196" s="62">
        <v>47131826</v>
      </c>
      <c r="GDX196" s="62">
        <v>47131826</v>
      </c>
      <c r="GDY196" s="62">
        <v>47131826</v>
      </c>
      <c r="GDZ196" s="62">
        <v>47131826</v>
      </c>
      <c r="GEA196" s="62">
        <v>47131826</v>
      </c>
      <c r="GEB196" s="62">
        <v>47131826</v>
      </c>
      <c r="GEC196" s="62">
        <v>47131826</v>
      </c>
      <c r="GED196" s="62">
        <v>47131826</v>
      </c>
      <c r="GEE196" s="62">
        <v>47131826</v>
      </c>
      <c r="GEF196" s="62">
        <v>47131826</v>
      </c>
      <c r="GEG196" s="62">
        <v>47131826</v>
      </c>
      <c r="GEH196" s="62">
        <v>47131826</v>
      </c>
      <c r="GEI196" s="62">
        <v>47131826</v>
      </c>
      <c r="GEJ196" s="62">
        <v>47131826</v>
      </c>
      <c r="GEK196" s="62">
        <v>47131826</v>
      </c>
      <c r="GEL196" s="62">
        <v>47131826</v>
      </c>
      <c r="GEM196" s="62">
        <v>47131826</v>
      </c>
      <c r="GEN196" s="62">
        <v>47131826</v>
      </c>
      <c r="GEO196" s="62">
        <v>47131826</v>
      </c>
      <c r="GEP196" s="62">
        <v>47131826</v>
      </c>
      <c r="GEQ196" s="62">
        <v>47131826</v>
      </c>
      <c r="GER196" s="62">
        <v>47131826</v>
      </c>
      <c r="GES196" s="62">
        <v>47131826</v>
      </c>
      <c r="GET196" s="62">
        <v>47131826</v>
      </c>
      <c r="GEU196" s="62">
        <v>47131826</v>
      </c>
      <c r="GEV196" s="62">
        <v>47131826</v>
      </c>
      <c r="GEW196" s="62">
        <v>47131826</v>
      </c>
      <c r="GEX196" s="62">
        <v>47131826</v>
      </c>
      <c r="GEY196" s="62">
        <v>47131826</v>
      </c>
      <c r="GEZ196" s="62">
        <v>47131826</v>
      </c>
      <c r="GFA196" s="62">
        <v>47131826</v>
      </c>
      <c r="GFB196" s="62">
        <v>47131826</v>
      </c>
      <c r="GFC196" s="62">
        <v>47131826</v>
      </c>
      <c r="GFD196" s="62">
        <v>47131826</v>
      </c>
      <c r="GFE196" s="62">
        <v>47131826</v>
      </c>
      <c r="GFF196" s="62">
        <v>47131826</v>
      </c>
      <c r="GFG196" s="62">
        <v>47131826</v>
      </c>
      <c r="GFH196" s="62">
        <v>47131826</v>
      </c>
      <c r="GFI196" s="62">
        <v>47131826</v>
      </c>
      <c r="GFJ196" s="62">
        <v>47131826</v>
      </c>
      <c r="GFK196" s="62">
        <v>47131826</v>
      </c>
      <c r="GFL196" s="62">
        <v>47131826</v>
      </c>
      <c r="GFM196" s="62">
        <v>47131826</v>
      </c>
      <c r="GFN196" s="62">
        <v>47131826</v>
      </c>
      <c r="GFO196" s="62">
        <v>47131826</v>
      </c>
      <c r="GFP196" s="62">
        <v>47131826</v>
      </c>
      <c r="GFQ196" s="62">
        <v>47131826</v>
      </c>
      <c r="GFR196" s="62">
        <v>47131826</v>
      </c>
      <c r="GFS196" s="62">
        <v>47131826</v>
      </c>
      <c r="GFT196" s="62">
        <v>47131826</v>
      </c>
      <c r="GFU196" s="62">
        <v>47131826</v>
      </c>
      <c r="GFV196" s="62">
        <v>47131826</v>
      </c>
      <c r="GFW196" s="62">
        <v>47131826</v>
      </c>
      <c r="GFX196" s="62">
        <v>47131826</v>
      </c>
      <c r="GFY196" s="62">
        <v>47131826</v>
      </c>
      <c r="GFZ196" s="62">
        <v>47131826</v>
      </c>
      <c r="GGA196" s="62">
        <v>47131826</v>
      </c>
      <c r="GGB196" s="62">
        <v>47131826</v>
      </c>
      <c r="GGC196" s="62">
        <v>47131826</v>
      </c>
      <c r="GGD196" s="62">
        <v>47131826</v>
      </c>
      <c r="GGE196" s="62">
        <v>47131826</v>
      </c>
      <c r="GGF196" s="62">
        <v>47131826</v>
      </c>
      <c r="GGG196" s="62">
        <v>47131826</v>
      </c>
      <c r="GGH196" s="62">
        <v>47131826</v>
      </c>
      <c r="GGI196" s="62">
        <v>47131826</v>
      </c>
      <c r="GGJ196" s="62">
        <v>47131826</v>
      </c>
      <c r="GGK196" s="62">
        <v>47131826</v>
      </c>
      <c r="GGL196" s="62">
        <v>47131826</v>
      </c>
      <c r="GGM196" s="62">
        <v>47131826</v>
      </c>
      <c r="GGN196" s="62">
        <v>47131826</v>
      </c>
      <c r="GGO196" s="62">
        <v>47131826</v>
      </c>
      <c r="GGP196" s="62">
        <v>47131826</v>
      </c>
      <c r="GGQ196" s="62">
        <v>47131826</v>
      </c>
      <c r="GGR196" s="62">
        <v>47131826</v>
      </c>
      <c r="GGS196" s="62">
        <v>47131826</v>
      </c>
      <c r="GGT196" s="62">
        <v>47131826</v>
      </c>
      <c r="GGU196" s="62">
        <v>47131826</v>
      </c>
      <c r="GGV196" s="62">
        <v>47131826</v>
      </c>
      <c r="GGW196" s="62">
        <v>47131826</v>
      </c>
      <c r="GGX196" s="62">
        <v>47131826</v>
      </c>
      <c r="GGY196" s="62">
        <v>47131826</v>
      </c>
      <c r="GGZ196" s="62">
        <v>47131826</v>
      </c>
      <c r="GHA196" s="62">
        <v>47131826</v>
      </c>
      <c r="GHB196" s="62">
        <v>47131826</v>
      </c>
      <c r="GHC196" s="62">
        <v>47131826</v>
      </c>
      <c r="GHD196" s="62">
        <v>47131826</v>
      </c>
      <c r="GHE196" s="62">
        <v>47131826</v>
      </c>
      <c r="GHF196" s="62">
        <v>47131826</v>
      </c>
      <c r="GHG196" s="62">
        <v>47131826</v>
      </c>
      <c r="GHH196" s="62">
        <v>47131826</v>
      </c>
      <c r="GHI196" s="62">
        <v>47131826</v>
      </c>
      <c r="GHJ196" s="62">
        <v>47131826</v>
      </c>
      <c r="GHK196" s="62">
        <v>47131826</v>
      </c>
      <c r="GHL196" s="62">
        <v>47131826</v>
      </c>
      <c r="GHM196" s="62">
        <v>47131826</v>
      </c>
      <c r="GHN196" s="62">
        <v>47131826</v>
      </c>
      <c r="GHO196" s="62">
        <v>47131826</v>
      </c>
      <c r="GHP196" s="62">
        <v>47131826</v>
      </c>
      <c r="GHQ196" s="62">
        <v>47131826</v>
      </c>
      <c r="GHR196" s="62">
        <v>47131826</v>
      </c>
      <c r="GHS196" s="62">
        <v>47131826</v>
      </c>
      <c r="GHT196" s="62">
        <v>47131826</v>
      </c>
      <c r="GHU196" s="62">
        <v>47131826</v>
      </c>
      <c r="GHV196" s="62">
        <v>47131826</v>
      </c>
      <c r="GHW196" s="62">
        <v>47131826</v>
      </c>
      <c r="GHX196" s="62">
        <v>47131826</v>
      </c>
      <c r="GHY196" s="62">
        <v>47131826</v>
      </c>
      <c r="GHZ196" s="62">
        <v>47131826</v>
      </c>
      <c r="GIA196" s="62">
        <v>47131826</v>
      </c>
      <c r="GIB196" s="62">
        <v>47131826</v>
      </c>
      <c r="GIC196" s="62">
        <v>47131826</v>
      </c>
      <c r="GID196" s="62">
        <v>47131826</v>
      </c>
      <c r="GIE196" s="62">
        <v>47131826</v>
      </c>
      <c r="GIF196" s="62">
        <v>47131826</v>
      </c>
      <c r="GIG196" s="62">
        <v>47131826</v>
      </c>
      <c r="GIH196" s="62">
        <v>47131826</v>
      </c>
      <c r="GII196" s="62">
        <v>47131826</v>
      </c>
      <c r="GIJ196" s="62">
        <v>47131826</v>
      </c>
      <c r="GIK196" s="62">
        <v>47131826</v>
      </c>
      <c r="GIL196" s="62">
        <v>47131826</v>
      </c>
      <c r="GIM196" s="62">
        <v>47131826</v>
      </c>
      <c r="GIN196" s="62">
        <v>47131826</v>
      </c>
      <c r="GIO196" s="62">
        <v>47131826</v>
      </c>
      <c r="GIP196" s="62">
        <v>47131826</v>
      </c>
      <c r="GIQ196" s="62">
        <v>47131826</v>
      </c>
      <c r="GIR196" s="62">
        <v>47131826</v>
      </c>
      <c r="GIS196" s="62">
        <v>47131826</v>
      </c>
      <c r="GIT196" s="62">
        <v>47131826</v>
      </c>
      <c r="GIU196" s="62">
        <v>47131826</v>
      </c>
      <c r="GIV196" s="62">
        <v>47131826</v>
      </c>
      <c r="GIW196" s="62">
        <v>47131826</v>
      </c>
      <c r="GIX196" s="62">
        <v>47131826</v>
      </c>
      <c r="GIY196" s="62">
        <v>47131826</v>
      </c>
      <c r="GIZ196" s="62">
        <v>47131826</v>
      </c>
      <c r="GJA196" s="62">
        <v>47131826</v>
      </c>
      <c r="GJB196" s="62">
        <v>47131826</v>
      </c>
      <c r="GJC196" s="62">
        <v>47131826</v>
      </c>
      <c r="GJD196" s="62">
        <v>47131826</v>
      </c>
      <c r="GJE196" s="62">
        <v>47131826</v>
      </c>
      <c r="GJF196" s="62">
        <v>47131826</v>
      </c>
      <c r="GJG196" s="62">
        <v>47131826</v>
      </c>
      <c r="GJH196" s="62">
        <v>47131826</v>
      </c>
      <c r="GJI196" s="62">
        <v>47131826</v>
      </c>
      <c r="GJJ196" s="62">
        <v>47131826</v>
      </c>
      <c r="GJK196" s="62">
        <v>47131826</v>
      </c>
      <c r="GJL196" s="62">
        <v>47131826</v>
      </c>
      <c r="GJM196" s="62">
        <v>47131826</v>
      </c>
      <c r="GJN196" s="62">
        <v>47131826</v>
      </c>
      <c r="GJO196" s="62">
        <v>47131826</v>
      </c>
      <c r="GJP196" s="62">
        <v>47131826</v>
      </c>
      <c r="GJQ196" s="62">
        <v>47131826</v>
      </c>
      <c r="GJR196" s="62">
        <v>47131826</v>
      </c>
      <c r="GJS196" s="62">
        <v>47131826</v>
      </c>
      <c r="GJT196" s="62">
        <v>47131826</v>
      </c>
      <c r="GJU196" s="62">
        <v>47131826</v>
      </c>
      <c r="GJV196" s="62">
        <v>47131826</v>
      </c>
      <c r="GJW196" s="62">
        <v>47131826</v>
      </c>
      <c r="GJX196" s="62">
        <v>47131826</v>
      </c>
      <c r="GJY196" s="62">
        <v>47131826</v>
      </c>
      <c r="GJZ196" s="62">
        <v>47131826</v>
      </c>
      <c r="GKA196" s="62">
        <v>47131826</v>
      </c>
      <c r="GKB196" s="62">
        <v>47131826</v>
      </c>
      <c r="GKC196" s="62">
        <v>47131826</v>
      </c>
      <c r="GKD196" s="62">
        <v>47131826</v>
      </c>
      <c r="GKE196" s="62">
        <v>47131826</v>
      </c>
      <c r="GKF196" s="62">
        <v>47131826</v>
      </c>
      <c r="GKG196" s="62">
        <v>47131826</v>
      </c>
      <c r="GKH196" s="62">
        <v>47131826</v>
      </c>
      <c r="GKI196" s="62">
        <v>47131826</v>
      </c>
      <c r="GKJ196" s="62">
        <v>47131826</v>
      </c>
      <c r="GKK196" s="62">
        <v>47131826</v>
      </c>
      <c r="GKL196" s="62">
        <v>47131826</v>
      </c>
      <c r="GKM196" s="62">
        <v>47131826</v>
      </c>
      <c r="GKN196" s="62">
        <v>47131826</v>
      </c>
      <c r="GKO196" s="62">
        <v>47131826</v>
      </c>
      <c r="GKP196" s="62">
        <v>47131826</v>
      </c>
      <c r="GKQ196" s="62">
        <v>47131826</v>
      </c>
      <c r="GKR196" s="62">
        <v>47131826</v>
      </c>
      <c r="GKS196" s="62">
        <v>47131826</v>
      </c>
      <c r="GKT196" s="62">
        <v>47131826</v>
      </c>
      <c r="GKU196" s="62">
        <v>47131826</v>
      </c>
      <c r="GKV196" s="62">
        <v>47131826</v>
      </c>
      <c r="GKW196" s="62">
        <v>47131826</v>
      </c>
      <c r="GKX196" s="62">
        <v>47131826</v>
      </c>
      <c r="GKY196" s="62">
        <v>47131826</v>
      </c>
      <c r="GKZ196" s="62">
        <v>47131826</v>
      </c>
      <c r="GLA196" s="62">
        <v>47131826</v>
      </c>
      <c r="GLB196" s="62">
        <v>47131826</v>
      </c>
      <c r="GLC196" s="62">
        <v>47131826</v>
      </c>
      <c r="GLD196" s="62">
        <v>47131826</v>
      </c>
      <c r="GLE196" s="62">
        <v>47131826</v>
      </c>
      <c r="GLF196" s="62">
        <v>47131826</v>
      </c>
      <c r="GLG196" s="62">
        <v>47131826</v>
      </c>
      <c r="GLH196" s="62">
        <v>47131826</v>
      </c>
      <c r="GLI196" s="62">
        <v>47131826</v>
      </c>
      <c r="GLJ196" s="62">
        <v>47131826</v>
      </c>
      <c r="GLK196" s="62">
        <v>47131826</v>
      </c>
      <c r="GLL196" s="62">
        <v>47131826</v>
      </c>
      <c r="GLM196" s="62">
        <v>47131826</v>
      </c>
      <c r="GLN196" s="62">
        <v>47131826</v>
      </c>
      <c r="GLO196" s="62">
        <v>47131826</v>
      </c>
      <c r="GLP196" s="62">
        <v>47131826</v>
      </c>
      <c r="GLQ196" s="62">
        <v>47131826</v>
      </c>
      <c r="GLR196" s="62">
        <v>47131826</v>
      </c>
      <c r="GLS196" s="62">
        <v>47131826</v>
      </c>
      <c r="GLT196" s="62">
        <v>47131826</v>
      </c>
      <c r="GLU196" s="62">
        <v>47131826</v>
      </c>
      <c r="GLV196" s="62">
        <v>47131826</v>
      </c>
      <c r="GLW196" s="62">
        <v>47131826</v>
      </c>
      <c r="GLX196" s="62">
        <v>47131826</v>
      </c>
      <c r="GLY196" s="62">
        <v>47131826</v>
      </c>
      <c r="GLZ196" s="62">
        <v>47131826</v>
      </c>
      <c r="GMA196" s="62">
        <v>47131826</v>
      </c>
      <c r="GMB196" s="62">
        <v>47131826</v>
      </c>
      <c r="GMC196" s="62">
        <v>47131826</v>
      </c>
      <c r="GMD196" s="62">
        <v>47131826</v>
      </c>
      <c r="GME196" s="62">
        <v>47131826</v>
      </c>
      <c r="GMF196" s="62">
        <v>47131826</v>
      </c>
      <c r="GMG196" s="62">
        <v>47131826</v>
      </c>
      <c r="GMH196" s="62">
        <v>47131826</v>
      </c>
      <c r="GMI196" s="62">
        <v>47131826</v>
      </c>
      <c r="GMJ196" s="62">
        <v>47131826</v>
      </c>
      <c r="GMK196" s="62">
        <v>47131826</v>
      </c>
      <c r="GML196" s="62">
        <v>47131826</v>
      </c>
      <c r="GMM196" s="62">
        <v>47131826</v>
      </c>
      <c r="GMN196" s="62">
        <v>47131826</v>
      </c>
      <c r="GMO196" s="62">
        <v>47131826</v>
      </c>
      <c r="GMP196" s="62">
        <v>47131826</v>
      </c>
      <c r="GMQ196" s="62">
        <v>47131826</v>
      </c>
      <c r="GMR196" s="62">
        <v>47131826</v>
      </c>
      <c r="GMS196" s="62">
        <v>47131826</v>
      </c>
      <c r="GMT196" s="62">
        <v>47131826</v>
      </c>
      <c r="GMU196" s="62">
        <v>47131826</v>
      </c>
      <c r="GMV196" s="62">
        <v>47131826</v>
      </c>
      <c r="GMW196" s="62">
        <v>47131826</v>
      </c>
      <c r="GMX196" s="62">
        <v>47131826</v>
      </c>
      <c r="GMY196" s="62">
        <v>47131826</v>
      </c>
      <c r="GMZ196" s="62">
        <v>47131826</v>
      </c>
      <c r="GNA196" s="62">
        <v>47131826</v>
      </c>
      <c r="GNB196" s="62">
        <v>47131826</v>
      </c>
      <c r="GNC196" s="62">
        <v>47131826</v>
      </c>
      <c r="GND196" s="62">
        <v>47131826</v>
      </c>
      <c r="GNE196" s="62">
        <v>47131826</v>
      </c>
      <c r="GNF196" s="62">
        <v>47131826</v>
      </c>
      <c r="GNG196" s="62">
        <v>47131826</v>
      </c>
      <c r="GNH196" s="62">
        <v>47131826</v>
      </c>
      <c r="GNI196" s="62">
        <v>47131826</v>
      </c>
      <c r="GNJ196" s="62">
        <v>47131826</v>
      </c>
      <c r="GNK196" s="62">
        <v>47131826</v>
      </c>
      <c r="GNL196" s="62">
        <v>47131826</v>
      </c>
      <c r="GNM196" s="62">
        <v>47131826</v>
      </c>
      <c r="GNN196" s="62">
        <v>47131826</v>
      </c>
      <c r="GNO196" s="62">
        <v>47131826</v>
      </c>
      <c r="GNP196" s="62">
        <v>47131826</v>
      </c>
      <c r="GNQ196" s="62">
        <v>47131826</v>
      </c>
      <c r="GNR196" s="62">
        <v>47131826</v>
      </c>
      <c r="GNS196" s="62">
        <v>47131826</v>
      </c>
      <c r="GNT196" s="62">
        <v>47131826</v>
      </c>
      <c r="GNU196" s="62">
        <v>47131826</v>
      </c>
      <c r="GNV196" s="62">
        <v>47131826</v>
      </c>
      <c r="GNW196" s="62">
        <v>47131826</v>
      </c>
      <c r="GNX196" s="62">
        <v>47131826</v>
      </c>
      <c r="GNY196" s="62">
        <v>47131826</v>
      </c>
      <c r="GNZ196" s="62">
        <v>47131826</v>
      </c>
      <c r="GOA196" s="62">
        <v>47131826</v>
      </c>
      <c r="GOB196" s="62">
        <v>47131826</v>
      </c>
      <c r="GOC196" s="62">
        <v>47131826</v>
      </c>
      <c r="GOD196" s="62">
        <v>47131826</v>
      </c>
      <c r="GOE196" s="62">
        <v>47131826</v>
      </c>
      <c r="GOF196" s="62">
        <v>47131826</v>
      </c>
      <c r="GOG196" s="62">
        <v>47131826</v>
      </c>
      <c r="GOH196" s="62">
        <v>47131826</v>
      </c>
      <c r="GOI196" s="62">
        <v>47131826</v>
      </c>
      <c r="GOJ196" s="62">
        <v>47131826</v>
      </c>
      <c r="GOK196" s="62">
        <v>47131826</v>
      </c>
      <c r="GOL196" s="62">
        <v>47131826</v>
      </c>
      <c r="GOM196" s="62">
        <v>47131826</v>
      </c>
      <c r="GON196" s="62">
        <v>47131826</v>
      </c>
      <c r="GOO196" s="62">
        <v>47131826</v>
      </c>
      <c r="GOP196" s="62">
        <v>47131826</v>
      </c>
      <c r="GOQ196" s="62">
        <v>47131826</v>
      </c>
      <c r="GOR196" s="62">
        <v>47131826</v>
      </c>
      <c r="GOS196" s="62">
        <v>47131826</v>
      </c>
      <c r="GOT196" s="62">
        <v>47131826</v>
      </c>
      <c r="GOU196" s="62">
        <v>47131826</v>
      </c>
      <c r="GOV196" s="62">
        <v>47131826</v>
      </c>
      <c r="GOW196" s="62">
        <v>47131826</v>
      </c>
      <c r="GOX196" s="62">
        <v>47131826</v>
      </c>
      <c r="GOY196" s="62">
        <v>47131826</v>
      </c>
      <c r="GOZ196" s="62">
        <v>47131826</v>
      </c>
      <c r="GPA196" s="62">
        <v>47131826</v>
      </c>
      <c r="GPB196" s="62">
        <v>47131826</v>
      </c>
      <c r="GPC196" s="62">
        <v>47131826</v>
      </c>
      <c r="GPD196" s="62">
        <v>47131826</v>
      </c>
      <c r="GPE196" s="62">
        <v>47131826</v>
      </c>
      <c r="GPF196" s="62">
        <v>47131826</v>
      </c>
      <c r="GPG196" s="62">
        <v>47131826</v>
      </c>
      <c r="GPH196" s="62">
        <v>47131826</v>
      </c>
      <c r="GPI196" s="62">
        <v>47131826</v>
      </c>
      <c r="GPJ196" s="62">
        <v>47131826</v>
      </c>
      <c r="GPK196" s="62">
        <v>47131826</v>
      </c>
      <c r="GPL196" s="62">
        <v>47131826</v>
      </c>
      <c r="GPM196" s="62">
        <v>47131826</v>
      </c>
      <c r="GPN196" s="62">
        <v>47131826</v>
      </c>
      <c r="GPO196" s="62">
        <v>47131826</v>
      </c>
      <c r="GPP196" s="62">
        <v>47131826</v>
      </c>
      <c r="GPQ196" s="62">
        <v>47131826</v>
      </c>
      <c r="GPR196" s="62">
        <v>47131826</v>
      </c>
      <c r="GPS196" s="62">
        <v>47131826</v>
      </c>
      <c r="GPT196" s="62">
        <v>47131826</v>
      </c>
      <c r="GPU196" s="62">
        <v>47131826</v>
      </c>
      <c r="GPV196" s="62">
        <v>47131826</v>
      </c>
      <c r="GPW196" s="62">
        <v>47131826</v>
      </c>
      <c r="GPX196" s="62">
        <v>47131826</v>
      </c>
      <c r="GPY196" s="62">
        <v>47131826</v>
      </c>
      <c r="GPZ196" s="62">
        <v>47131826</v>
      </c>
      <c r="GQA196" s="62">
        <v>47131826</v>
      </c>
      <c r="GQB196" s="62">
        <v>47131826</v>
      </c>
      <c r="GQC196" s="62">
        <v>47131826</v>
      </c>
      <c r="GQD196" s="62">
        <v>47131826</v>
      </c>
      <c r="GQE196" s="62">
        <v>47131826</v>
      </c>
      <c r="GQF196" s="62">
        <v>47131826</v>
      </c>
      <c r="GQG196" s="62">
        <v>47131826</v>
      </c>
      <c r="GQH196" s="62">
        <v>47131826</v>
      </c>
      <c r="GQI196" s="62">
        <v>47131826</v>
      </c>
      <c r="GQJ196" s="62">
        <v>47131826</v>
      </c>
      <c r="GQK196" s="62">
        <v>47131826</v>
      </c>
      <c r="GQL196" s="62">
        <v>47131826</v>
      </c>
      <c r="GQM196" s="62">
        <v>47131826</v>
      </c>
      <c r="GQN196" s="62">
        <v>47131826</v>
      </c>
      <c r="GQO196" s="62">
        <v>47131826</v>
      </c>
      <c r="GQP196" s="62">
        <v>47131826</v>
      </c>
      <c r="GQQ196" s="62">
        <v>47131826</v>
      </c>
      <c r="GQR196" s="62">
        <v>47131826</v>
      </c>
      <c r="GQS196" s="62">
        <v>47131826</v>
      </c>
      <c r="GQT196" s="62">
        <v>47131826</v>
      </c>
      <c r="GQU196" s="62">
        <v>47131826</v>
      </c>
      <c r="GQV196" s="62">
        <v>47131826</v>
      </c>
      <c r="GQW196" s="62">
        <v>47131826</v>
      </c>
      <c r="GQX196" s="62">
        <v>47131826</v>
      </c>
      <c r="GQY196" s="62">
        <v>47131826</v>
      </c>
      <c r="GQZ196" s="62">
        <v>47131826</v>
      </c>
      <c r="GRA196" s="62">
        <v>47131826</v>
      </c>
      <c r="GRB196" s="62">
        <v>47131826</v>
      </c>
      <c r="GRC196" s="62">
        <v>47131826</v>
      </c>
      <c r="GRD196" s="62">
        <v>47131826</v>
      </c>
      <c r="GRE196" s="62">
        <v>47131826</v>
      </c>
      <c r="GRF196" s="62">
        <v>47131826</v>
      </c>
      <c r="GRG196" s="62">
        <v>47131826</v>
      </c>
      <c r="GRH196" s="62">
        <v>47131826</v>
      </c>
      <c r="GRI196" s="62">
        <v>47131826</v>
      </c>
      <c r="GRJ196" s="62">
        <v>47131826</v>
      </c>
      <c r="GRK196" s="62">
        <v>47131826</v>
      </c>
      <c r="GRL196" s="62">
        <v>47131826</v>
      </c>
      <c r="GRM196" s="62">
        <v>47131826</v>
      </c>
      <c r="GRN196" s="62">
        <v>47131826</v>
      </c>
      <c r="GRO196" s="62">
        <v>47131826</v>
      </c>
      <c r="GRP196" s="62">
        <v>47131826</v>
      </c>
      <c r="GRQ196" s="62">
        <v>47131826</v>
      </c>
      <c r="GRR196" s="62">
        <v>47131826</v>
      </c>
      <c r="GRS196" s="62">
        <v>47131826</v>
      </c>
      <c r="GRT196" s="62">
        <v>47131826</v>
      </c>
      <c r="GRU196" s="62">
        <v>47131826</v>
      </c>
      <c r="GRV196" s="62">
        <v>47131826</v>
      </c>
      <c r="GRW196" s="62">
        <v>47131826</v>
      </c>
      <c r="GRX196" s="62">
        <v>47131826</v>
      </c>
      <c r="GRY196" s="62">
        <v>47131826</v>
      </c>
      <c r="GRZ196" s="62">
        <v>47131826</v>
      </c>
      <c r="GSA196" s="62">
        <v>47131826</v>
      </c>
      <c r="GSB196" s="62">
        <v>47131826</v>
      </c>
      <c r="GSC196" s="62">
        <v>47131826</v>
      </c>
      <c r="GSD196" s="62">
        <v>47131826</v>
      </c>
      <c r="GSE196" s="62">
        <v>47131826</v>
      </c>
      <c r="GSF196" s="62">
        <v>47131826</v>
      </c>
      <c r="GSG196" s="62">
        <v>47131826</v>
      </c>
      <c r="GSH196" s="62">
        <v>47131826</v>
      </c>
      <c r="GSI196" s="62">
        <v>47131826</v>
      </c>
      <c r="GSJ196" s="62">
        <v>47131826</v>
      </c>
      <c r="GSK196" s="62">
        <v>47131826</v>
      </c>
      <c r="GSL196" s="62">
        <v>47131826</v>
      </c>
      <c r="GSM196" s="62">
        <v>47131826</v>
      </c>
      <c r="GSN196" s="62">
        <v>47131826</v>
      </c>
      <c r="GSO196" s="62">
        <v>47131826</v>
      </c>
      <c r="GSP196" s="62">
        <v>47131826</v>
      </c>
      <c r="GSQ196" s="62">
        <v>47131826</v>
      </c>
      <c r="GSR196" s="62">
        <v>47131826</v>
      </c>
      <c r="GSS196" s="62">
        <v>47131826</v>
      </c>
      <c r="GST196" s="62">
        <v>47131826</v>
      </c>
      <c r="GSU196" s="62">
        <v>47131826</v>
      </c>
      <c r="GSV196" s="62">
        <v>47131826</v>
      </c>
      <c r="GSW196" s="62">
        <v>47131826</v>
      </c>
      <c r="GSX196" s="62">
        <v>47131826</v>
      </c>
      <c r="GSY196" s="62">
        <v>47131826</v>
      </c>
      <c r="GSZ196" s="62">
        <v>47131826</v>
      </c>
      <c r="GTA196" s="62">
        <v>47131826</v>
      </c>
      <c r="GTB196" s="62">
        <v>47131826</v>
      </c>
      <c r="GTC196" s="62">
        <v>47131826</v>
      </c>
      <c r="GTD196" s="62">
        <v>47131826</v>
      </c>
      <c r="GTE196" s="62">
        <v>47131826</v>
      </c>
      <c r="GTF196" s="62">
        <v>47131826</v>
      </c>
      <c r="GTG196" s="62">
        <v>47131826</v>
      </c>
      <c r="GTH196" s="62">
        <v>47131826</v>
      </c>
      <c r="GTI196" s="62">
        <v>47131826</v>
      </c>
      <c r="GTJ196" s="62">
        <v>47131826</v>
      </c>
      <c r="GTK196" s="62">
        <v>47131826</v>
      </c>
      <c r="GTL196" s="62">
        <v>47131826</v>
      </c>
      <c r="GTM196" s="62">
        <v>47131826</v>
      </c>
      <c r="GTN196" s="62">
        <v>47131826</v>
      </c>
      <c r="GTO196" s="62">
        <v>47131826</v>
      </c>
      <c r="GTP196" s="62">
        <v>47131826</v>
      </c>
      <c r="GTQ196" s="62">
        <v>47131826</v>
      </c>
      <c r="GTR196" s="62">
        <v>47131826</v>
      </c>
      <c r="GTS196" s="62">
        <v>47131826</v>
      </c>
      <c r="GTT196" s="62">
        <v>47131826</v>
      </c>
      <c r="GTU196" s="62">
        <v>47131826</v>
      </c>
      <c r="GTV196" s="62">
        <v>47131826</v>
      </c>
      <c r="GTW196" s="62">
        <v>47131826</v>
      </c>
      <c r="GTX196" s="62">
        <v>47131826</v>
      </c>
      <c r="GTY196" s="62">
        <v>47131826</v>
      </c>
      <c r="GTZ196" s="62">
        <v>47131826</v>
      </c>
      <c r="GUA196" s="62">
        <v>47131826</v>
      </c>
      <c r="GUB196" s="62">
        <v>47131826</v>
      </c>
      <c r="GUC196" s="62">
        <v>47131826</v>
      </c>
      <c r="GUD196" s="62">
        <v>47131826</v>
      </c>
      <c r="GUE196" s="62">
        <v>47131826</v>
      </c>
      <c r="GUF196" s="62">
        <v>47131826</v>
      </c>
      <c r="GUG196" s="62">
        <v>47131826</v>
      </c>
      <c r="GUH196" s="62">
        <v>47131826</v>
      </c>
      <c r="GUI196" s="62">
        <v>47131826</v>
      </c>
      <c r="GUJ196" s="62">
        <v>47131826</v>
      </c>
      <c r="GUK196" s="62">
        <v>47131826</v>
      </c>
      <c r="GUL196" s="62">
        <v>47131826</v>
      </c>
      <c r="GUM196" s="62">
        <v>47131826</v>
      </c>
      <c r="GUN196" s="62">
        <v>47131826</v>
      </c>
      <c r="GUO196" s="62">
        <v>47131826</v>
      </c>
      <c r="GUP196" s="62">
        <v>47131826</v>
      </c>
      <c r="GUQ196" s="62">
        <v>47131826</v>
      </c>
      <c r="GUR196" s="62">
        <v>47131826</v>
      </c>
      <c r="GUS196" s="62">
        <v>47131826</v>
      </c>
      <c r="GUT196" s="62">
        <v>47131826</v>
      </c>
      <c r="GUU196" s="62">
        <v>47131826</v>
      </c>
      <c r="GUV196" s="62">
        <v>47131826</v>
      </c>
      <c r="GUW196" s="62">
        <v>47131826</v>
      </c>
      <c r="GUX196" s="62">
        <v>47131826</v>
      </c>
      <c r="GUY196" s="62">
        <v>47131826</v>
      </c>
      <c r="GUZ196" s="62">
        <v>47131826</v>
      </c>
      <c r="GVA196" s="62">
        <v>47131826</v>
      </c>
      <c r="GVB196" s="62">
        <v>47131826</v>
      </c>
      <c r="GVC196" s="62">
        <v>47131826</v>
      </c>
      <c r="GVD196" s="62">
        <v>47131826</v>
      </c>
      <c r="GVE196" s="62">
        <v>47131826</v>
      </c>
      <c r="GVF196" s="62">
        <v>47131826</v>
      </c>
      <c r="GVG196" s="62">
        <v>47131826</v>
      </c>
      <c r="GVH196" s="62">
        <v>47131826</v>
      </c>
      <c r="GVI196" s="62">
        <v>47131826</v>
      </c>
      <c r="GVJ196" s="62">
        <v>47131826</v>
      </c>
      <c r="GVK196" s="62">
        <v>47131826</v>
      </c>
      <c r="GVL196" s="62">
        <v>47131826</v>
      </c>
      <c r="GVM196" s="62">
        <v>47131826</v>
      </c>
      <c r="GVN196" s="62">
        <v>47131826</v>
      </c>
      <c r="GVO196" s="62">
        <v>47131826</v>
      </c>
      <c r="GVP196" s="62">
        <v>47131826</v>
      </c>
      <c r="GVQ196" s="62">
        <v>47131826</v>
      </c>
      <c r="GVR196" s="62">
        <v>47131826</v>
      </c>
      <c r="GVS196" s="62">
        <v>47131826</v>
      </c>
      <c r="GVT196" s="62">
        <v>47131826</v>
      </c>
      <c r="GVU196" s="62">
        <v>47131826</v>
      </c>
      <c r="GVV196" s="62">
        <v>47131826</v>
      </c>
      <c r="GVW196" s="62">
        <v>47131826</v>
      </c>
      <c r="GVX196" s="62">
        <v>47131826</v>
      </c>
      <c r="GVY196" s="62">
        <v>47131826</v>
      </c>
      <c r="GVZ196" s="62">
        <v>47131826</v>
      </c>
      <c r="GWA196" s="62">
        <v>47131826</v>
      </c>
      <c r="GWB196" s="62">
        <v>47131826</v>
      </c>
      <c r="GWC196" s="62">
        <v>47131826</v>
      </c>
      <c r="GWD196" s="62">
        <v>47131826</v>
      </c>
      <c r="GWE196" s="62">
        <v>47131826</v>
      </c>
      <c r="GWF196" s="62">
        <v>47131826</v>
      </c>
      <c r="GWG196" s="62">
        <v>47131826</v>
      </c>
      <c r="GWH196" s="62">
        <v>47131826</v>
      </c>
      <c r="GWI196" s="62">
        <v>47131826</v>
      </c>
      <c r="GWJ196" s="62">
        <v>47131826</v>
      </c>
      <c r="GWK196" s="62">
        <v>47131826</v>
      </c>
      <c r="GWL196" s="62">
        <v>47131826</v>
      </c>
      <c r="GWM196" s="62">
        <v>47131826</v>
      </c>
      <c r="GWN196" s="62">
        <v>47131826</v>
      </c>
      <c r="GWO196" s="62">
        <v>47131826</v>
      </c>
      <c r="GWP196" s="62">
        <v>47131826</v>
      </c>
      <c r="GWQ196" s="62">
        <v>47131826</v>
      </c>
      <c r="GWR196" s="62">
        <v>47131826</v>
      </c>
      <c r="GWS196" s="62">
        <v>47131826</v>
      </c>
      <c r="GWT196" s="62">
        <v>47131826</v>
      </c>
      <c r="GWU196" s="62">
        <v>47131826</v>
      </c>
      <c r="GWV196" s="62">
        <v>47131826</v>
      </c>
      <c r="GWW196" s="62">
        <v>47131826</v>
      </c>
      <c r="GWX196" s="62">
        <v>47131826</v>
      </c>
      <c r="GWY196" s="62">
        <v>47131826</v>
      </c>
      <c r="GWZ196" s="62">
        <v>47131826</v>
      </c>
      <c r="GXA196" s="62">
        <v>47131826</v>
      </c>
      <c r="GXB196" s="62">
        <v>47131826</v>
      </c>
      <c r="GXC196" s="62">
        <v>47131826</v>
      </c>
      <c r="GXD196" s="62">
        <v>47131826</v>
      </c>
      <c r="GXE196" s="62">
        <v>47131826</v>
      </c>
      <c r="GXF196" s="62">
        <v>47131826</v>
      </c>
      <c r="GXG196" s="62">
        <v>47131826</v>
      </c>
      <c r="GXH196" s="62">
        <v>47131826</v>
      </c>
      <c r="GXI196" s="62">
        <v>47131826</v>
      </c>
      <c r="GXJ196" s="62">
        <v>47131826</v>
      </c>
      <c r="GXK196" s="62">
        <v>47131826</v>
      </c>
      <c r="GXL196" s="62">
        <v>47131826</v>
      </c>
      <c r="GXM196" s="62">
        <v>47131826</v>
      </c>
      <c r="GXN196" s="62">
        <v>47131826</v>
      </c>
      <c r="GXO196" s="62">
        <v>47131826</v>
      </c>
      <c r="GXP196" s="62">
        <v>47131826</v>
      </c>
      <c r="GXQ196" s="62">
        <v>47131826</v>
      </c>
      <c r="GXR196" s="62">
        <v>47131826</v>
      </c>
      <c r="GXS196" s="62">
        <v>47131826</v>
      </c>
      <c r="GXT196" s="62">
        <v>47131826</v>
      </c>
      <c r="GXU196" s="62">
        <v>47131826</v>
      </c>
      <c r="GXV196" s="62">
        <v>47131826</v>
      </c>
      <c r="GXW196" s="62">
        <v>47131826</v>
      </c>
      <c r="GXX196" s="62">
        <v>47131826</v>
      </c>
      <c r="GXY196" s="62">
        <v>47131826</v>
      </c>
      <c r="GXZ196" s="62">
        <v>47131826</v>
      </c>
      <c r="GYA196" s="62">
        <v>47131826</v>
      </c>
      <c r="GYB196" s="62">
        <v>47131826</v>
      </c>
      <c r="GYC196" s="62">
        <v>47131826</v>
      </c>
      <c r="GYD196" s="62">
        <v>47131826</v>
      </c>
      <c r="GYE196" s="62">
        <v>47131826</v>
      </c>
      <c r="GYF196" s="62">
        <v>47131826</v>
      </c>
      <c r="GYG196" s="62">
        <v>47131826</v>
      </c>
      <c r="GYH196" s="62">
        <v>47131826</v>
      </c>
      <c r="GYI196" s="62">
        <v>47131826</v>
      </c>
      <c r="GYJ196" s="62">
        <v>47131826</v>
      </c>
      <c r="GYK196" s="62">
        <v>47131826</v>
      </c>
      <c r="GYL196" s="62">
        <v>47131826</v>
      </c>
      <c r="GYM196" s="62">
        <v>47131826</v>
      </c>
      <c r="GYN196" s="62">
        <v>47131826</v>
      </c>
      <c r="GYO196" s="62">
        <v>47131826</v>
      </c>
      <c r="GYP196" s="62">
        <v>47131826</v>
      </c>
      <c r="GYQ196" s="62">
        <v>47131826</v>
      </c>
      <c r="GYR196" s="62">
        <v>47131826</v>
      </c>
      <c r="GYS196" s="62">
        <v>47131826</v>
      </c>
      <c r="GYT196" s="62">
        <v>47131826</v>
      </c>
      <c r="GYU196" s="62">
        <v>47131826</v>
      </c>
      <c r="GYV196" s="62">
        <v>47131826</v>
      </c>
      <c r="GYW196" s="62">
        <v>47131826</v>
      </c>
      <c r="GYX196" s="62">
        <v>47131826</v>
      </c>
      <c r="GYY196" s="62">
        <v>47131826</v>
      </c>
      <c r="GYZ196" s="62">
        <v>47131826</v>
      </c>
      <c r="GZA196" s="62">
        <v>47131826</v>
      </c>
      <c r="GZB196" s="62">
        <v>47131826</v>
      </c>
      <c r="GZC196" s="62">
        <v>47131826</v>
      </c>
      <c r="GZD196" s="62">
        <v>47131826</v>
      </c>
      <c r="GZE196" s="62">
        <v>47131826</v>
      </c>
      <c r="GZF196" s="62">
        <v>47131826</v>
      </c>
      <c r="GZG196" s="62">
        <v>47131826</v>
      </c>
      <c r="GZH196" s="62">
        <v>47131826</v>
      </c>
      <c r="GZI196" s="62">
        <v>47131826</v>
      </c>
      <c r="GZJ196" s="62">
        <v>47131826</v>
      </c>
      <c r="GZK196" s="62">
        <v>47131826</v>
      </c>
      <c r="GZL196" s="62">
        <v>47131826</v>
      </c>
      <c r="GZM196" s="62">
        <v>47131826</v>
      </c>
      <c r="GZN196" s="62">
        <v>47131826</v>
      </c>
      <c r="GZO196" s="62">
        <v>47131826</v>
      </c>
      <c r="GZP196" s="62">
        <v>47131826</v>
      </c>
      <c r="GZQ196" s="62">
        <v>47131826</v>
      </c>
      <c r="GZR196" s="62">
        <v>47131826</v>
      </c>
      <c r="GZS196" s="62">
        <v>47131826</v>
      </c>
      <c r="GZT196" s="62">
        <v>47131826</v>
      </c>
      <c r="GZU196" s="62">
        <v>47131826</v>
      </c>
      <c r="GZV196" s="62">
        <v>47131826</v>
      </c>
      <c r="GZW196" s="62">
        <v>47131826</v>
      </c>
      <c r="GZX196" s="62">
        <v>47131826</v>
      </c>
      <c r="GZY196" s="62">
        <v>47131826</v>
      </c>
      <c r="GZZ196" s="62">
        <v>47131826</v>
      </c>
      <c r="HAA196" s="62">
        <v>47131826</v>
      </c>
      <c r="HAB196" s="62">
        <v>47131826</v>
      </c>
      <c r="HAC196" s="62">
        <v>47131826</v>
      </c>
      <c r="HAD196" s="62">
        <v>47131826</v>
      </c>
      <c r="HAE196" s="62">
        <v>47131826</v>
      </c>
      <c r="HAF196" s="62">
        <v>47131826</v>
      </c>
      <c r="HAG196" s="62">
        <v>47131826</v>
      </c>
      <c r="HAH196" s="62">
        <v>47131826</v>
      </c>
      <c r="HAI196" s="62">
        <v>47131826</v>
      </c>
      <c r="HAJ196" s="62">
        <v>47131826</v>
      </c>
      <c r="HAK196" s="62">
        <v>47131826</v>
      </c>
      <c r="HAL196" s="62">
        <v>47131826</v>
      </c>
      <c r="HAM196" s="62">
        <v>47131826</v>
      </c>
      <c r="HAN196" s="62">
        <v>47131826</v>
      </c>
      <c r="HAO196" s="62">
        <v>47131826</v>
      </c>
      <c r="HAP196" s="62">
        <v>47131826</v>
      </c>
      <c r="HAQ196" s="62">
        <v>47131826</v>
      </c>
      <c r="HAR196" s="62">
        <v>47131826</v>
      </c>
      <c r="HAS196" s="62">
        <v>47131826</v>
      </c>
      <c r="HAT196" s="62">
        <v>47131826</v>
      </c>
      <c r="HAU196" s="62">
        <v>47131826</v>
      </c>
      <c r="HAV196" s="62">
        <v>47131826</v>
      </c>
      <c r="HAW196" s="62">
        <v>47131826</v>
      </c>
      <c r="HAX196" s="62">
        <v>47131826</v>
      </c>
      <c r="HAY196" s="62">
        <v>47131826</v>
      </c>
      <c r="HAZ196" s="62">
        <v>47131826</v>
      </c>
      <c r="HBA196" s="62">
        <v>47131826</v>
      </c>
      <c r="HBB196" s="62">
        <v>47131826</v>
      </c>
      <c r="HBC196" s="62">
        <v>47131826</v>
      </c>
      <c r="HBD196" s="62">
        <v>47131826</v>
      </c>
      <c r="HBE196" s="62">
        <v>47131826</v>
      </c>
      <c r="HBF196" s="62">
        <v>47131826</v>
      </c>
      <c r="HBG196" s="62">
        <v>47131826</v>
      </c>
      <c r="HBH196" s="62">
        <v>47131826</v>
      </c>
      <c r="HBI196" s="62">
        <v>47131826</v>
      </c>
      <c r="HBJ196" s="62">
        <v>47131826</v>
      </c>
      <c r="HBK196" s="62">
        <v>47131826</v>
      </c>
      <c r="HBL196" s="62">
        <v>47131826</v>
      </c>
      <c r="HBM196" s="62">
        <v>47131826</v>
      </c>
      <c r="HBN196" s="62">
        <v>47131826</v>
      </c>
      <c r="HBO196" s="62">
        <v>47131826</v>
      </c>
      <c r="HBP196" s="62">
        <v>47131826</v>
      </c>
      <c r="HBQ196" s="62">
        <v>47131826</v>
      </c>
      <c r="HBR196" s="62">
        <v>47131826</v>
      </c>
      <c r="HBS196" s="62">
        <v>47131826</v>
      </c>
      <c r="HBT196" s="62">
        <v>47131826</v>
      </c>
      <c r="HBU196" s="62">
        <v>47131826</v>
      </c>
      <c r="HBV196" s="62">
        <v>47131826</v>
      </c>
      <c r="HBW196" s="62">
        <v>47131826</v>
      </c>
      <c r="HBX196" s="62">
        <v>47131826</v>
      </c>
      <c r="HBY196" s="62">
        <v>47131826</v>
      </c>
      <c r="HBZ196" s="62">
        <v>47131826</v>
      </c>
      <c r="HCA196" s="62">
        <v>47131826</v>
      </c>
      <c r="HCB196" s="62">
        <v>47131826</v>
      </c>
      <c r="HCC196" s="62">
        <v>47131826</v>
      </c>
      <c r="HCD196" s="62">
        <v>47131826</v>
      </c>
      <c r="HCE196" s="62">
        <v>47131826</v>
      </c>
      <c r="HCF196" s="62">
        <v>47131826</v>
      </c>
      <c r="HCG196" s="62">
        <v>47131826</v>
      </c>
      <c r="HCH196" s="62">
        <v>47131826</v>
      </c>
      <c r="HCI196" s="62">
        <v>47131826</v>
      </c>
      <c r="HCJ196" s="62">
        <v>47131826</v>
      </c>
      <c r="HCK196" s="62">
        <v>47131826</v>
      </c>
      <c r="HCL196" s="62">
        <v>47131826</v>
      </c>
      <c r="HCM196" s="62">
        <v>47131826</v>
      </c>
      <c r="HCN196" s="62">
        <v>47131826</v>
      </c>
      <c r="HCO196" s="62">
        <v>47131826</v>
      </c>
      <c r="HCP196" s="62">
        <v>47131826</v>
      </c>
      <c r="HCQ196" s="62">
        <v>47131826</v>
      </c>
      <c r="HCR196" s="62">
        <v>47131826</v>
      </c>
      <c r="HCS196" s="62">
        <v>47131826</v>
      </c>
      <c r="HCT196" s="62">
        <v>47131826</v>
      </c>
      <c r="HCU196" s="62">
        <v>47131826</v>
      </c>
      <c r="HCV196" s="62">
        <v>47131826</v>
      </c>
      <c r="HCW196" s="62">
        <v>47131826</v>
      </c>
      <c r="HCX196" s="62">
        <v>47131826</v>
      </c>
      <c r="HCY196" s="62">
        <v>47131826</v>
      </c>
      <c r="HCZ196" s="62">
        <v>47131826</v>
      </c>
      <c r="HDA196" s="62">
        <v>47131826</v>
      </c>
      <c r="HDB196" s="62">
        <v>47131826</v>
      </c>
      <c r="HDC196" s="62">
        <v>47131826</v>
      </c>
      <c r="HDD196" s="62">
        <v>47131826</v>
      </c>
      <c r="HDE196" s="62">
        <v>47131826</v>
      </c>
      <c r="HDF196" s="62">
        <v>47131826</v>
      </c>
      <c r="HDG196" s="62">
        <v>47131826</v>
      </c>
      <c r="HDH196" s="62">
        <v>47131826</v>
      </c>
      <c r="HDI196" s="62">
        <v>47131826</v>
      </c>
      <c r="HDJ196" s="62">
        <v>47131826</v>
      </c>
      <c r="HDK196" s="62">
        <v>47131826</v>
      </c>
      <c r="HDL196" s="62">
        <v>47131826</v>
      </c>
      <c r="HDM196" s="62">
        <v>47131826</v>
      </c>
      <c r="HDN196" s="62">
        <v>47131826</v>
      </c>
      <c r="HDO196" s="62">
        <v>47131826</v>
      </c>
      <c r="HDP196" s="62">
        <v>47131826</v>
      </c>
      <c r="HDQ196" s="62">
        <v>47131826</v>
      </c>
      <c r="HDR196" s="62">
        <v>47131826</v>
      </c>
      <c r="HDS196" s="62">
        <v>47131826</v>
      </c>
      <c r="HDT196" s="62">
        <v>47131826</v>
      </c>
      <c r="HDU196" s="62">
        <v>47131826</v>
      </c>
      <c r="HDV196" s="62">
        <v>47131826</v>
      </c>
      <c r="HDW196" s="62">
        <v>47131826</v>
      </c>
      <c r="HDX196" s="62">
        <v>47131826</v>
      </c>
      <c r="HDY196" s="62">
        <v>47131826</v>
      </c>
      <c r="HDZ196" s="62">
        <v>47131826</v>
      </c>
      <c r="HEA196" s="62">
        <v>47131826</v>
      </c>
      <c r="HEB196" s="62">
        <v>47131826</v>
      </c>
      <c r="HEC196" s="62">
        <v>47131826</v>
      </c>
      <c r="HED196" s="62">
        <v>47131826</v>
      </c>
      <c r="HEE196" s="62">
        <v>47131826</v>
      </c>
      <c r="HEF196" s="62">
        <v>47131826</v>
      </c>
      <c r="HEG196" s="62">
        <v>47131826</v>
      </c>
      <c r="HEH196" s="62">
        <v>47131826</v>
      </c>
      <c r="HEI196" s="62">
        <v>47131826</v>
      </c>
      <c r="HEJ196" s="62">
        <v>47131826</v>
      </c>
      <c r="HEK196" s="62">
        <v>47131826</v>
      </c>
      <c r="HEL196" s="62">
        <v>47131826</v>
      </c>
      <c r="HEM196" s="62">
        <v>47131826</v>
      </c>
      <c r="HEN196" s="62">
        <v>47131826</v>
      </c>
      <c r="HEO196" s="62">
        <v>47131826</v>
      </c>
      <c r="HEP196" s="62">
        <v>47131826</v>
      </c>
      <c r="HEQ196" s="62">
        <v>47131826</v>
      </c>
      <c r="HER196" s="62">
        <v>47131826</v>
      </c>
      <c r="HES196" s="62">
        <v>47131826</v>
      </c>
      <c r="HET196" s="62">
        <v>47131826</v>
      </c>
      <c r="HEU196" s="62">
        <v>47131826</v>
      </c>
      <c r="HEV196" s="62">
        <v>47131826</v>
      </c>
      <c r="HEW196" s="62">
        <v>47131826</v>
      </c>
      <c r="HEX196" s="62">
        <v>47131826</v>
      </c>
      <c r="HEY196" s="62">
        <v>47131826</v>
      </c>
      <c r="HEZ196" s="62">
        <v>47131826</v>
      </c>
      <c r="HFA196" s="62">
        <v>47131826</v>
      </c>
      <c r="HFB196" s="62">
        <v>47131826</v>
      </c>
      <c r="HFC196" s="62">
        <v>47131826</v>
      </c>
      <c r="HFD196" s="62">
        <v>47131826</v>
      </c>
      <c r="HFE196" s="62">
        <v>47131826</v>
      </c>
      <c r="HFF196" s="62">
        <v>47131826</v>
      </c>
      <c r="HFG196" s="62">
        <v>47131826</v>
      </c>
      <c r="HFH196" s="62">
        <v>47131826</v>
      </c>
      <c r="HFI196" s="62">
        <v>47131826</v>
      </c>
      <c r="HFJ196" s="62">
        <v>47131826</v>
      </c>
      <c r="HFK196" s="62">
        <v>47131826</v>
      </c>
      <c r="HFL196" s="62">
        <v>47131826</v>
      </c>
      <c r="HFM196" s="62">
        <v>47131826</v>
      </c>
      <c r="HFN196" s="62">
        <v>47131826</v>
      </c>
      <c r="HFO196" s="62">
        <v>47131826</v>
      </c>
      <c r="HFP196" s="62">
        <v>47131826</v>
      </c>
      <c r="HFQ196" s="62">
        <v>47131826</v>
      </c>
      <c r="HFR196" s="62">
        <v>47131826</v>
      </c>
      <c r="HFS196" s="62">
        <v>47131826</v>
      </c>
      <c r="HFT196" s="62">
        <v>47131826</v>
      </c>
      <c r="HFU196" s="62">
        <v>47131826</v>
      </c>
      <c r="HFV196" s="62">
        <v>47131826</v>
      </c>
      <c r="HFW196" s="62">
        <v>47131826</v>
      </c>
      <c r="HFX196" s="62">
        <v>47131826</v>
      </c>
      <c r="HFY196" s="62">
        <v>47131826</v>
      </c>
      <c r="HFZ196" s="62">
        <v>47131826</v>
      </c>
      <c r="HGA196" s="62">
        <v>47131826</v>
      </c>
      <c r="HGB196" s="62">
        <v>47131826</v>
      </c>
      <c r="HGC196" s="62">
        <v>47131826</v>
      </c>
      <c r="HGD196" s="62">
        <v>47131826</v>
      </c>
      <c r="HGE196" s="62">
        <v>47131826</v>
      </c>
      <c r="HGF196" s="62">
        <v>47131826</v>
      </c>
      <c r="HGG196" s="62">
        <v>47131826</v>
      </c>
      <c r="HGH196" s="62">
        <v>47131826</v>
      </c>
      <c r="HGI196" s="62">
        <v>47131826</v>
      </c>
      <c r="HGJ196" s="62">
        <v>47131826</v>
      </c>
      <c r="HGK196" s="62">
        <v>47131826</v>
      </c>
      <c r="HGL196" s="62">
        <v>47131826</v>
      </c>
      <c r="HGM196" s="62">
        <v>47131826</v>
      </c>
      <c r="HGN196" s="62">
        <v>47131826</v>
      </c>
      <c r="HGO196" s="62">
        <v>47131826</v>
      </c>
      <c r="HGP196" s="62">
        <v>47131826</v>
      </c>
      <c r="HGQ196" s="62">
        <v>47131826</v>
      </c>
      <c r="HGR196" s="62">
        <v>47131826</v>
      </c>
      <c r="HGS196" s="62">
        <v>47131826</v>
      </c>
      <c r="HGT196" s="62">
        <v>47131826</v>
      </c>
      <c r="HGU196" s="62">
        <v>47131826</v>
      </c>
      <c r="HGV196" s="62">
        <v>47131826</v>
      </c>
      <c r="HGW196" s="62">
        <v>47131826</v>
      </c>
      <c r="HGX196" s="62">
        <v>47131826</v>
      </c>
      <c r="HGY196" s="62">
        <v>47131826</v>
      </c>
      <c r="HGZ196" s="62">
        <v>47131826</v>
      </c>
      <c r="HHA196" s="62">
        <v>47131826</v>
      </c>
      <c r="HHB196" s="62">
        <v>47131826</v>
      </c>
      <c r="HHC196" s="62">
        <v>47131826</v>
      </c>
      <c r="HHD196" s="62">
        <v>47131826</v>
      </c>
      <c r="HHE196" s="62">
        <v>47131826</v>
      </c>
      <c r="HHF196" s="62">
        <v>47131826</v>
      </c>
      <c r="HHG196" s="62">
        <v>47131826</v>
      </c>
      <c r="HHH196" s="62">
        <v>47131826</v>
      </c>
      <c r="HHI196" s="62">
        <v>47131826</v>
      </c>
      <c r="HHJ196" s="62">
        <v>47131826</v>
      </c>
      <c r="HHK196" s="62">
        <v>47131826</v>
      </c>
      <c r="HHL196" s="62">
        <v>47131826</v>
      </c>
      <c r="HHM196" s="62">
        <v>47131826</v>
      </c>
      <c r="HHN196" s="62">
        <v>47131826</v>
      </c>
      <c r="HHO196" s="62">
        <v>47131826</v>
      </c>
      <c r="HHP196" s="62">
        <v>47131826</v>
      </c>
      <c r="HHQ196" s="62">
        <v>47131826</v>
      </c>
      <c r="HHR196" s="62">
        <v>47131826</v>
      </c>
      <c r="HHS196" s="62">
        <v>47131826</v>
      </c>
      <c r="HHT196" s="62">
        <v>47131826</v>
      </c>
      <c r="HHU196" s="62">
        <v>47131826</v>
      </c>
      <c r="HHV196" s="62">
        <v>47131826</v>
      </c>
      <c r="HHW196" s="62">
        <v>47131826</v>
      </c>
      <c r="HHX196" s="62">
        <v>47131826</v>
      </c>
      <c r="HHY196" s="62">
        <v>47131826</v>
      </c>
      <c r="HHZ196" s="62">
        <v>47131826</v>
      </c>
      <c r="HIA196" s="62">
        <v>47131826</v>
      </c>
      <c r="HIB196" s="62">
        <v>47131826</v>
      </c>
      <c r="HIC196" s="62">
        <v>47131826</v>
      </c>
      <c r="HID196" s="62">
        <v>47131826</v>
      </c>
      <c r="HIE196" s="62">
        <v>47131826</v>
      </c>
      <c r="HIF196" s="62">
        <v>47131826</v>
      </c>
      <c r="HIG196" s="62">
        <v>47131826</v>
      </c>
      <c r="HIH196" s="62">
        <v>47131826</v>
      </c>
      <c r="HII196" s="62">
        <v>47131826</v>
      </c>
      <c r="HIJ196" s="62">
        <v>47131826</v>
      </c>
      <c r="HIK196" s="62">
        <v>47131826</v>
      </c>
      <c r="HIL196" s="62">
        <v>47131826</v>
      </c>
      <c r="HIM196" s="62">
        <v>47131826</v>
      </c>
      <c r="HIN196" s="62">
        <v>47131826</v>
      </c>
      <c r="HIO196" s="62">
        <v>47131826</v>
      </c>
      <c r="HIP196" s="62">
        <v>47131826</v>
      </c>
      <c r="HIQ196" s="62">
        <v>47131826</v>
      </c>
      <c r="HIR196" s="62">
        <v>47131826</v>
      </c>
      <c r="HIS196" s="62">
        <v>47131826</v>
      </c>
      <c r="HIT196" s="62">
        <v>47131826</v>
      </c>
      <c r="HIU196" s="62">
        <v>47131826</v>
      </c>
      <c r="HIV196" s="62">
        <v>47131826</v>
      </c>
      <c r="HIW196" s="62">
        <v>47131826</v>
      </c>
      <c r="HIX196" s="62">
        <v>47131826</v>
      </c>
      <c r="HIY196" s="62">
        <v>47131826</v>
      </c>
      <c r="HIZ196" s="62">
        <v>47131826</v>
      </c>
      <c r="HJA196" s="62">
        <v>47131826</v>
      </c>
      <c r="HJB196" s="62">
        <v>47131826</v>
      </c>
      <c r="HJC196" s="62">
        <v>47131826</v>
      </c>
      <c r="HJD196" s="62">
        <v>47131826</v>
      </c>
      <c r="HJE196" s="62">
        <v>47131826</v>
      </c>
      <c r="HJF196" s="62">
        <v>47131826</v>
      </c>
      <c r="HJG196" s="62">
        <v>47131826</v>
      </c>
      <c r="HJH196" s="62">
        <v>47131826</v>
      </c>
      <c r="HJI196" s="62">
        <v>47131826</v>
      </c>
      <c r="HJJ196" s="62">
        <v>47131826</v>
      </c>
      <c r="HJK196" s="62">
        <v>47131826</v>
      </c>
      <c r="HJL196" s="62">
        <v>47131826</v>
      </c>
      <c r="HJM196" s="62">
        <v>47131826</v>
      </c>
      <c r="HJN196" s="62">
        <v>47131826</v>
      </c>
      <c r="HJO196" s="62">
        <v>47131826</v>
      </c>
      <c r="HJP196" s="62">
        <v>47131826</v>
      </c>
      <c r="HJQ196" s="62">
        <v>47131826</v>
      </c>
      <c r="HJR196" s="62">
        <v>47131826</v>
      </c>
      <c r="HJS196" s="62">
        <v>47131826</v>
      </c>
      <c r="HJT196" s="62">
        <v>47131826</v>
      </c>
      <c r="HJU196" s="62">
        <v>47131826</v>
      </c>
      <c r="HJV196" s="62">
        <v>47131826</v>
      </c>
      <c r="HJW196" s="62">
        <v>47131826</v>
      </c>
      <c r="HJX196" s="62">
        <v>47131826</v>
      </c>
      <c r="HJY196" s="62">
        <v>47131826</v>
      </c>
      <c r="HJZ196" s="62">
        <v>47131826</v>
      </c>
      <c r="HKA196" s="62">
        <v>47131826</v>
      </c>
      <c r="HKB196" s="62">
        <v>47131826</v>
      </c>
      <c r="HKC196" s="62">
        <v>47131826</v>
      </c>
      <c r="HKD196" s="62">
        <v>47131826</v>
      </c>
      <c r="HKE196" s="62">
        <v>47131826</v>
      </c>
      <c r="HKF196" s="62">
        <v>47131826</v>
      </c>
      <c r="HKG196" s="62">
        <v>47131826</v>
      </c>
      <c r="HKH196" s="62">
        <v>47131826</v>
      </c>
      <c r="HKI196" s="62">
        <v>47131826</v>
      </c>
      <c r="HKJ196" s="62">
        <v>47131826</v>
      </c>
      <c r="HKK196" s="62">
        <v>47131826</v>
      </c>
      <c r="HKL196" s="62">
        <v>47131826</v>
      </c>
      <c r="HKM196" s="62">
        <v>47131826</v>
      </c>
      <c r="HKN196" s="62">
        <v>47131826</v>
      </c>
      <c r="HKO196" s="62">
        <v>47131826</v>
      </c>
      <c r="HKP196" s="62">
        <v>47131826</v>
      </c>
      <c r="HKQ196" s="62">
        <v>47131826</v>
      </c>
      <c r="HKR196" s="62">
        <v>47131826</v>
      </c>
      <c r="HKS196" s="62">
        <v>47131826</v>
      </c>
      <c r="HKT196" s="62">
        <v>47131826</v>
      </c>
      <c r="HKU196" s="62">
        <v>47131826</v>
      </c>
      <c r="HKV196" s="62">
        <v>47131826</v>
      </c>
      <c r="HKW196" s="62">
        <v>47131826</v>
      </c>
      <c r="HKX196" s="62">
        <v>47131826</v>
      </c>
      <c r="HKY196" s="62">
        <v>47131826</v>
      </c>
      <c r="HKZ196" s="62">
        <v>47131826</v>
      </c>
      <c r="HLA196" s="62">
        <v>47131826</v>
      </c>
      <c r="HLB196" s="62">
        <v>47131826</v>
      </c>
      <c r="HLC196" s="62">
        <v>47131826</v>
      </c>
      <c r="HLD196" s="62">
        <v>47131826</v>
      </c>
      <c r="HLE196" s="62">
        <v>47131826</v>
      </c>
      <c r="HLF196" s="62">
        <v>47131826</v>
      </c>
      <c r="HLG196" s="62">
        <v>47131826</v>
      </c>
      <c r="HLH196" s="62">
        <v>47131826</v>
      </c>
      <c r="HLI196" s="62">
        <v>47131826</v>
      </c>
      <c r="HLJ196" s="62">
        <v>47131826</v>
      </c>
      <c r="HLK196" s="62">
        <v>47131826</v>
      </c>
      <c r="HLL196" s="62">
        <v>47131826</v>
      </c>
      <c r="HLM196" s="62">
        <v>47131826</v>
      </c>
      <c r="HLN196" s="62">
        <v>47131826</v>
      </c>
      <c r="HLO196" s="62">
        <v>47131826</v>
      </c>
      <c r="HLP196" s="62">
        <v>47131826</v>
      </c>
      <c r="HLQ196" s="62">
        <v>47131826</v>
      </c>
      <c r="HLR196" s="62">
        <v>47131826</v>
      </c>
      <c r="HLS196" s="62">
        <v>47131826</v>
      </c>
      <c r="HLT196" s="62">
        <v>47131826</v>
      </c>
      <c r="HLU196" s="62">
        <v>47131826</v>
      </c>
      <c r="HLV196" s="62">
        <v>47131826</v>
      </c>
      <c r="HLW196" s="62">
        <v>47131826</v>
      </c>
      <c r="HLX196" s="62">
        <v>47131826</v>
      </c>
      <c r="HLY196" s="62">
        <v>47131826</v>
      </c>
      <c r="HLZ196" s="62">
        <v>47131826</v>
      </c>
      <c r="HMA196" s="62">
        <v>47131826</v>
      </c>
      <c r="HMB196" s="62">
        <v>47131826</v>
      </c>
      <c r="HMC196" s="62">
        <v>47131826</v>
      </c>
      <c r="HMD196" s="62">
        <v>47131826</v>
      </c>
      <c r="HME196" s="62">
        <v>47131826</v>
      </c>
      <c r="HMF196" s="62">
        <v>47131826</v>
      </c>
      <c r="HMG196" s="62">
        <v>47131826</v>
      </c>
      <c r="HMH196" s="62">
        <v>47131826</v>
      </c>
      <c r="HMI196" s="62">
        <v>47131826</v>
      </c>
      <c r="HMJ196" s="62">
        <v>47131826</v>
      </c>
      <c r="HMK196" s="62">
        <v>47131826</v>
      </c>
      <c r="HML196" s="62">
        <v>47131826</v>
      </c>
      <c r="HMM196" s="62">
        <v>47131826</v>
      </c>
      <c r="HMN196" s="62">
        <v>47131826</v>
      </c>
      <c r="HMO196" s="62">
        <v>47131826</v>
      </c>
      <c r="HMP196" s="62">
        <v>47131826</v>
      </c>
      <c r="HMQ196" s="62">
        <v>47131826</v>
      </c>
      <c r="HMR196" s="62">
        <v>47131826</v>
      </c>
      <c r="HMS196" s="62">
        <v>47131826</v>
      </c>
      <c r="HMT196" s="62">
        <v>47131826</v>
      </c>
      <c r="HMU196" s="62">
        <v>47131826</v>
      </c>
      <c r="HMV196" s="62">
        <v>47131826</v>
      </c>
      <c r="HMW196" s="62">
        <v>47131826</v>
      </c>
      <c r="HMX196" s="62">
        <v>47131826</v>
      </c>
      <c r="HMY196" s="62">
        <v>47131826</v>
      </c>
      <c r="HMZ196" s="62">
        <v>47131826</v>
      </c>
      <c r="HNA196" s="62">
        <v>47131826</v>
      </c>
      <c r="HNB196" s="62">
        <v>47131826</v>
      </c>
      <c r="HNC196" s="62">
        <v>47131826</v>
      </c>
      <c r="HND196" s="62">
        <v>47131826</v>
      </c>
      <c r="HNE196" s="62">
        <v>47131826</v>
      </c>
      <c r="HNF196" s="62">
        <v>47131826</v>
      </c>
      <c r="HNG196" s="62">
        <v>47131826</v>
      </c>
      <c r="HNH196" s="62">
        <v>47131826</v>
      </c>
      <c r="HNI196" s="62">
        <v>47131826</v>
      </c>
      <c r="HNJ196" s="62">
        <v>47131826</v>
      </c>
      <c r="HNK196" s="62">
        <v>47131826</v>
      </c>
      <c r="HNL196" s="62">
        <v>47131826</v>
      </c>
      <c r="HNM196" s="62">
        <v>47131826</v>
      </c>
      <c r="HNN196" s="62">
        <v>47131826</v>
      </c>
      <c r="HNO196" s="62">
        <v>47131826</v>
      </c>
      <c r="HNP196" s="62">
        <v>47131826</v>
      </c>
      <c r="HNQ196" s="62">
        <v>47131826</v>
      </c>
      <c r="HNR196" s="62">
        <v>47131826</v>
      </c>
      <c r="HNS196" s="62">
        <v>47131826</v>
      </c>
      <c r="HNT196" s="62">
        <v>47131826</v>
      </c>
      <c r="HNU196" s="62">
        <v>47131826</v>
      </c>
      <c r="HNV196" s="62">
        <v>47131826</v>
      </c>
      <c r="HNW196" s="62">
        <v>47131826</v>
      </c>
      <c r="HNX196" s="62">
        <v>47131826</v>
      </c>
      <c r="HNY196" s="62">
        <v>47131826</v>
      </c>
      <c r="HNZ196" s="62">
        <v>47131826</v>
      </c>
      <c r="HOA196" s="62">
        <v>47131826</v>
      </c>
      <c r="HOB196" s="62">
        <v>47131826</v>
      </c>
      <c r="HOC196" s="62">
        <v>47131826</v>
      </c>
      <c r="HOD196" s="62">
        <v>47131826</v>
      </c>
      <c r="HOE196" s="62">
        <v>47131826</v>
      </c>
      <c r="HOF196" s="62">
        <v>47131826</v>
      </c>
      <c r="HOG196" s="62">
        <v>47131826</v>
      </c>
      <c r="HOH196" s="62">
        <v>47131826</v>
      </c>
      <c r="HOI196" s="62">
        <v>47131826</v>
      </c>
      <c r="HOJ196" s="62">
        <v>47131826</v>
      </c>
      <c r="HOK196" s="62">
        <v>47131826</v>
      </c>
      <c r="HOL196" s="62">
        <v>47131826</v>
      </c>
      <c r="HOM196" s="62">
        <v>47131826</v>
      </c>
      <c r="HON196" s="62">
        <v>47131826</v>
      </c>
      <c r="HOO196" s="62">
        <v>47131826</v>
      </c>
      <c r="HOP196" s="62">
        <v>47131826</v>
      </c>
      <c r="HOQ196" s="62">
        <v>47131826</v>
      </c>
      <c r="HOR196" s="62">
        <v>47131826</v>
      </c>
      <c r="HOS196" s="62">
        <v>47131826</v>
      </c>
      <c r="HOT196" s="62">
        <v>47131826</v>
      </c>
      <c r="HOU196" s="62">
        <v>47131826</v>
      </c>
      <c r="HOV196" s="62">
        <v>47131826</v>
      </c>
      <c r="HOW196" s="62">
        <v>47131826</v>
      </c>
      <c r="HOX196" s="62">
        <v>47131826</v>
      </c>
      <c r="HOY196" s="62">
        <v>47131826</v>
      </c>
      <c r="HOZ196" s="62">
        <v>47131826</v>
      </c>
      <c r="HPA196" s="62">
        <v>47131826</v>
      </c>
      <c r="HPB196" s="62">
        <v>47131826</v>
      </c>
      <c r="HPC196" s="62">
        <v>47131826</v>
      </c>
      <c r="HPD196" s="62">
        <v>47131826</v>
      </c>
      <c r="HPE196" s="62">
        <v>47131826</v>
      </c>
      <c r="HPF196" s="62">
        <v>47131826</v>
      </c>
      <c r="HPG196" s="62">
        <v>47131826</v>
      </c>
      <c r="HPH196" s="62">
        <v>47131826</v>
      </c>
      <c r="HPI196" s="62">
        <v>47131826</v>
      </c>
      <c r="HPJ196" s="62">
        <v>47131826</v>
      </c>
      <c r="HPK196" s="62">
        <v>47131826</v>
      </c>
      <c r="HPL196" s="62">
        <v>47131826</v>
      </c>
      <c r="HPM196" s="62">
        <v>47131826</v>
      </c>
      <c r="HPN196" s="62">
        <v>47131826</v>
      </c>
      <c r="HPO196" s="62">
        <v>47131826</v>
      </c>
      <c r="HPP196" s="62">
        <v>47131826</v>
      </c>
      <c r="HPQ196" s="62">
        <v>47131826</v>
      </c>
      <c r="HPR196" s="62">
        <v>47131826</v>
      </c>
      <c r="HPS196" s="62">
        <v>47131826</v>
      </c>
      <c r="HPT196" s="62">
        <v>47131826</v>
      </c>
      <c r="HPU196" s="62">
        <v>47131826</v>
      </c>
      <c r="HPV196" s="62">
        <v>47131826</v>
      </c>
      <c r="HPW196" s="62">
        <v>47131826</v>
      </c>
      <c r="HPX196" s="62">
        <v>47131826</v>
      </c>
      <c r="HPY196" s="62">
        <v>47131826</v>
      </c>
      <c r="HPZ196" s="62">
        <v>47131826</v>
      </c>
      <c r="HQA196" s="62">
        <v>47131826</v>
      </c>
      <c r="HQB196" s="62">
        <v>47131826</v>
      </c>
      <c r="HQC196" s="62">
        <v>47131826</v>
      </c>
      <c r="HQD196" s="62">
        <v>47131826</v>
      </c>
      <c r="HQE196" s="62">
        <v>47131826</v>
      </c>
      <c r="HQF196" s="62">
        <v>47131826</v>
      </c>
      <c r="HQG196" s="62">
        <v>47131826</v>
      </c>
      <c r="HQH196" s="62">
        <v>47131826</v>
      </c>
      <c r="HQI196" s="62">
        <v>47131826</v>
      </c>
      <c r="HQJ196" s="62">
        <v>47131826</v>
      </c>
      <c r="HQK196" s="62">
        <v>47131826</v>
      </c>
      <c r="HQL196" s="62">
        <v>47131826</v>
      </c>
      <c r="HQM196" s="62">
        <v>47131826</v>
      </c>
      <c r="HQN196" s="62">
        <v>47131826</v>
      </c>
      <c r="HQO196" s="62">
        <v>47131826</v>
      </c>
      <c r="HQP196" s="62">
        <v>47131826</v>
      </c>
      <c r="HQQ196" s="62">
        <v>47131826</v>
      </c>
      <c r="HQR196" s="62">
        <v>47131826</v>
      </c>
      <c r="HQS196" s="62">
        <v>47131826</v>
      </c>
      <c r="HQT196" s="62">
        <v>47131826</v>
      </c>
      <c r="HQU196" s="62">
        <v>47131826</v>
      </c>
      <c r="HQV196" s="62">
        <v>47131826</v>
      </c>
      <c r="HQW196" s="62">
        <v>47131826</v>
      </c>
      <c r="HQX196" s="62">
        <v>47131826</v>
      </c>
      <c r="HQY196" s="62">
        <v>47131826</v>
      </c>
      <c r="HQZ196" s="62">
        <v>47131826</v>
      </c>
      <c r="HRA196" s="62">
        <v>47131826</v>
      </c>
      <c r="HRB196" s="62">
        <v>47131826</v>
      </c>
      <c r="HRC196" s="62">
        <v>47131826</v>
      </c>
      <c r="HRD196" s="62">
        <v>47131826</v>
      </c>
      <c r="HRE196" s="62">
        <v>47131826</v>
      </c>
      <c r="HRF196" s="62">
        <v>47131826</v>
      </c>
      <c r="HRG196" s="62">
        <v>47131826</v>
      </c>
      <c r="HRH196" s="62">
        <v>47131826</v>
      </c>
      <c r="HRI196" s="62">
        <v>47131826</v>
      </c>
      <c r="HRJ196" s="62">
        <v>47131826</v>
      </c>
      <c r="HRK196" s="62">
        <v>47131826</v>
      </c>
      <c r="HRL196" s="62">
        <v>47131826</v>
      </c>
      <c r="HRM196" s="62">
        <v>47131826</v>
      </c>
      <c r="HRN196" s="62">
        <v>47131826</v>
      </c>
      <c r="HRO196" s="62">
        <v>47131826</v>
      </c>
      <c r="HRP196" s="62">
        <v>47131826</v>
      </c>
      <c r="HRQ196" s="62">
        <v>47131826</v>
      </c>
      <c r="HRR196" s="62">
        <v>47131826</v>
      </c>
      <c r="HRS196" s="62">
        <v>47131826</v>
      </c>
      <c r="HRT196" s="62">
        <v>47131826</v>
      </c>
      <c r="HRU196" s="62">
        <v>47131826</v>
      </c>
      <c r="HRV196" s="62">
        <v>47131826</v>
      </c>
      <c r="HRW196" s="62">
        <v>47131826</v>
      </c>
      <c r="HRX196" s="62">
        <v>47131826</v>
      </c>
      <c r="HRY196" s="62">
        <v>47131826</v>
      </c>
      <c r="HRZ196" s="62">
        <v>47131826</v>
      </c>
      <c r="HSA196" s="62">
        <v>47131826</v>
      </c>
      <c r="HSB196" s="62">
        <v>47131826</v>
      </c>
      <c r="HSC196" s="62">
        <v>47131826</v>
      </c>
      <c r="HSD196" s="62">
        <v>47131826</v>
      </c>
      <c r="HSE196" s="62">
        <v>47131826</v>
      </c>
      <c r="HSF196" s="62">
        <v>47131826</v>
      </c>
      <c r="HSG196" s="62">
        <v>47131826</v>
      </c>
      <c r="HSH196" s="62">
        <v>47131826</v>
      </c>
      <c r="HSI196" s="62">
        <v>47131826</v>
      </c>
      <c r="HSJ196" s="62">
        <v>47131826</v>
      </c>
      <c r="HSK196" s="62">
        <v>47131826</v>
      </c>
      <c r="HSL196" s="62">
        <v>47131826</v>
      </c>
      <c r="HSM196" s="62">
        <v>47131826</v>
      </c>
      <c r="HSN196" s="62">
        <v>47131826</v>
      </c>
      <c r="HSO196" s="62">
        <v>47131826</v>
      </c>
      <c r="HSP196" s="62">
        <v>47131826</v>
      </c>
      <c r="HSQ196" s="62">
        <v>47131826</v>
      </c>
      <c r="HSR196" s="62">
        <v>47131826</v>
      </c>
      <c r="HSS196" s="62">
        <v>47131826</v>
      </c>
      <c r="HST196" s="62">
        <v>47131826</v>
      </c>
      <c r="HSU196" s="62">
        <v>47131826</v>
      </c>
      <c r="HSV196" s="62">
        <v>47131826</v>
      </c>
      <c r="HSW196" s="62">
        <v>47131826</v>
      </c>
      <c r="HSX196" s="62">
        <v>47131826</v>
      </c>
      <c r="HSY196" s="62">
        <v>47131826</v>
      </c>
      <c r="HSZ196" s="62">
        <v>47131826</v>
      </c>
      <c r="HTA196" s="62">
        <v>47131826</v>
      </c>
      <c r="HTB196" s="62">
        <v>47131826</v>
      </c>
      <c r="HTC196" s="62">
        <v>47131826</v>
      </c>
      <c r="HTD196" s="62">
        <v>47131826</v>
      </c>
      <c r="HTE196" s="62">
        <v>47131826</v>
      </c>
      <c r="HTF196" s="62">
        <v>47131826</v>
      </c>
      <c r="HTG196" s="62">
        <v>47131826</v>
      </c>
      <c r="HTH196" s="62">
        <v>47131826</v>
      </c>
      <c r="HTI196" s="62">
        <v>47131826</v>
      </c>
      <c r="HTJ196" s="62">
        <v>47131826</v>
      </c>
      <c r="HTK196" s="62">
        <v>47131826</v>
      </c>
      <c r="HTL196" s="62">
        <v>47131826</v>
      </c>
      <c r="HTM196" s="62">
        <v>47131826</v>
      </c>
      <c r="HTN196" s="62">
        <v>47131826</v>
      </c>
      <c r="HTO196" s="62">
        <v>47131826</v>
      </c>
      <c r="HTP196" s="62">
        <v>47131826</v>
      </c>
      <c r="HTQ196" s="62">
        <v>47131826</v>
      </c>
      <c r="HTR196" s="62">
        <v>47131826</v>
      </c>
      <c r="HTS196" s="62">
        <v>47131826</v>
      </c>
      <c r="HTT196" s="62">
        <v>47131826</v>
      </c>
      <c r="HTU196" s="62">
        <v>47131826</v>
      </c>
      <c r="HTV196" s="62">
        <v>47131826</v>
      </c>
      <c r="HTW196" s="62">
        <v>47131826</v>
      </c>
      <c r="HTX196" s="62">
        <v>47131826</v>
      </c>
      <c r="HTY196" s="62">
        <v>47131826</v>
      </c>
      <c r="HTZ196" s="62">
        <v>47131826</v>
      </c>
      <c r="HUA196" s="62">
        <v>47131826</v>
      </c>
      <c r="HUB196" s="62">
        <v>47131826</v>
      </c>
      <c r="HUC196" s="62">
        <v>47131826</v>
      </c>
      <c r="HUD196" s="62">
        <v>47131826</v>
      </c>
      <c r="HUE196" s="62">
        <v>47131826</v>
      </c>
      <c r="HUF196" s="62">
        <v>47131826</v>
      </c>
      <c r="HUG196" s="62">
        <v>47131826</v>
      </c>
      <c r="HUH196" s="62">
        <v>47131826</v>
      </c>
      <c r="HUI196" s="62">
        <v>47131826</v>
      </c>
      <c r="HUJ196" s="62">
        <v>47131826</v>
      </c>
      <c r="HUK196" s="62">
        <v>47131826</v>
      </c>
      <c r="HUL196" s="62">
        <v>47131826</v>
      </c>
      <c r="HUM196" s="62">
        <v>47131826</v>
      </c>
      <c r="HUN196" s="62">
        <v>47131826</v>
      </c>
      <c r="HUO196" s="62">
        <v>47131826</v>
      </c>
      <c r="HUP196" s="62">
        <v>47131826</v>
      </c>
      <c r="HUQ196" s="62">
        <v>47131826</v>
      </c>
      <c r="HUR196" s="62">
        <v>47131826</v>
      </c>
      <c r="HUS196" s="62">
        <v>47131826</v>
      </c>
      <c r="HUT196" s="62">
        <v>47131826</v>
      </c>
      <c r="HUU196" s="62">
        <v>47131826</v>
      </c>
      <c r="HUV196" s="62">
        <v>47131826</v>
      </c>
      <c r="HUW196" s="62">
        <v>47131826</v>
      </c>
      <c r="HUX196" s="62">
        <v>47131826</v>
      </c>
      <c r="HUY196" s="62">
        <v>47131826</v>
      </c>
      <c r="HUZ196" s="62">
        <v>47131826</v>
      </c>
      <c r="HVA196" s="62">
        <v>47131826</v>
      </c>
      <c r="HVB196" s="62">
        <v>47131826</v>
      </c>
      <c r="HVC196" s="62">
        <v>47131826</v>
      </c>
      <c r="HVD196" s="62">
        <v>47131826</v>
      </c>
      <c r="HVE196" s="62">
        <v>47131826</v>
      </c>
      <c r="HVF196" s="62">
        <v>47131826</v>
      </c>
      <c r="HVG196" s="62">
        <v>47131826</v>
      </c>
      <c r="HVH196" s="62">
        <v>47131826</v>
      </c>
      <c r="HVI196" s="62">
        <v>47131826</v>
      </c>
      <c r="HVJ196" s="62">
        <v>47131826</v>
      </c>
      <c r="HVK196" s="62">
        <v>47131826</v>
      </c>
      <c r="HVL196" s="62">
        <v>47131826</v>
      </c>
      <c r="HVM196" s="62">
        <v>47131826</v>
      </c>
      <c r="HVN196" s="62">
        <v>47131826</v>
      </c>
      <c r="HVO196" s="62">
        <v>47131826</v>
      </c>
      <c r="HVP196" s="62">
        <v>47131826</v>
      </c>
      <c r="HVQ196" s="62">
        <v>47131826</v>
      </c>
      <c r="HVR196" s="62">
        <v>47131826</v>
      </c>
      <c r="HVS196" s="62">
        <v>47131826</v>
      </c>
      <c r="HVT196" s="62">
        <v>47131826</v>
      </c>
      <c r="HVU196" s="62">
        <v>47131826</v>
      </c>
      <c r="HVV196" s="62">
        <v>47131826</v>
      </c>
      <c r="HVW196" s="62">
        <v>47131826</v>
      </c>
      <c r="HVX196" s="62">
        <v>47131826</v>
      </c>
      <c r="HVY196" s="62">
        <v>47131826</v>
      </c>
      <c r="HVZ196" s="62">
        <v>47131826</v>
      </c>
      <c r="HWA196" s="62">
        <v>47131826</v>
      </c>
      <c r="HWB196" s="62">
        <v>47131826</v>
      </c>
      <c r="HWC196" s="62">
        <v>47131826</v>
      </c>
      <c r="HWD196" s="62">
        <v>47131826</v>
      </c>
      <c r="HWE196" s="62">
        <v>47131826</v>
      </c>
      <c r="HWF196" s="62">
        <v>47131826</v>
      </c>
      <c r="HWG196" s="62">
        <v>47131826</v>
      </c>
      <c r="HWH196" s="62">
        <v>47131826</v>
      </c>
      <c r="HWI196" s="62">
        <v>47131826</v>
      </c>
      <c r="HWJ196" s="62">
        <v>47131826</v>
      </c>
      <c r="HWK196" s="62">
        <v>47131826</v>
      </c>
      <c r="HWL196" s="62">
        <v>47131826</v>
      </c>
      <c r="HWM196" s="62">
        <v>47131826</v>
      </c>
      <c r="HWN196" s="62">
        <v>47131826</v>
      </c>
      <c r="HWO196" s="62">
        <v>47131826</v>
      </c>
      <c r="HWP196" s="62">
        <v>47131826</v>
      </c>
      <c r="HWQ196" s="62">
        <v>47131826</v>
      </c>
      <c r="HWR196" s="62">
        <v>47131826</v>
      </c>
      <c r="HWS196" s="62">
        <v>47131826</v>
      </c>
      <c r="HWT196" s="62">
        <v>47131826</v>
      </c>
      <c r="HWU196" s="62">
        <v>47131826</v>
      </c>
      <c r="HWV196" s="62">
        <v>47131826</v>
      </c>
      <c r="HWW196" s="62">
        <v>47131826</v>
      </c>
      <c r="HWX196" s="62">
        <v>47131826</v>
      </c>
      <c r="HWY196" s="62">
        <v>47131826</v>
      </c>
      <c r="HWZ196" s="62">
        <v>47131826</v>
      </c>
      <c r="HXA196" s="62">
        <v>47131826</v>
      </c>
      <c r="HXB196" s="62">
        <v>47131826</v>
      </c>
      <c r="HXC196" s="62">
        <v>47131826</v>
      </c>
      <c r="HXD196" s="62">
        <v>47131826</v>
      </c>
      <c r="HXE196" s="62">
        <v>47131826</v>
      </c>
      <c r="HXF196" s="62">
        <v>47131826</v>
      </c>
      <c r="HXG196" s="62">
        <v>47131826</v>
      </c>
      <c r="HXH196" s="62">
        <v>47131826</v>
      </c>
      <c r="HXI196" s="62">
        <v>47131826</v>
      </c>
      <c r="HXJ196" s="62">
        <v>47131826</v>
      </c>
      <c r="HXK196" s="62">
        <v>47131826</v>
      </c>
      <c r="HXL196" s="62">
        <v>47131826</v>
      </c>
      <c r="HXM196" s="62">
        <v>47131826</v>
      </c>
      <c r="HXN196" s="62">
        <v>47131826</v>
      </c>
      <c r="HXO196" s="62">
        <v>47131826</v>
      </c>
      <c r="HXP196" s="62">
        <v>47131826</v>
      </c>
      <c r="HXQ196" s="62">
        <v>47131826</v>
      </c>
      <c r="HXR196" s="62">
        <v>47131826</v>
      </c>
      <c r="HXS196" s="62">
        <v>47131826</v>
      </c>
      <c r="HXT196" s="62">
        <v>47131826</v>
      </c>
      <c r="HXU196" s="62">
        <v>47131826</v>
      </c>
      <c r="HXV196" s="62">
        <v>47131826</v>
      </c>
      <c r="HXW196" s="62">
        <v>47131826</v>
      </c>
      <c r="HXX196" s="62">
        <v>47131826</v>
      </c>
      <c r="HXY196" s="62">
        <v>47131826</v>
      </c>
      <c r="HXZ196" s="62">
        <v>47131826</v>
      </c>
      <c r="HYA196" s="62">
        <v>47131826</v>
      </c>
      <c r="HYB196" s="62">
        <v>47131826</v>
      </c>
      <c r="HYC196" s="62">
        <v>47131826</v>
      </c>
      <c r="HYD196" s="62">
        <v>47131826</v>
      </c>
      <c r="HYE196" s="62">
        <v>47131826</v>
      </c>
      <c r="HYF196" s="62">
        <v>47131826</v>
      </c>
      <c r="HYG196" s="62">
        <v>47131826</v>
      </c>
      <c r="HYH196" s="62">
        <v>47131826</v>
      </c>
      <c r="HYI196" s="62">
        <v>47131826</v>
      </c>
      <c r="HYJ196" s="62">
        <v>47131826</v>
      </c>
      <c r="HYK196" s="62">
        <v>47131826</v>
      </c>
      <c r="HYL196" s="62">
        <v>47131826</v>
      </c>
      <c r="HYM196" s="62">
        <v>47131826</v>
      </c>
      <c r="HYN196" s="62">
        <v>47131826</v>
      </c>
      <c r="HYO196" s="62">
        <v>47131826</v>
      </c>
      <c r="HYP196" s="62">
        <v>47131826</v>
      </c>
      <c r="HYQ196" s="62">
        <v>47131826</v>
      </c>
      <c r="HYR196" s="62">
        <v>47131826</v>
      </c>
      <c r="HYS196" s="62">
        <v>47131826</v>
      </c>
      <c r="HYT196" s="62">
        <v>47131826</v>
      </c>
      <c r="HYU196" s="62">
        <v>47131826</v>
      </c>
      <c r="HYV196" s="62">
        <v>47131826</v>
      </c>
      <c r="HYW196" s="62">
        <v>47131826</v>
      </c>
      <c r="HYX196" s="62">
        <v>47131826</v>
      </c>
      <c r="HYY196" s="62">
        <v>47131826</v>
      </c>
      <c r="HYZ196" s="62">
        <v>47131826</v>
      </c>
      <c r="HZA196" s="62">
        <v>47131826</v>
      </c>
      <c r="HZB196" s="62">
        <v>47131826</v>
      </c>
      <c r="HZC196" s="62">
        <v>47131826</v>
      </c>
      <c r="HZD196" s="62">
        <v>47131826</v>
      </c>
      <c r="HZE196" s="62">
        <v>47131826</v>
      </c>
      <c r="HZF196" s="62">
        <v>47131826</v>
      </c>
      <c r="HZG196" s="62">
        <v>47131826</v>
      </c>
      <c r="HZH196" s="62">
        <v>47131826</v>
      </c>
      <c r="HZI196" s="62">
        <v>47131826</v>
      </c>
      <c r="HZJ196" s="62">
        <v>47131826</v>
      </c>
      <c r="HZK196" s="62">
        <v>47131826</v>
      </c>
      <c r="HZL196" s="62">
        <v>47131826</v>
      </c>
      <c r="HZM196" s="62">
        <v>47131826</v>
      </c>
      <c r="HZN196" s="62">
        <v>47131826</v>
      </c>
      <c r="HZO196" s="62">
        <v>47131826</v>
      </c>
      <c r="HZP196" s="62">
        <v>47131826</v>
      </c>
      <c r="HZQ196" s="62">
        <v>47131826</v>
      </c>
      <c r="HZR196" s="62">
        <v>47131826</v>
      </c>
      <c r="HZS196" s="62">
        <v>47131826</v>
      </c>
      <c r="HZT196" s="62">
        <v>47131826</v>
      </c>
      <c r="HZU196" s="62">
        <v>47131826</v>
      </c>
      <c r="HZV196" s="62">
        <v>47131826</v>
      </c>
      <c r="HZW196" s="62">
        <v>47131826</v>
      </c>
      <c r="HZX196" s="62">
        <v>47131826</v>
      </c>
      <c r="HZY196" s="62">
        <v>47131826</v>
      </c>
      <c r="HZZ196" s="62">
        <v>47131826</v>
      </c>
      <c r="IAA196" s="62">
        <v>47131826</v>
      </c>
      <c r="IAB196" s="62">
        <v>47131826</v>
      </c>
      <c r="IAC196" s="62">
        <v>47131826</v>
      </c>
      <c r="IAD196" s="62">
        <v>47131826</v>
      </c>
      <c r="IAE196" s="62">
        <v>47131826</v>
      </c>
      <c r="IAF196" s="62">
        <v>47131826</v>
      </c>
      <c r="IAG196" s="62">
        <v>47131826</v>
      </c>
      <c r="IAH196" s="62">
        <v>47131826</v>
      </c>
      <c r="IAI196" s="62">
        <v>47131826</v>
      </c>
      <c r="IAJ196" s="62">
        <v>47131826</v>
      </c>
      <c r="IAK196" s="62">
        <v>47131826</v>
      </c>
      <c r="IAL196" s="62">
        <v>47131826</v>
      </c>
      <c r="IAM196" s="62">
        <v>47131826</v>
      </c>
      <c r="IAN196" s="62">
        <v>47131826</v>
      </c>
      <c r="IAO196" s="62">
        <v>47131826</v>
      </c>
      <c r="IAP196" s="62">
        <v>47131826</v>
      </c>
      <c r="IAQ196" s="62">
        <v>47131826</v>
      </c>
      <c r="IAR196" s="62">
        <v>47131826</v>
      </c>
      <c r="IAS196" s="62">
        <v>47131826</v>
      </c>
      <c r="IAT196" s="62">
        <v>47131826</v>
      </c>
      <c r="IAU196" s="62">
        <v>47131826</v>
      </c>
      <c r="IAV196" s="62">
        <v>47131826</v>
      </c>
      <c r="IAW196" s="62">
        <v>47131826</v>
      </c>
      <c r="IAX196" s="62">
        <v>47131826</v>
      </c>
      <c r="IAY196" s="62">
        <v>47131826</v>
      </c>
      <c r="IAZ196" s="62">
        <v>47131826</v>
      </c>
      <c r="IBA196" s="62">
        <v>47131826</v>
      </c>
      <c r="IBB196" s="62">
        <v>47131826</v>
      </c>
      <c r="IBC196" s="62">
        <v>47131826</v>
      </c>
      <c r="IBD196" s="62">
        <v>47131826</v>
      </c>
      <c r="IBE196" s="62">
        <v>47131826</v>
      </c>
      <c r="IBF196" s="62">
        <v>47131826</v>
      </c>
      <c r="IBG196" s="62">
        <v>47131826</v>
      </c>
      <c r="IBH196" s="62">
        <v>47131826</v>
      </c>
      <c r="IBI196" s="62">
        <v>47131826</v>
      </c>
      <c r="IBJ196" s="62">
        <v>47131826</v>
      </c>
      <c r="IBK196" s="62">
        <v>47131826</v>
      </c>
      <c r="IBL196" s="62">
        <v>47131826</v>
      </c>
      <c r="IBM196" s="62">
        <v>47131826</v>
      </c>
      <c r="IBN196" s="62">
        <v>47131826</v>
      </c>
      <c r="IBO196" s="62">
        <v>47131826</v>
      </c>
      <c r="IBP196" s="62">
        <v>47131826</v>
      </c>
      <c r="IBQ196" s="62">
        <v>47131826</v>
      </c>
      <c r="IBR196" s="62">
        <v>47131826</v>
      </c>
      <c r="IBS196" s="62">
        <v>47131826</v>
      </c>
      <c r="IBT196" s="62">
        <v>47131826</v>
      </c>
      <c r="IBU196" s="62">
        <v>47131826</v>
      </c>
      <c r="IBV196" s="62">
        <v>47131826</v>
      </c>
      <c r="IBW196" s="62">
        <v>47131826</v>
      </c>
      <c r="IBX196" s="62">
        <v>47131826</v>
      </c>
      <c r="IBY196" s="62">
        <v>47131826</v>
      </c>
      <c r="IBZ196" s="62">
        <v>47131826</v>
      </c>
      <c r="ICA196" s="62">
        <v>47131826</v>
      </c>
      <c r="ICB196" s="62">
        <v>47131826</v>
      </c>
      <c r="ICC196" s="62">
        <v>47131826</v>
      </c>
      <c r="ICD196" s="62">
        <v>47131826</v>
      </c>
      <c r="ICE196" s="62">
        <v>47131826</v>
      </c>
      <c r="ICF196" s="62">
        <v>47131826</v>
      </c>
      <c r="ICG196" s="62">
        <v>47131826</v>
      </c>
      <c r="ICH196" s="62">
        <v>47131826</v>
      </c>
      <c r="ICI196" s="62">
        <v>47131826</v>
      </c>
      <c r="ICJ196" s="62">
        <v>47131826</v>
      </c>
      <c r="ICK196" s="62">
        <v>47131826</v>
      </c>
      <c r="ICL196" s="62">
        <v>47131826</v>
      </c>
      <c r="ICM196" s="62">
        <v>47131826</v>
      </c>
      <c r="ICN196" s="62">
        <v>47131826</v>
      </c>
      <c r="ICO196" s="62">
        <v>47131826</v>
      </c>
      <c r="ICP196" s="62">
        <v>47131826</v>
      </c>
      <c r="ICQ196" s="62">
        <v>47131826</v>
      </c>
      <c r="ICR196" s="62">
        <v>47131826</v>
      </c>
      <c r="ICS196" s="62">
        <v>47131826</v>
      </c>
      <c r="ICT196" s="62">
        <v>47131826</v>
      </c>
      <c r="ICU196" s="62">
        <v>47131826</v>
      </c>
      <c r="ICV196" s="62">
        <v>47131826</v>
      </c>
      <c r="ICW196" s="62">
        <v>47131826</v>
      </c>
      <c r="ICX196" s="62">
        <v>47131826</v>
      </c>
      <c r="ICY196" s="62">
        <v>47131826</v>
      </c>
      <c r="ICZ196" s="62">
        <v>47131826</v>
      </c>
      <c r="IDA196" s="62">
        <v>47131826</v>
      </c>
      <c r="IDB196" s="62">
        <v>47131826</v>
      </c>
      <c r="IDC196" s="62">
        <v>47131826</v>
      </c>
      <c r="IDD196" s="62">
        <v>47131826</v>
      </c>
      <c r="IDE196" s="62">
        <v>47131826</v>
      </c>
      <c r="IDF196" s="62">
        <v>47131826</v>
      </c>
      <c r="IDG196" s="62">
        <v>47131826</v>
      </c>
      <c r="IDH196" s="62">
        <v>47131826</v>
      </c>
      <c r="IDI196" s="62">
        <v>47131826</v>
      </c>
      <c r="IDJ196" s="62">
        <v>47131826</v>
      </c>
      <c r="IDK196" s="62">
        <v>47131826</v>
      </c>
      <c r="IDL196" s="62">
        <v>47131826</v>
      </c>
      <c r="IDM196" s="62">
        <v>47131826</v>
      </c>
      <c r="IDN196" s="62">
        <v>47131826</v>
      </c>
      <c r="IDO196" s="62">
        <v>47131826</v>
      </c>
      <c r="IDP196" s="62">
        <v>47131826</v>
      </c>
      <c r="IDQ196" s="62">
        <v>47131826</v>
      </c>
      <c r="IDR196" s="62">
        <v>47131826</v>
      </c>
      <c r="IDS196" s="62">
        <v>47131826</v>
      </c>
      <c r="IDT196" s="62">
        <v>47131826</v>
      </c>
      <c r="IDU196" s="62">
        <v>47131826</v>
      </c>
      <c r="IDV196" s="62">
        <v>47131826</v>
      </c>
      <c r="IDW196" s="62">
        <v>47131826</v>
      </c>
      <c r="IDX196" s="62">
        <v>47131826</v>
      </c>
      <c r="IDY196" s="62">
        <v>47131826</v>
      </c>
      <c r="IDZ196" s="62">
        <v>47131826</v>
      </c>
      <c r="IEA196" s="62">
        <v>47131826</v>
      </c>
      <c r="IEB196" s="62">
        <v>47131826</v>
      </c>
      <c r="IEC196" s="62">
        <v>47131826</v>
      </c>
      <c r="IED196" s="62">
        <v>47131826</v>
      </c>
      <c r="IEE196" s="62">
        <v>47131826</v>
      </c>
      <c r="IEF196" s="62">
        <v>47131826</v>
      </c>
      <c r="IEG196" s="62">
        <v>47131826</v>
      </c>
      <c r="IEH196" s="62">
        <v>47131826</v>
      </c>
      <c r="IEI196" s="62">
        <v>47131826</v>
      </c>
      <c r="IEJ196" s="62">
        <v>47131826</v>
      </c>
      <c r="IEK196" s="62">
        <v>47131826</v>
      </c>
      <c r="IEL196" s="62">
        <v>47131826</v>
      </c>
      <c r="IEM196" s="62">
        <v>47131826</v>
      </c>
      <c r="IEN196" s="62">
        <v>47131826</v>
      </c>
      <c r="IEO196" s="62">
        <v>47131826</v>
      </c>
      <c r="IEP196" s="62">
        <v>47131826</v>
      </c>
      <c r="IEQ196" s="62">
        <v>47131826</v>
      </c>
      <c r="IER196" s="62">
        <v>47131826</v>
      </c>
      <c r="IES196" s="62">
        <v>47131826</v>
      </c>
      <c r="IET196" s="62">
        <v>47131826</v>
      </c>
      <c r="IEU196" s="62">
        <v>47131826</v>
      </c>
      <c r="IEV196" s="62">
        <v>47131826</v>
      </c>
      <c r="IEW196" s="62">
        <v>47131826</v>
      </c>
      <c r="IEX196" s="62">
        <v>47131826</v>
      </c>
      <c r="IEY196" s="62">
        <v>47131826</v>
      </c>
      <c r="IEZ196" s="62">
        <v>47131826</v>
      </c>
      <c r="IFA196" s="62">
        <v>47131826</v>
      </c>
      <c r="IFB196" s="62">
        <v>47131826</v>
      </c>
      <c r="IFC196" s="62">
        <v>47131826</v>
      </c>
      <c r="IFD196" s="62">
        <v>47131826</v>
      </c>
      <c r="IFE196" s="62">
        <v>47131826</v>
      </c>
      <c r="IFF196" s="62">
        <v>47131826</v>
      </c>
      <c r="IFG196" s="62">
        <v>47131826</v>
      </c>
      <c r="IFH196" s="62">
        <v>47131826</v>
      </c>
      <c r="IFI196" s="62">
        <v>47131826</v>
      </c>
      <c r="IFJ196" s="62">
        <v>47131826</v>
      </c>
      <c r="IFK196" s="62">
        <v>47131826</v>
      </c>
      <c r="IFL196" s="62">
        <v>47131826</v>
      </c>
      <c r="IFM196" s="62">
        <v>47131826</v>
      </c>
      <c r="IFN196" s="62">
        <v>47131826</v>
      </c>
      <c r="IFO196" s="62">
        <v>47131826</v>
      </c>
      <c r="IFP196" s="62">
        <v>47131826</v>
      </c>
      <c r="IFQ196" s="62">
        <v>47131826</v>
      </c>
      <c r="IFR196" s="62">
        <v>47131826</v>
      </c>
      <c r="IFS196" s="62">
        <v>47131826</v>
      </c>
      <c r="IFT196" s="62">
        <v>47131826</v>
      </c>
      <c r="IFU196" s="62">
        <v>47131826</v>
      </c>
      <c r="IFV196" s="62">
        <v>47131826</v>
      </c>
      <c r="IFW196" s="62">
        <v>47131826</v>
      </c>
      <c r="IFX196" s="62">
        <v>47131826</v>
      </c>
      <c r="IFY196" s="62">
        <v>47131826</v>
      </c>
      <c r="IFZ196" s="62">
        <v>47131826</v>
      </c>
      <c r="IGA196" s="62">
        <v>47131826</v>
      </c>
      <c r="IGB196" s="62">
        <v>47131826</v>
      </c>
      <c r="IGC196" s="62">
        <v>47131826</v>
      </c>
      <c r="IGD196" s="62">
        <v>47131826</v>
      </c>
      <c r="IGE196" s="62">
        <v>47131826</v>
      </c>
      <c r="IGF196" s="62">
        <v>47131826</v>
      </c>
      <c r="IGG196" s="62">
        <v>47131826</v>
      </c>
      <c r="IGH196" s="62">
        <v>47131826</v>
      </c>
      <c r="IGI196" s="62">
        <v>47131826</v>
      </c>
      <c r="IGJ196" s="62">
        <v>47131826</v>
      </c>
      <c r="IGK196" s="62">
        <v>47131826</v>
      </c>
      <c r="IGL196" s="62">
        <v>47131826</v>
      </c>
      <c r="IGM196" s="62">
        <v>47131826</v>
      </c>
      <c r="IGN196" s="62">
        <v>47131826</v>
      </c>
      <c r="IGO196" s="62">
        <v>47131826</v>
      </c>
      <c r="IGP196" s="62">
        <v>47131826</v>
      </c>
      <c r="IGQ196" s="62">
        <v>47131826</v>
      </c>
      <c r="IGR196" s="62">
        <v>47131826</v>
      </c>
      <c r="IGS196" s="62">
        <v>47131826</v>
      </c>
      <c r="IGT196" s="62">
        <v>47131826</v>
      </c>
      <c r="IGU196" s="62">
        <v>47131826</v>
      </c>
      <c r="IGV196" s="62">
        <v>47131826</v>
      </c>
      <c r="IGW196" s="62">
        <v>47131826</v>
      </c>
      <c r="IGX196" s="62">
        <v>47131826</v>
      </c>
      <c r="IGY196" s="62">
        <v>47131826</v>
      </c>
      <c r="IGZ196" s="62">
        <v>47131826</v>
      </c>
      <c r="IHA196" s="62">
        <v>47131826</v>
      </c>
      <c r="IHB196" s="62">
        <v>47131826</v>
      </c>
      <c r="IHC196" s="62">
        <v>47131826</v>
      </c>
      <c r="IHD196" s="62">
        <v>47131826</v>
      </c>
      <c r="IHE196" s="62">
        <v>47131826</v>
      </c>
      <c r="IHF196" s="62">
        <v>47131826</v>
      </c>
      <c r="IHG196" s="62">
        <v>47131826</v>
      </c>
      <c r="IHH196" s="62">
        <v>47131826</v>
      </c>
      <c r="IHI196" s="62">
        <v>47131826</v>
      </c>
      <c r="IHJ196" s="62">
        <v>47131826</v>
      </c>
      <c r="IHK196" s="62">
        <v>47131826</v>
      </c>
      <c r="IHL196" s="62">
        <v>47131826</v>
      </c>
      <c r="IHM196" s="62">
        <v>47131826</v>
      </c>
      <c r="IHN196" s="62">
        <v>47131826</v>
      </c>
      <c r="IHO196" s="62">
        <v>47131826</v>
      </c>
      <c r="IHP196" s="62">
        <v>47131826</v>
      </c>
      <c r="IHQ196" s="62">
        <v>47131826</v>
      </c>
      <c r="IHR196" s="62">
        <v>47131826</v>
      </c>
      <c r="IHS196" s="62">
        <v>47131826</v>
      </c>
      <c r="IHT196" s="62">
        <v>47131826</v>
      </c>
      <c r="IHU196" s="62">
        <v>47131826</v>
      </c>
      <c r="IHV196" s="62">
        <v>47131826</v>
      </c>
      <c r="IHW196" s="62">
        <v>47131826</v>
      </c>
      <c r="IHX196" s="62">
        <v>47131826</v>
      </c>
      <c r="IHY196" s="62">
        <v>47131826</v>
      </c>
      <c r="IHZ196" s="62">
        <v>47131826</v>
      </c>
      <c r="IIA196" s="62">
        <v>47131826</v>
      </c>
      <c r="IIB196" s="62">
        <v>47131826</v>
      </c>
      <c r="IIC196" s="62">
        <v>47131826</v>
      </c>
      <c r="IID196" s="62">
        <v>47131826</v>
      </c>
      <c r="IIE196" s="62">
        <v>47131826</v>
      </c>
      <c r="IIF196" s="62">
        <v>47131826</v>
      </c>
      <c r="IIG196" s="62">
        <v>47131826</v>
      </c>
      <c r="IIH196" s="62">
        <v>47131826</v>
      </c>
      <c r="III196" s="62">
        <v>47131826</v>
      </c>
      <c r="IIJ196" s="62">
        <v>47131826</v>
      </c>
      <c r="IIK196" s="62">
        <v>47131826</v>
      </c>
      <c r="IIL196" s="62">
        <v>47131826</v>
      </c>
      <c r="IIM196" s="62">
        <v>47131826</v>
      </c>
      <c r="IIN196" s="62">
        <v>47131826</v>
      </c>
      <c r="IIO196" s="62">
        <v>47131826</v>
      </c>
      <c r="IIP196" s="62">
        <v>47131826</v>
      </c>
      <c r="IIQ196" s="62">
        <v>47131826</v>
      </c>
      <c r="IIR196" s="62">
        <v>47131826</v>
      </c>
      <c r="IIS196" s="62">
        <v>47131826</v>
      </c>
      <c r="IIT196" s="62">
        <v>47131826</v>
      </c>
      <c r="IIU196" s="62">
        <v>47131826</v>
      </c>
      <c r="IIV196" s="62">
        <v>47131826</v>
      </c>
      <c r="IIW196" s="62">
        <v>47131826</v>
      </c>
      <c r="IIX196" s="62">
        <v>47131826</v>
      </c>
      <c r="IIY196" s="62">
        <v>47131826</v>
      </c>
      <c r="IIZ196" s="62">
        <v>47131826</v>
      </c>
      <c r="IJA196" s="62">
        <v>47131826</v>
      </c>
      <c r="IJB196" s="62">
        <v>47131826</v>
      </c>
      <c r="IJC196" s="62">
        <v>47131826</v>
      </c>
      <c r="IJD196" s="62">
        <v>47131826</v>
      </c>
      <c r="IJE196" s="62">
        <v>47131826</v>
      </c>
      <c r="IJF196" s="62">
        <v>47131826</v>
      </c>
      <c r="IJG196" s="62">
        <v>47131826</v>
      </c>
      <c r="IJH196" s="62">
        <v>47131826</v>
      </c>
      <c r="IJI196" s="62">
        <v>47131826</v>
      </c>
      <c r="IJJ196" s="62">
        <v>47131826</v>
      </c>
      <c r="IJK196" s="62">
        <v>47131826</v>
      </c>
      <c r="IJL196" s="62">
        <v>47131826</v>
      </c>
      <c r="IJM196" s="62">
        <v>47131826</v>
      </c>
      <c r="IJN196" s="62">
        <v>47131826</v>
      </c>
      <c r="IJO196" s="62">
        <v>47131826</v>
      </c>
      <c r="IJP196" s="62">
        <v>47131826</v>
      </c>
      <c r="IJQ196" s="62">
        <v>47131826</v>
      </c>
      <c r="IJR196" s="62">
        <v>47131826</v>
      </c>
      <c r="IJS196" s="62">
        <v>47131826</v>
      </c>
      <c r="IJT196" s="62">
        <v>47131826</v>
      </c>
      <c r="IJU196" s="62">
        <v>47131826</v>
      </c>
      <c r="IJV196" s="62">
        <v>47131826</v>
      </c>
      <c r="IJW196" s="62">
        <v>47131826</v>
      </c>
      <c r="IJX196" s="62">
        <v>47131826</v>
      </c>
      <c r="IJY196" s="62">
        <v>47131826</v>
      </c>
      <c r="IJZ196" s="62">
        <v>47131826</v>
      </c>
      <c r="IKA196" s="62">
        <v>47131826</v>
      </c>
      <c r="IKB196" s="62">
        <v>47131826</v>
      </c>
      <c r="IKC196" s="62">
        <v>47131826</v>
      </c>
      <c r="IKD196" s="62">
        <v>47131826</v>
      </c>
      <c r="IKE196" s="62">
        <v>47131826</v>
      </c>
      <c r="IKF196" s="62">
        <v>47131826</v>
      </c>
      <c r="IKG196" s="62">
        <v>47131826</v>
      </c>
      <c r="IKH196" s="62">
        <v>47131826</v>
      </c>
      <c r="IKI196" s="62">
        <v>47131826</v>
      </c>
      <c r="IKJ196" s="62">
        <v>47131826</v>
      </c>
      <c r="IKK196" s="62">
        <v>47131826</v>
      </c>
      <c r="IKL196" s="62">
        <v>47131826</v>
      </c>
      <c r="IKM196" s="62">
        <v>47131826</v>
      </c>
      <c r="IKN196" s="62">
        <v>47131826</v>
      </c>
      <c r="IKO196" s="62">
        <v>47131826</v>
      </c>
      <c r="IKP196" s="62">
        <v>47131826</v>
      </c>
      <c r="IKQ196" s="62">
        <v>47131826</v>
      </c>
      <c r="IKR196" s="62">
        <v>47131826</v>
      </c>
      <c r="IKS196" s="62">
        <v>47131826</v>
      </c>
      <c r="IKT196" s="62">
        <v>47131826</v>
      </c>
      <c r="IKU196" s="62">
        <v>47131826</v>
      </c>
      <c r="IKV196" s="62">
        <v>47131826</v>
      </c>
      <c r="IKW196" s="62">
        <v>47131826</v>
      </c>
      <c r="IKX196" s="62">
        <v>47131826</v>
      </c>
      <c r="IKY196" s="62">
        <v>47131826</v>
      </c>
      <c r="IKZ196" s="62">
        <v>47131826</v>
      </c>
      <c r="ILA196" s="62">
        <v>47131826</v>
      </c>
      <c r="ILB196" s="62">
        <v>47131826</v>
      </c>
      <c r="ILC196" s="62">
        <v>47131826</v>
      </c>
      <c r="ILD196" s="62">
        <v>47131826</v>
      </c>
      <c r="ILE196" s="62">
        <v>47131826</v>
      </c>
      <c r="ILF196" s="62">
        <v>47131826</v>
      </c>
      <c r="ILG196" s="62">
        <v>47131826</v>
      </c>
      <c r="ILH196" s="62">
        <v>47131826</v>
      </c>
      <c r="ILI196" s="62">
        <v>47131826</v>
      </c>
      <c r="ILJ196" s="62">
        <v>47131826</v>
      </c>
      <c r="ILK196" s="62">
        <v>47131826</v>
      </c>
      <c r="ILL196" s="62">
        <v>47131826</v>
      </c>
      <c r="ILM196" s="62">
        <v>47131826</v>
      </c>
      <c r="ILN196" s="62">
        <v>47131826</v>
      </c>
      <c r="ILO196" s="62">
        <v>47131826</v>
      </c>
      <c r="ILP196" s="62">
        <v>47131826</v>
      </c>
      <c r="ILQ196" s="62">
        <v>47131826</v>
      </c>
      <c r="ILR196" s="62">
        <v>47131826</v>
      </c>
      <c r="ILS196" s="62">
        <v>47131826</v>
      </c>
      <c r="ILT196" s="62">
        <v>47131826</v>
      </c>
      <c r="ILU196" s="62">
        <v>47131826</v>
      </c>
      <c r="ILV196" s="62">
        <v>47131826</v>
      </c>
      <c r="ILW196" s="62">
        <v>47131826</v>
      </c>
      <c r="ILX196" s="62">
        <v>47131826</v>
      </c>
      <c r="ILY196" s="62">
        <v>47131826</v>
      </c>
      <c r="ILZ196" s="62">
        <v>47131826</v>
      </c>
      <c r="IMA196" s="62">
        <v>47131826</v>
      </c>
      <c r="IMB196" s="62">
        <v>47131826</v>
      </c>
      <c r="IMC196" s="62">
        <v>47131826</v>
      </c>
      <c r="IMD196" s="62">
        <v>47131826</v>
      </c>
      <c r="IME196" s="62">
        <v>47131826</v>
      </c>
      <c r="IMF196" s="62">
        <v>47131826</v>
      </c>
      <c r="IMG196" s="62">
        <v>47131826</v>
      </c>
      <c r="IMH196" s="62">
        <v>47131826</v>
      </c>
      <c r="IMI196" s="62">
        <v>47131826</v>
      </c>
      <c r="IMJ196" s="62">
        <v>47131826</v>
      </c>
      <c r="IMK196" s="62">
        <v>47131826</v>
      </c>
      <c r="IML196" s="62">
        <v>47131826</v>
      </c>
      <c r="IMM196" s="62">
        <v>47131826</v>
      </c>
      <c r="IMN196" s="62">
        <v>47131826</v>
      </c>
      <c r="IMO196" s="62">
        <v>47131826</v>
      </c>
      <c r="IMP196" s="62">
        <v>47131826</v>
      </c>
      <c r="IMQ196" s="62">
        <v>47131826</v>
      </c>
      <c r="IMR196" s="62">
        <v>47131826</v>
      </c>
      <c r="IMS196" s="62">
        <v>47131826</v>
      </c>
      <c r="IMT196" s="62">
        <v>47131826</v>
      </c>
      <c r="IMU196" s="62">
        <v>47131826</v>
      </c>
      <c r="IMV196" s="62">
        <v>47131826</v>
      </c>
      <c r="IMW196" s="62">
        <v>47131826</v>
      </c>
      <c r="IMX196" s="62">
        <v>47131826</v>
      </c>
      <c r="IMY196" s="62">
        <v>47131826</v>
      </c>
      <c r="IMZ196" s="62">
        <v>47131826</v>
      </c>
      <c r="INA196" s="62">
        <v>47131826</v>
      </c>
      <c r="INB196" s="62">
        <v>47131826</v>
      </c>
      <c r="INC196" s="62">
        <v>47131826</v>
      </c>
      <c r="IND196" s="62">
        <v>47131826</v>
      </c>
      <c r="INE196" s="62">
        <v>47131826</v>
      </c>
      <c r="INF196" s="62">
        <v>47131826</v>
      </c>
      <c r="ING196" s="62">
        <v>47131826</v>
      </c>
      <c r="INH196" s="62">
        <v>47131826</v>
      </c>
      <c r="INI196" s="62">
        <v>47131826</v>
      </c>
      <c r="INJ196" s="62">
        <v>47131826</v>
      </c>
      <c r="INK196" s="62">
        <v>47131826</v>
      </c>
      <c r="INL196" s="62">
        <v>47131826</v>
      </c>
      <c r="INM196" s="62">
        <v>47131826</v>
      </c>
      <c r="INN196" s="62">
        <v>47131826</v>
      </c>
      <c r="INO196" s="62">
        <v>47131826</v>
      </c>
      <c r="INP196" s="62">
        <v>47131826</v>
      </c>
      <c r="INQ196" s="62">
        <v>47131826</v>
      </c>
      <c r="INR196" s="62">
        <v>47131826</v>
      </c>
      <c r="INS196" s="62">
        <v>47131826</v>
      </c>
      <c r="INT196" s="62">
        <v>47131826</v>
      </c>
      <c r="INU196" s="62">
        <v>47131826</v>
      </c>
      <c r="INV196" s="62">
        <v>47131826</v>
      </c>
      <c r="INW196" s="62">
        <v>47131826</v>
      </c>
      <c r="INX196" s="62">
        <v>47131826</v>
      </c>
      <c r="INY196" s="62">
        <v>47131826</v>
      </c>
      <c r="INZ196" s="62">
        <v>47131826</v>
      </c>
      <c r="IOA196" s="62">
        <v>47131826</v>
      </c>
      <c r="IOB196" s="62">
        <v>47131826</v>
      </c>
      <c r="IOC196" s="62">
        <v>47131826</v>
      </c>
      <c r="IOD196" s="62">
        <v>47131826</v>
      </c>
      <c r="IOE196" s="62">
        <v>47131826</v>
      </c>
      <c r="IOF196" s="62">
        <v>47131826</v>
      </c>
      <c r="IOG196" s="62">
        <v>47131826</v>
      </c>
      <c r="IOH196" s="62">
        <v>47131826</v>
      </c>
      <c r="IOI196" s="62">
        <v>47131826</v>
      </c>
      <c r="IOJ196" s="62">
        <v>47131826</v>
      </c>
      <c r="IOK196" s="62">
        <v>47131826</v>
      </c>
      <c r="IOL196" s="62">
        <v>47131826</v>
      </c>
      <c r="IOM196" s="62">
        <v>47131826</v>
      </c>
      <c r="ION196" s="62">
        <v>47131826</v>
      </c>
      <c r="IOO196" s="62">
        <v>47131826</v>
      </c>
      <c r="IOP196" s="62">
        <v>47131826</v>
      </c>
      <c r="IOQ196" s="62">
        <v>47131826</v>
      </c>
      <c r="IOR196" s="62">
        <v>47131826</v>
      </c>
      <c r="IOS196" s="62">
        <v>47131826</v>
      </c>
      <c r="IOT196" s="62">
        <v>47131826</v>
      </c>
      <c r="IOU196" s="62">
        <v>47131826</v>
      </c>
      <c r="IOV196" s="62">
        <v>47131826</v>
      </c>
      <c r="IOW196" s="62">
        <v>47131826</v>
      </c>
      <c r="IOX196" s="62">
        <v>47131826</v>
      </c>
      <c r="IOY196" s="62">
        <v>47131826</v>
      </c>
      <c r="IOZ196" s="62">
        <v>47131826</v>
      </c>
      <c r="IPA196" s="62">
        <v>47131826</v>
      </c>
      <c r="IPB196" s="62">
        <v>47131826</v>
      </c>
      <c r="IPC196" s="62">
        <v>47131826</v>
      </c>
      <c r="IPD196" s="62">
        <v>47131826</v>
      </c>
      <c r="IPE196" s="62">
        <v>47131826</v>
      </c>
      <c r="IPF196" s="62">
        <v>47131826</v>
      </c>
      <c r="IPG196" s="62">
        <v>47131826</v>
      </c>
      <c r="IPH196" s="62">
        <v>47131826</v>
      </c>
      <c r="IPI196" s="62">
        <v>47131826</v>
      </c>
      <c r="IPJ196" s="62">
        <v>47131826</v>
      </c>
      <c r="IPK196" s="62">
        <v>47131826</v>
      </c>
      <c r="IPL196" s="62">
        <v>47131826</v>
      </c>
      <c r="IPM196" s="62">
        <v>47131826</v>
      </c>
      <c r="IPN196" s="62">
        <v>47131826</v>
      </c>
      <c r="IPO196" s="62">
        <v>47131826</v>
      </c>
      <c r="IPP196" s="62">
        <v>47131826</v>
      </c>
      <c r="IPQ196" s="62">
        <v>47131826</v>
      </c>
      <c r="IPR196" s="62">
        <v>47131826</v>
      </c>
      <c r="IPS196" s="62">
        <v>47131826</v>
      </c>
      <c r="IPT196" s="62">
        <v>47131826</v>
      </c>
      <c r="IPU196" s="62">
        <v>47131826</v>
      </c>
      <c r="IPV196" s="62">
        <v>47131826</v>
      </c>
      <c r="IPW196" s="62">
        <v>47131826</v>
      </c>
      <c r="IPX196" s="62">
        <v>47131826</v>
      </c>
      <c r="IPY196" s="62">
        <v>47131826</v>
      </c>
      <c r="IPZ196" s="62">
        <v>47131826</v>
      </c>
      <c r="IQA196" s="62">
        <v>47131826</v>
      </c>
      <c r="IQB196" s="62">
        <v>47131826</v>
      </c>
      <c r="IQC196" s="62">
        <v>47131826</v>
      </c>
      <c r="IQD196" s="62">
        <v>47131826</v>
      </c>
      <c r="IQE196" s="62">
        <v>47131826</v>
      </c>
      <c r="IQF196" s="62">
        <v>47131826</v>
      </c>
      <c r="IQG196" s="62">
        <v>47131826</v>
      </c>
      <c r="IQH196" s="62">
        <v>47131826</v>
      </c>
      <c r="IQI196" s="62">
        <v>47131826</v>
      </c>
      <c r="IQJ196" s="62">
        <v>47131826</v>
      </c>
      <c r="IQK196" s="62">
        <v>47131826</v>
      </c>
      <c r="IQL196" s="62">
        <v>47131826</v>
      </c>
      <c r="IQM196" s="62">
        <v>47131826</v>
      </c>
      <c r="IQN196" s="62">
        <v>47131826</v>
      </c>
      <c r="IQO196" s="62">
        <v>47131826</v>
      </c>
      <c r="IQP196" s="62">
        <v>47131826</v>
      </c>
      <c r="IQQ196" s="62">
        <v>47131826</v>
      </c>
      <c r="IQR196" s="62">
        <v>47131826</v>
      </c>
      <c r="IQS196" s="62">
        <v>47131826</v>
      </c>
      <c r="IQT196" s="62">
        <v>47131826</v>
      </c>
      <c r="IQU196" s="62">
        <v>47131826</v>
      </c>
      <c r="IQV196" s="62">
        <v>47131826</v>
      </c>
      <c r="IQW196" s="62">
        <v>47131826</v>
      </c>
      <c r="IQX196" s="62">
        <v>47131826</v>
      </c>
      <c r="IQY196" s="62">
        <v>47131826</v>
      </c>
      <c r="IQZ196" s="62">
        <v>47131826</v>
      </c>
      <c r="IRA196" s="62">
        <v>47131826</v>
      </c>
      <c r="IRB196" s="62">
        <v>47131826</v>
      </c>
      <c r="IRC196" s="62">
        <v>47131826</v>
      </c>
      <c r="IRD196" s="62">
        <v>47131826</v>
      </c>
      <c r="IRE196" s="62">
        <v>47131826</v>
      </c>
      <c r="IRF196" s="62">
        <v>47131826</v>
      </c>
      <c r="IRG196" s="62">
        <v>47131826</v>
      </c>
      <c r="IRH196" s="62">
        <v>47131826</v>
      </c>
      <c r="IRI196" s="62">
        <v>47131826</v>
      </c>
      <c r="IRJ196" s="62">
        <v>47131826</v>
      </c>
      <c r="IRK196" s="62">
        <v>47131826</v>
      </c>
      <c r="IRL196" s="62">
        <v>47131826</v>
      </c>
      <c r="IRM196" s="62">
        <v>47131826</v>
      </c>
      <c r="IRN196" s="62">
        <v>47131826</v>
      </c>
      <c r="IRO196" s="62">
        <v>47131826</v>
      </c>
      <c r="IRP196" s="62">
        <v>47131826</v>
      </c>
      <c r="IRQ196" s="62">
        <v>47131826</v>
      </c>
      <c r="IRR196" s="62">
        <v>47131826</v>
      </c>
      <c r="IRS196" s="62">
        <v>47131826</v>
      </c>
      <c r="IRT196" s="62">
        <v>47131826</v>
      </c>
      <c r="IRU196" s="62">
        <v>47131826</v>
      </c>
      <c r="IRV196" s="62">
        <v>47131826</v>
      </c>
      <c r="IRW196" s="62">
        <v>47131826</v>
      </c>
      <c r="IRX196" s="62">
        <v>47131826</v>
      </c>
      <c r="IRY196" s="62">
        <v>47131826</v>
      </c>
      <c r="IRZ196" s="62">
        <v>47131826</v>
      </c>
      <c r="ISA196" s="62">
        <v>47131826</v>
      </c>
      <c r="ISB196" s="62">
        <v>47131826</v>
      </c>
      <c r="ISC196" s="62">
        <v>47131826</v>
      </c>
      <c r="ISD196" s="62">
        <v>47131826</v>
      </c>
      <c r="ISE196" s="62">
        <v>47131826</v>
      </c>
      <c r="ISF196" s="62">
        <v>47131826</v>
      </c>
      <c r="ISG196" s="62">
        <v>47131826</v>
      </c>
      <c r="ISH196" s="62">
        <v>47131826</v>
      </c>
      <c r="ISI196" s="62">
        <v>47131826</v>
      </c>
      <c r="ISJ196" s="62">
        <v>47131826</v>
      </c>
      <c r="ISK196" s="62">
        <v>47131826</v>
      </c>
      <c r="ISL196" s="62">
        <v>47131826</v>
      </c>
      <c r="ISM196" s="62">
        <v>47131826</v>
      </c>
      <c r="ISN196" s="62">
        <v>47131826</v>
      </c>
      <c r="ISO196" s="62">
        <v>47131826</v>
      </c>
      <c r="ISP196" s="62">
        <v>47131826</v>
      </c>
      <c r="ISQ196" s="62">
        <v>47131826</v>
      </c>
      <c r="ISR196" s="62">
        <v>47131826</v>
      </c>
      <c r="ISS196" s="62">
        <v>47131826</v>
      </c>
      <c r="IST196" s="62">
        <v>47131826</v>
      </c>
      <c r="ISU196" s="62">
        <v>47131826</v>
      </c>
      <c r="ISV196" s="62">
        <v>47131826</v>
      </c>
      <c r="ISW196" s="62">
        <v>47131826</v>
      </c>
      <c r="ISX196" s="62">
        <v>47131826</v>
      </c>
      <c r="ISY196" s="62">
        <v>47131826</v>
      </c>
      <c r="ISZ196" s="62">
        <v>47131826</v>
      </c>
      <c r="ITA196" s="62">
        <v>47131826</v>
      </c>
      <c r="ITB196" s="62">
        <v>47131826</v>
      </c>
      <c r="ITC196" s="62">
        <v>47131826</v>
      </c>
      <c r="ITD196" s="62">
        <v>47131826</v>
      </c>
      <c r="ITE196" s="62">
        <v>47131826</v>
      </c>
      <c r="ITF196" s="62">
        <v>47131826</v>
      </c>
      <c r="ITG196" s="62">
        <v>47131826</v>
      </c>
      <c r="ITH196" s="62">
        <v>47131826</v>
      </c>
      <c r="ITI196" s="62">
        <v>47131826</v>
      </c>
      <c r="ITJ196" s="62">
        <v>47131826</v>
      </c>
      <c r="ITK196" s="62">
        <v>47131826</v>
      </c>
      <c r="ITL196" s="62">
        <v>47131826</v>
      </c>
      <c r="ITM196" s="62">
        <v>47131826</v>
      </c>
      <c r="ITN196" s="62">
        <v>47131826</v>
      </c>
      <c r="ITO196" s="62">
        <v>47131826</v>
      </c>
      <c r="ITP196" s="62">
        <v>47131826</v>
      </c>
      <c r="ITQ196" s="62">
        <v>47131826</v>
      </c>
      <c r="ITR196" s="62">
        <v>47131826</v>
      </c>
      <c r="ITS196" s="62">
        <v>47131826</v>
      </c>
      <c r="ITT196" s="62">
        <v>47131826</v>
      </c>
      <c r="ITU196" s="62">
        <v>47131826</v>
      </c>
      <c r="ITV196" s="62">
        <v>47131826</v>
      </c>
      <c r="ITW196" s="62">
        <v>47131826</v>
      </c>
      <c r="ITX196" s="62">
        <v>47131826</v>
      </c>
      <c r="ITY196" s="62">
        <v>47131826</v>
      </c>
      <c r="ITZ196" s="62">
        <v>47131826</v>
      </c>
      <c r="IUA196" s="62">
        <v>47131826</v>
      </c>
      <c r="IUB196" s="62">
        <v>47131826</v>
      </c>
      <c r="IUC196" s="62">
        <v>47131826</v>
      </c>
      <c r="IUD196" s="62">
        <v>47131826</v>
      </c>
      <c r="IUE196" s="62">
        <v>47131826</v>
      </c>
      <c r="IUF196" s="62">
        <v>47131826</v>
      </c>
      <c r="IUG196" s="62">
        <v>47131826</v>
      </c>
      <c r="IUH196" s="62">
        <v>47131826</v>
      </c>
      <c r="IUI196" s="62">
        <v>47131826</v>
      </c>
      <c r="IUJ196" s="62">
        <v>47131826</v>
      </c>
      <c r="IUK196" s="62">
        <v>47131826</v>
      </c>
      <c r="IUL196" s="62">
        <v>47131826</v>
      </c>
      <c r="IUM196" s="62">
        <v>47131826</v>
      </c>
      <c r="IUN196" s="62">
        <v>47131826</v>
      </c>
      <c r="IUO196" s="62">
        <v>47131826</v>
      </c>
      <c r="IUP196" s="62">
        <v>47131826</v>
      </c>
      <c r="IUQ196" s="62">
        <v>47131826</v>
      </c>
      <c r="IUR196" s="62">
        <v>47131826</v>
      </c>
      <c r="IUS196" s="62">
        <v>47131826</v>
      </c>
      <c r="IUT196" s="62">
        <v>47131826</v>
      </c>
      <c r="IUU196" s="62">
        <v>47131826</v>
      </c>
      <c r="IUV196" s="62">
        <v>47131826</v>
      </c>
      <c r="IUW196" s="62">
        <v>47131826</v>
      </c>
      <c r="IUX196" s="62">
        <v>47131826</v>
      </c>
      <c r="IUY196" s="62">
        <v>47131826</v>
      </c>
      <c r="IUZ196" s="62">
        <v>47131826</v>
      </c>
      <c r="IVA196" s="62">
        <v>47131826</v>
      </c>
      <c r="IVB196" s="62">
        <v>47131826</v>
      </c>
      <c r="IVC196" s="62">
        <v>47131826</v>
      </c>
      <c r="IVD196" s="62">
        <v>47131826</v>
      </c>
      <c r="IVE196" s="62">
        <v>47131826</v>
      </c>
      <c r="IVF196" s="62">
        <v>47131826</v>
      </c>
      <c r="IVG196" s="62">
        <v>47131826</v>
      </c>
      <c r="IVH196" s="62">
        <v>47131826</v>
      </c>
      <c r="IVI196" s="62">
        <v>47131826</v>
      </c>
      <c r="IVJ196" s="62">
        <v>47131826</v>
      </c>
      <c r="IVK196" s="62">
        <v>47131826</v>
      </c>
      <c r="IVL196" s="62">
        <v>47131826</v>
      </c>
      <c r="IVM196" s="62">
        <v>47131826</v>
      </c>
      <c r="IVN196" s="62">
        <v>47131826</v>
      </c>
      <c r="IVO196" s="62">
        <v>47131826</v>
      </c>
      <c r="IVP196" s="62">
        <v>47131826</v>
      </c>
      <c r="IVQ196" s="62">
        <v>47131826</v>
      </c>
      <c r="IVR196" s="62">
        <v>47131826</v>
      </c>
      <c r="IVS196" s="62">
        <v>47131826</v>
      </c>
      <c r="IVT196" s="62">
        <v>47131826</v>
      </c>
      <c r="IVU196" s="62">
        <v>47131826</v>
      </c>
      <c r="IVV196" s="62">
        <v>47131826</v>
      </c>
      <c r="IVW196" s="62">
        <v>47131826</v>
      </c>
      <c r="IVX196" s="62">
        <v>47131826</v>
      </c>
      <c r="IVY196" s="62">
        <v>47131826</v>
      </c>
      <c r="IVZ196" s="62">
        <v>47131826</v>
      </c>
      <c r="IWA196" s="62">
        <v>47131826</v>
      </c>
      <c r="IWB196" s="62">
        <v>47131826</v>
      </c>
      <c r="IWC196" s="62">
        <v>47131826</v>
      </c>
      <c r="IWD196" s="62">
        <v>47131826</v>
      </c>
      <c r="IWE196" s="62">
        <v>47131826</v>
      </c>
      <c r="IWF196" s="62">
        <v>47131826</v>
      </c>
      <c r="IWG196" s="62">
        <v>47131826</v>
      </c>
      <c r="IWH196" s="62">
        <v>47131826</v>
      </c>
      <c r="IWI196" s="62">
        <v>47131826</v>
      </c>
      <c r="IWJ196" s="62">
        <v>47131826</v>
      </c>
      <c r="IWK196" s="62">
        <v>47131826</v>
      </c>
      <c r="IWL196" s="62">
        <v>47131826</v>
      </c>
      <c r="IWM196" s="62">
        <v>47131826</v>
      </c>
      <c r="IWN196" s="62">
        <v>47131826</v>
      </c>
      <c r="IWO196" s="62">
        <v>47131826</v>
      </c>
      <c r="IWP196" s="62">
        <v>47131826</v>
      </c>
      <c r="IWQ196" s="62">
        <v>47131826</v>
      </c>
      <c r="IWR196" s="62">
        <v>47131826</v>
      </c>
      <c r="IWS196" s="62">
        <v>47131826</v>
      </c>
      <c r="IWT196" s="62">
        <v>47131826</v>
      </c>
      <c r="IWU196" s="62">
        <v>47131826</v>
      </c>
      <c r="IWV196" s="62">
        <v>47131826</v>
      </c>
      <c r="IWW196" s="62">
        <v>47131826</v>
      </c>
      <c r="IWX196" s="62">
        <v>47131826</v>
      </c>
      <c r="IWY196" s="62">
        <v>47131826</v>
      </c>
      <c r="IWZ196" s="62">
        <v>47131826</v>
      </c>
      <c r="IXA196" s="62">
        <v>47131826</v>
      </c>
      <c r="IXB196" s="62">
        <v>47131826</v>
      </c>
      <c r="IXC196" s="62">
        <v>47131826</v>
      </c>
      <c r="IXD196" s="62">
        <v>47131826</v>
      </c>
      <c r="IXE196" s="62">
        <v>47131826</v>
      </c>
      <c r="IXF196" s="62">
        <v>47131826</v>
      </c>
      <c r="IXG196" s="62">
        <v>47131826</v>
      </c>
      <c r="IXH196" s="62">
        <v>47131826</v>
      </c>
      <c r="IXI196" s="62">
        <v>47131826</v>
      </c>
      <c r="IXJ196" s="62">
        <v>47131826</v>
      </c>
      <c r="IXK196" s="62">
        <v>47131826</v>
      </c>
      <c r="IXL196" s="62">
        <v>47131826</v>
      </c>
      <c r="IXM196" s="62">
        <v>47131826</v>
      </c>
      <c r="IXN196" s="62">
        <v>47131826</v>
      </c>
      <c r="IXO196" s="62">
        <v>47131826</v>
      </c>
      <c r="IXP196" s="62">
        <v>47131826</v>
      </c>
      <c r="IXQ196" s="62">
        <v>47131826</v>
      </c>
      <c r="IXR196" s="62">
        <v>47131826</v>
      </c>
      <c r="IXS196" s="62">
        <v>47131826</v>
      </c>
      <c r="IXT196" s="62">
        <v>47131826</v>
      </c>
      <c r="IXU196" s="62">
        <v>47131826</v>
      </c>
      <c r="IXV196" s="62">
        <v>47131826</v>
      </c>
      <c r="IXW196" s="62">
        <v>47131826</v>
      </c>
      <c r="IXX196" s="62">
        <v>47131826</v>
      </c>
      <c r="IXY196" s="62">
        <v>47131826</v>
      </c>
      <c r="IXZ196" s="62">
        <v>47131826</v>
      </c>
      <c r="IYA196" s="62">
        <v>47131826</v>
      </c>
      <c r="IYB196" s="62">
        <v>47131826</v>
      </c>
      <c r="IYC196" s="62">
        <v>47131826</v>
      </c>
      <c r="IYD196" s="62">
        <v>47131826</v>
      </c>
      <c r="IYE196" s="62">
        <v>47131826</v>
      </c>
      <c r="IYF196" s="62">
        <v>47131826</v>
      </c>
      <c r="IYG196" s="62">
        <v>47131826</v>
      </c>
      <c r="IYH196" s="62">
        <v>47131826</v>
      </c>
      <c r="IYI196" s="62">
        <v>47131826</v>
      </c>
      <c r="IYJ196" s="62">
        <v>47131826</v>
      </c>
      <c r="IYK196" s="62">
        <v>47131826</v>
      </c>
      <c r="IYL196" s="62">
        <v>47131826</v>
      </c>
      <c r="IYM196" s="62">
        <v>47131826</v>
      </c>
      <c r="IYN196" s="62">
        <v>47131826</v>
      </c>
      <c r="IYO196" s="62">
        <v>47131826</v>
      </c>
      <c r="IYP196" s="62">
        <v>47131826</v>
      </c>
      <c r="IYQ196" s="62">
        <v>47131826</v>
      </c>
      <c r="IYR196" s="62">
        <v>47131826</v>
      </c>
      <c r="IYS196" s="62">
        <v>47131826</v>
      </c>
      <c r="IYT196" s="62">
        <v>47131826</v>
      </c>
      <c r="IYU196" s="62">
        <v>47131826</v>
      </c>
      <c r="IYV196" s="62">
        <v>47131826</v>
      </c>
      <c r="IYW196" s="62">
        <v>47131826</v>
      </c>
      <c r="IYX196" s="62">
        <v>47131826</v>
      </c>
      <c r="IYY196" s="62">
        <v>47131826</v>
      </c>
      <c r="IYZ196" s="62">
        <v>47131826</v>
      </c>
      <c r="IZA196" s="62">
        <v>47131826</v>
      </c>
      <c r="IZB196" s="62">
        <v>47131826</v>
      </c>
      <c r="IZC196" s="62">
        <v>47131826</v>
      </c>
      <c r="IZD196" s="62">
        <v>47131826</v>
      </c>
      <c r="IZE196" s="62">
        <v>47131826</v>
      </c>
      <c r="IZF196" s="62">
        <v>47131826</v>
      </c>
      <c r="IZG196" s="62">
        <v>47131826</v>
      </c>
      <c r="IZH196" s="62">
        <v>47131826</v>
      </c>
      <c r="IZI196" s="62">
        <v>47131826</v>
      </c>
      <c r="IZJ196" s="62">
        <v>47131826</v>
      </c>
      <c r="IZK196" s="62">
        <v>47131826</v>
      </c>
      <c r="IZL196" s="62">
        <v>47131826</v>
      </c>
      <c r="IZM196" s="62">
        <v>47131826</v>
      </c>
      <c r="IZN196" s="62">
        <v>47131826</v>
      </c>
      <c r="IZO196" s="62">
        <v>47131826</v>
      </c>
      <c r="IZP196" s="62">
        <v>47131826</v>
      </c>
      <c r="IZQ196" s="62">
        <v>47131826</v>
      </c>
      <c r="IZR196" s="62">
        <v>47131826</v>
      </c>
      <c r="IZS196" s="62">
        <v>47131826</v>
      </c>
      <c r="IZT196" s="62">
        <v>47131826</v>
      </c>
      <c r="IZU196" s="62">
        <v>47131826</v>
      </c>
      <c r="IZV196" s="62">
        <v>47131826</v>
      </c>
      <c r="IZW196" s="62">
        <v>47131826</v>
      </c>
      <c r="IZX196" s="62">
        <v>47131826</v>
      </c>
      <c r="IZY196" s="62">
        <v>47131826</v>
      </c>
      <c r="IZZ196" s="62">
        <v>47131826</v>
      </c>
      <c r="JAA196" s="62">
        <v>47131826</v>
      </c>
      <c r="JAB196" s="62">
        <v>47131826</v>
      </c>
      <c r="JAC196" s="62">
        <v>47131826</v>
      </c>
      <c r="JAD196" s="62">
        <v>47131826</v>
      </c>
      <c r="JAE196" s="62">
        <v>47131826</v>
      </c>
      <c r="JAF196" s="62">
        <v>47131826</v>
      </c>
      <c r="JAG196" s="62">
        <v>47131826</v>
      </c>
      <c r="JAH196" s="62">
        <v>47131826</v>
      </c>
      <c r="JAI196" s="62">
        <v>47131826</v>
      </c>
      <c r="JAJ196" s="62">
        <v>47131826</v>
      </c>
      <c r="JAK196" s="62">
        <v>47131826</v>
      </c>
      <c r="JAL196" s="62">
        <v>47131826</v>
      </c>
      <c r="JAM196" s="62">
        <v>47131826</v>
      </c>
      <c r="JAN196" s="62">
        <v>47131826</v>
      </c>
      <c r="JAO196" s="62">
        <v>47131826</v>
      </c>
      <c r="JAP196" s="62">
        <v>47131826</v>
      </c>
      <c r="JAQ196" s="62">
        <v>47131826</v>
      </c>
      <c r="JAR196" s="62">
        <v>47131826</v>
      </c>
      <c r="JAS196" s="62">
        <v>47131826</v>
      </c>
      <c r="JAT196" s="62">
        <v>47131826</v>
      </c>
      <c r="JAU196" s="62">
        <v>47131826</v>
      </c>
      <c r="JAV196" s="62">
        <v>47131826</v>
      </c>
      <c r="JAW196" s="62">
        <v>47131826</v>
      </c>
      <c r="JAX196" s="62">
        <v>47131826</v>
      </c>
      <c r="JAY196" s="62">
        <v>47131826</v>
      </c>
      <c r="JAZ196" s="62">
        <v>47131826</v>
      </c>
      <c r="JBA196" s="62">
        <v>47131826</v>
      </c>
      <c r="JBB196" s="62">
        <v>47131826</v>
      </c>
      <c r="JBC196" s="62">
        <v>47131826</v>
      </c>
      <c r="JBD196" s="62">
        <v>47131826</v>
      </c>
      <c r="JBE196" s="62">
        <v>47131826</v>
      </c>
      <c r="JBF196" s="62">
        <v>47131826</v>
      </c>
      <c r="JBG196" s="62">
        <v>47131826</v>
      </c>
      <c r="JBH196" s="62">
        <v>47131826</v>
      </c>
      <c r="JBI196" s="62">
        <v>47131826</v>
      </c>
      <c r="JBJ196" s="62">
        <v>47131826</v>
      </c>
      <c r="JBK196" s="62">
        <v>47131826</v>
      </c>
      <c r="JBL196" s="62">
        <v>47131826</v>
      </c>
      <c r="JBM196" s="62">
        <v>47131826</v>
      </c>
      <c r="JBN196" s="62">
        <v>47131826</v>
      </c>
      <c r="JBO196" s="62">
        <v>47131826</v>
      </c>
      <c r="JBP196" s="62">
        <v>47131826</v>
      </c>
      <c r="JBQ196" s="62">
        <v>47131826</v>
      </c>
      <c r="JBR196" s="62">
        <v>47131826</v>
      </c>
      <c r="JBS196" s="62">
        <v>47131826</v>
      </c>
      <c r="JBT196" s="62">
        <v>47131826</v>
      </c>
      <c r="JBU196" s="62">
        <v>47131826</v>
      </c>
      <c r="JBV196" s="62">
        <v>47131826</v>
      </c>
      <c r="JBW196" s="62">
        <v>47131826</v>
      </c>
      <c r="JBX196" s="62">
        <v>47131826</v>
      </c>
      <c r="JBY196" s="62">
        <v>47131826</v>
      </c>
      <c r="JBZ196" s="62">
        <v>47131826</v>
      </c>
      <c r="JCA196" s="62">
        <v>47131826</v>
      </c>
      <c r="JCB196" s="62">
        <v>47131826</v>
      </c>
      <c r="JCC196" s="62">
        <v>47131826</v>
      </c>
      <c r="JCD196" s="62">
        <v>47131826</v>
      </c>
      <c r="JCE196" s="62">
        <v>47131826</v>
      </c>
      <c r="JCF196" s="62">
        <v>47131826</v>
      </c>
      <c r="JCG196" s="62">
        <v>47131826</v>
      </c>
      <c r="JCH196" s="62">
        <v>47131826</v>
      </c>
      <c r="JCI196" s="62">
        <v>47131826</v>
      </c>
      <c r="JCJ196" s="62">
        <v>47131826</v>
      </c>
      <c r="JCK196" s="62">
        <v>47131826</v>
      </c>
      <c r="JCL196" s="62">
        <v>47131826</v>
      </c>
      <c r="JCM196" s="62">
        <v>47131826</v>
      </c>
      <c r="JCN196" s="62">
        <v>47131826</v>
      </c>
      <c r="JCO196" s="62">
        <v>47131826</v>
      </c>
      <c r="JCP196" s="62">
        <v>47131826</v>
      </c>
      <c r="JCQ196" s="62">
        <v>47131826</v>
      </c>
      <c r="JCR196" s="62">
        <v>47131826</v>
      </c>
      <c r="JCS196" s="62">
        <v>47131826</v>
      </c>
      <c r="JCT196" s="62">
        <v>47131826</v>
      </c>
      <c r="JCU196" s="62">
        <v>47131826</v>
      </c>
      <c r="JCV196" s="62">
        <v>47131826</v>
      </c>
      <c r="JCW196" s="62">
        <v>47131826</v>
      </c>
      <c r="JCX196" s="62">
        <v>47131826</v>
      </c>
      <c r="JCY196" s="62">
        <v>47131826</v>
      </c>
      <c r="JCZ196" s="62">
        <v>47131826</v>
      </c>
      <c r="JDA196" s="62">
        <v>47131826</v>
      </c>
      <c r="JDB196" s="62">
        <v>47131826</v>
      </c>
      <c r="JDC196" s="62">
        <v>47131826</v>
      </c>
      <c r="JDD196" s="62">
        <v>47131826</v>
      </c>
      <c r="JDE196" s="62">
        <v>47131826</v>
      </c>
      <c r="JDF196" s="62">
        <v>47131826</v>
      </c>
      <c r="JDG196" s="62">
        <v>47131826</v>
      </c>
      <c r="JDH196" s="62">
        <v>47131826</v>
      </c>
      <c r="JDI196" s="62">
        <v>47131826</v>
      </c>
      <c r="JDJ196" s="62">
        <v>47131826</v>
      </c>
      <c r="JDK196" s="62">
        <v>47131826</v>
      </c>
      <c r="JDL196" s="62">
        <v>47131826</v>
      </c>
      <c r="JDM196" s="62">
        <v>47131826</v>
      </c>
      <c r="JDN196" s="62">
        <v>47131826</v>
      </c>
      <c r="JDO196" s="62">
        <v>47131826</v>
      </c>
      <c r="JDP196" s="62">
        <v>47131826</v>
      </c>
      <c r="JDQ196" s="62">
        <v>47131826</v>
      </c>
      <c r="JDR196" s="62">
        <v>47131826</v>
      </c>
      <c r="JDS196" s="62">
        <v>47131826</v>
      </c>
      <c r="JDT196" s="62">
        <v>47131826</v>
      </c>
      <c r="JDU196" s="62">
        <v>47131826</v>
      </c>
      <c r="JDV196" s="62">
        <v>47131826</v>
      </c>
      <c r="JDW196" s="62">
        <v>47131826</v>
      </c>
      <c r="JDX196" s="62">
        <v>47131826</v>
      </c>
      <c r="JDY196" s="62">
        <v>47131826</v>
      </c>
      <c r="JDZ196" s="62">
        <v>47131826</v>
      </c>
      <c r="JEA196" s="62">
        <v>47131826</v>
      </c>
      <c r="JEB196" s="62">
        <v>47131826</v>
      </c>
      <c r="JEC196" s="62">
        <v>47131826</v>
      </c>
      <c r="JED196" s="62">
        <v>47131826</v>
      </c>
      <c r="JEE196" s="62">
        <v>47131826</v>
      </c>
      <c r="JEF196" s="62">
        <v>47131826</v>
      </c>
      <c r="JEG196" s="62">
        <v>47131826</v>
      </c>
      <c r="JEH196" s="62">
        <v>47131826</v>
      </c>
      <c r="JEI196" s="62">
        <v>47131826</v>
      </c>
      <c r="JEJ196" s="62">
        <v>47131826</v>
      </c>
      <c r="JEK196" s="62">
        <v>47131826</v>
      </c>
      <c r="JEL196" s="62">
        <v>47131826</v>
      </c>
      <c r="JEM196" s="62">
        <v>47131826</v>
      </c>
      <c r="JEN196" s="62">
        <v>47131826</v>
      </c>
      <c r="JEO196" s="62">
        <v>47131826</v>
      </c>
      <c r="JEP196" s="62">
        <v>47131826</v>
      </c>
      <c r="JEQ196" s="62">
        <v>47131826</v>
      </c>
      <c r="JER196" s="62">
        <v>47131826</v>
      </c>
      <c r="JES196" s="62">
        <v>47131826</v>
      </c>
      <c r="JET196" s="62">
        <v>47131826</v>
      </c>
      <c r="JEU196" s="62">
        <v>47131826</v>
      </c>
      <c r="JEV196" s="62">
        <v>47131826</v>
      </c>
      <c r="JEW196" s="62">
        <v>47131826</v>
      </c>
      <c r="JEX196" s="62">
        <v>47131826</v>
      </c>
      <c r="JEY196" s="62">
        <v>47131826</v>
      </c>
      <c r="JEZ196" s="62">
        <v>47131826</v>
      </c>
      <c r="JFA196" s="62">
        <v>47131826</v>
      </c>
      <c r="JFB196" s="62">
        <v>47131826</v>
      </c>
      <c r="JFC196" s="62">
        <v>47131826</v>
      </c>
      <c r="JFD196" s="62">
        <v>47131826</v>
      </c>
      <c r="JFE196" s="62">
        <v>47131826</v>
      </c>
      <c r="JFF196" s="62">
        <v>47131826</v>
      </c>
      <c r="JFG196" s="62">
        <v>47131826</v>
      </c>
      <c r="JFH196" s="62">
        <v>47131826</v>
      </c>
      <c r="JFI196" s="62">
        <v>47131826</v>
      </c>
      <c r="JFJ196" s="62">
        <v>47131826</v>
      </c>
      <c r="JFK196" s="62">
        <v>47131826</v>
      </c>
      <c r="JFL196" s="62">
        <v>47131826</v>
      </c>
      <c r="JFM196" s="62">
        <v>47131826</v>
      </c>
      <c r="JFN196" s="62">
        <v>47131826</v>
      </c>
      <c r="JFO196" s="62">
        <v>47131826</v>
      </c>
      <c r="JFP196" s="62">
        <v>47131826</v>
      </c>
      <c r="JFQ196" s="62">
        <v>47131826</v>
      </c>
      <c r="JFR196" s="62">
        <v>47131826</v>
      </c>
      <c r="JFS196" s="62">
        <v>47131826</v>
      </c>
      <c r="JFT196" s="62">
        <v>47131826</v>
      </c>
      <c r="JFU196" s="62">
        <v>47131826</v>
      </c>
      <c r="JFV196" s="62">
        <v>47131826</v>
      </c>
      <c r="JFW196" s="62">
        <v>47131826</v>
      </c>
      <c r="JFX196" s="62">
        <v>47131826</v>
      </c>
      <c r="JFY196" s="62">
        <v>47131826</v>
      </c>
      <c r="JFZ196" s="62">
        <v>47131826</v>
      </c>
      <c r="JGA196" s="62">
        <v>47131826</v>
      </c>
      <c r="JGB196" s="62">
        <v>47131826</v>
      </c>
      <c r="JGC196" s="62">
        <v>47131826</v>
      </c>
      <c r="JGD196" s="62">
        <v>47131826</v>
      </c>
      <c r="JGE196" s="62">
        <v>47131826</v>
      </c>
      <c r="JGF196" s="62">
        <v>47131826</v>
      </c>
      <c r="JGG196" s="62">
        <v>47131826</v>
      </c>
      <c r="JGH196" s="62">
        <v>47131826</v>
      </c>
      <c r="JGI196" s="62">
        <v>47131826</v>
      </c>
      <c r="JGJ196" s="62">
        <v>47131826</v>
      </c>
      <c r="JGK196" s="62">
        <v>47131826</v>
      </c>
      <c r="JGL196" s="62">
        <v>47131826</v>
      </c>
      <c r="JGM196" s="62">
        <v>47131826</v>
      </c>
      <c r="JGN196" s="62">
        <v>47131826</v>
      </c>
      <c r="JGO196" s="62">
        <v>47131826</v>
      </c>
      <c r="JGP196" s="62">
        <v>47131826</v>
      </c>
      <c r="JGQ196" s="62">
        <v>47131826</v>
      </c>
      <c r="JGR196" s="62">
        <v>47131826</v>
      </c>
      <c r="JGS196" s="62">
        <v>47131826</v>
      </c>
      <c r="JGT196" s="62">
        <v>47131826</v>
      </c>
      <c r="JGU196" s="62">
        <v>47131826</v>
      </c>
      <c r="JGV196" s="62">
        <v>47131826</v>
      </c>
      <c r="JGW196" s="62">
        <v>47131826</v>
      </c>
      <c r="JGX196" s="62">
        <v>47131826</v>
      </c>
      <c r="JGY196" s="62">
        <v>47131826</v>
      </c>
      <c r="JGZ196" s="62">
        <v>47131826</v>
      </c>
      <c r="JHA196" s="62">
        <v>47131826</v>
      </c>
      <c r="JHB196" s="62">
        <v>47131826</v>
      </c>
      <c r="JHC196" s="62">
        <v>47131826</v>
      </c>
      <c r="JHD196" s="62">
        <v>47131826</v>
      </c>
      <c r="JHE196" s="62">
        <v>47131826</v>
      </c>
      <c r="JHF196" s="62">
        <v>47131826</v>
      </c>
      <c r="JHG196" s="62">
        <v>47131826</v>
      </c>
      <c r="JHH196" s="62">
        <v>47131826</v>
      </c>
      <c r="JHI196" s="62">
        <v>47131826</v>
      </c>
      <c r="JHJ196" s="62">
        <v>47131826</v>
      </c>
      <c r="JHK196" s="62">
        <v>47131826</v>
      </c>
      <c r="JHL196" s="62">
        <v>47131826</v>
      </c>
      <c r="JHM196" s="62">
        <v>47131826</v>
      </c>
      <c r="JHN196" s="62">
        <v>47131826</v>
      </c>
      <c r="JHO196" s="62">
        <v>47131826</v>
      </c>
      <c r="JHP196" s="62">
        <v>47131826</v>
      </c>
      <c r="JHQ196" s="62">
        <v>47131826</v>
      </c>
      <c r="JHR196" s="62">
        <v>47131826</v>
      </c>
      <c r="JHS196" s="62">
        <v>47131826</v>
      </c>
      <c r="JHT196" s="62">
        <v>47131826</v>
      </c>
      <c r="JHU196" s="62">
        <v>47131826</v>
      </c>
      <c r="JHV196" s="62">
        <v>47131826</v>
      </c>
      <c r="JHW196" s="62">
        <v>47131826</v>
      </c>
      <c r="JHX196" s="62">
        <v>47131826</v>
      </c>
      <c r="JHY196" s="62">
        <v>47131826</v>
      </c>
      <c r="JHZ196" s="62">
        <v>47131826</v>
      </c>
      <c r="JIA196" s="62">
        <v>47131826</v>
      </c>
      <c r="JIB196" s="62">
        <v>47131826</v>
      </c>
      <c r="JIC196" s="62">
        <v>47131826</v>
      </c>
      <c r="JID196" s="62">
        <v>47131826</v>
      </c>
      <c r="JIE196" s="62">
        <v>47131826</v>
      </c>
      <c r="JIF196" s="62">
        <v>47131826</v>
      </c>
      <c r="JIG196" s="62">
        <v>47131826</v>
      </c>
      <c r="JIH196" s="62">
        <v>47131826</v>
      </c>
      <c r="JII196" s="62">
        <v>47131826</v>
      </c>
      <c r="JIJ196" s="62">
        <v>47131826</v>
      </c>
      <c r="JIK196" s="62">
        <v>47131826</v>
      </c>
      <c r="JIL196" s="62">
        <v>47131826</v>
      </c>
      <c r="JIM196" s="62">
        <v>47131826</v>
      </c>
      <c r="JIN196" s="62">
        <v>47131826</v>
      </c>
      <c r="JIO196" s="62">
        <v>47131826</v>
      </c>
      <c r="JIP196" s="62">
        <v>47131826</v>
      </c>
      <c r="JIQ196" s="62">
        <v>47131826</v>
      </c>
      <c r="JIR196" s="62">
        <v>47131826</v>
      </c>
      <c r="JIS196" s="62">
        <v>47131826</v>
      </c>
      <c r="JIT196" s="62">
        <v>47131826</v>
      </c>
      <c r="JIU196" s="62">
        <v>47131826</v>
      </c>
      <c r="JIV196" s="62">
        <v>47131826</v>
      </c>
      <c r="JIW196" s="62">
        <v>47131826</v>
      </c>
      <c r="JIX196" s="62">
        <v>47131826</v>
      </c>
      <c r="JIY196" s="62">
        <v>47131826</v>
      </c>
      <c r="JIZ196" s="62">
        <v>47131826</v>
      </c>
      <c r="JJA196" s="62">
        <v>47131826</v>
      </c>
      <c r="JJB196" s="62">
        <v>47131826</v>
      </c>
      <c r="JJC196" s="62">
        <v>47131826</v>
      </c>
      <c r="JJD196" s="62">
        <v>47131826</v>
      </c>
      <c r="JJE196" s="62">
        <v>47131826</v>
      </c>
      <c r="JJF196" s="62">
        <v>47131826</v>
      </c>
      <c r="JJG196" s="62">
        <v>47131826</v>
      </c>
      <c r="JJH196" s="62">
        <v>47131826</v>
      </c>
      <c r="JJI196" s="62">
        <v>47131826</v>
      </c>
      <c r="JJJ196" s="62">
        <v>47131826</v>
      </c>
      <c r="JJK196" s="62">
        <v>47131826</v>
      </c>
      <c r="JJL196" s="62">
        <v>47131826</v>
      </c>
      <c r="JJM196" s="62">
        <v>47131826</v>
      </c>
      <c r="JJN196" s="62">
        <v>47131826</v>
      </c>
      <c r="JJO196" s="62">
        <v>47131826</v>
      </c>
      <c r="JJP196" s="62">
        <v>47131826</v>
      </c>
      <c r="JJQ196" s="62">
        <v>47131826</v>
      </c>
      <c r="JJR196" s="62">
        <v>47131826</v>
      </c>
      <c r="JJS196" s="62">
        <v>47131826</v>
      </c>
      <c r="JJT196" s="62">
        <v>47131826</v>
      </c>
      <c r="JJU196" s="62">
        <v>47131826</v>
      </c>
      <c r="JJV196" s="62">
        <v>47131826</v>
      </c>
      <c r="JJW196" s="62">
        <v>47131826</v>
      </c>
      <c r="JJX196" s="62">
        <v>47131826</v>
      </c>
      <c r="JJY196" s="62">
        <v>47131826</v>
      </c>
      <c r="JJZ196" s="62">
        <v>47131826</v>
      </c>
      <c r="JKA196" s="62">
        <v>47131826</v>
      </c>
      <c r="JKB196" s="62">
        <v>47131826</v>
      </c>
      <c r="JKC196" s="62">
        <v>47131826</v>
      </c>
      <c r="JKD196" s="62">
        <v>47131826</v>
      </c>
      <c r="JKE196" s="62">
        <v>47131826</v>
      </c>
      <c r="JKF196" s="62">
        <v>47131826</v>
      </c>
      <c r="JKG196" s="62">
        <v>47131826</v>
      </c>
      <c r="JKH196" s="62">
        <v>47131826</v>
      </c>
      <c r="JKI196" s="62">
        <v>47131826</v>
      </c>
      <c r="JKJ196" s="62">
        <v>47131826</v>
      </c>
      <c r="JKK196" s="62">
        <v>47131826</v>
      </c>
      <c r="JKL196" s="62">
        <v>47131826</v>
      </c>
      <c r="JKM196" s="62">
        <v>47131826</v>
      </c>
      <c r="JKN196" s="62">
        <v>47131826</v>
      </c>
      <c r="JKO196" s="62">
        <v>47131826</v>
      </c>
      <c r="JKP196" s="62">
        <v>47131826</v>
      </c>
      <c r="JKQ196" s="62">
        <v>47131826</v>
      </c>
      <c r="JKR196" s="62">
        <v>47131826</v>
      </c>
      <c r="JKS196" s="62">
        <v>47131826</v>
      </c>
      <c r="JKT196" s="62">
        <v>47131826</v>
      </c>
      <c r="JKU196" s="62">
        <v>47131826</v>
      </c>
      <c r="JKV196" s="62">
        <v>47131826</v>
      </c>
      <c r="JKW196" s="62">
        <v>47131826</v>
      </c>
      <c r="JKX196" s="62">
        <v>47131826</v>
      </c>
      <c r="JKY196" s="62">
        <v>47131826</v>
      </c>
      <c r="JKZ196" s="62">
        <v>47131826</v>
      </c>
      <c r="JLA196" s="62">
        <v>47131826</v>
      </c>
      <c r="JLB196" s="62">
        <v>47131826</v>
      </c>
      <c r="JLC196" s="62">
        <v>47131826</v>
      </c>
      <c r="JLD196" s="62">
        <v>47131826</v>
      </c>
      <c r="JLE196" s="62">
        <v>47131826</v>
      </c>
      <c r="JLF196" s="62">
        <v>47131826</v>
      </c>
      <c r="JLG196" s="62">
        <v>47131826</v>
      </c>
      <c r="JLH196" s="62">
        <v>47131826</v>
      </c>
      <c r="JLI196" s="62">
        <v>47131826</v>
      </c>
      <c r="JLJ196" s="62">
        <v>47131826</v>
      </c>
      <c r="JLK196" s="62">
        <v>47131826</v>
      </c>
      <c r="JLL196" s="62">
        <v>47131826</v>
      </c>
      <c r="JLM196" s="62">
        <v>47131826</v>
      </c>
      <c r="JLN196" s="62">
        <v>47131826</v>
      </c>
      <c r="JLO196" s="62">
        <v>47131826</v>
      </c>
      <c r="JLP196" s="62">
        <v>47131826</v>
      </c>
      <c r="JLQ196" s="62">
        <v>47131826</v>
      </c>
      <c r="JLR196" s="62">
        <v>47131826</v>
      </c>
      <c r="JLS196" s="62">
        <v>47131826</v>
      </c>
      <c r="JLT196" s="62">
        <v>47131826</v>
      </c>
      <c r="JLU196" s="62">
        <v>47131826</v>
      </c>
      <c r="JLV196" s="62">
        <v>47131826</v>
      </c>
      <c r="JLW196" s="62">
        <v>47131826</v>
      </c>
      <c r="JLX196" s="62">
        <v>47131826</v>
      </c>
      <c r="JLY196" s="62">
        <v>47131826</v>
      </c>
      <c r="JLZ196" s="62">
        <v>47131826</v>
      </c>
      <c r="JMA196" s="62">
        <v>47131826</v>
      </c>
      <c r="JMB196" s="62">
        <v>47131826</v>
      </c>
      <c r="JMC196" s="62">
        <v>47131826</v>
      </c>
      <c r="JMD196" s="62">
        <v>47131826</v>
      </c>
      <c r="JME196" s="62">
        <v>47131826</v>
      </c>
      <c r="JMF196" s="62">
        <v>47131826</v>
      </c>
      <c r="JMG196" s="62">
        <v>47131826</v>
      </c>
      <c r="JMH196" s="62">
        <v>47131826</v>
      </c>
      <c r="JMI196" s="62">
        <v>47131826</v>
      </c>
      <c r="JMJ196" s="62">
        <v>47131826</v>
      </c>
      <c r="JMK196" s="62">
        <v>47131826</v>
      </c>
      <c r="JML196" s="62">
        <v>47131826</v>
      </c>
      <c r="JMM196" s="62">
        <v>47131826</v>
      </c>
      <c r="JMN196" s="62">
        <v>47131826</v>
      </c>
      <c r="JMO196" s="62">
        <v>47131826</v>
      </c>
      <c r="JMP196" s="62">
        <v>47131826</v>
      </c>
      <c r="JMQ196" s="62">
        <v>47131826</v>
      </c>
      <c r="JMR196" s="62">
        <v>47131826</v>
      </c>
      <c r="JMS196" s="62">
        <v>47131826</v>
      </c>
      <c r="JMT196" s="62">
        <v>47131826</v>
      </c>
      <c r="JMU196" s="62">
        <v>47131826</v>
      </c>
      <c r="JMV196" s="62">
        <v>47131826</v>
      </c>
      <c r="JMW196" s="62">
        <v>47131826</v>
      </c>
      <c r="JMX196" s="62">
        <v>47131826</v>
      </c>
      <c r="JMY196" s="62">
        <v>47131826</v>
      </c>
      <c r="JMZ196" s="62">
        <v>47131826</v>
      </c>
      <c r="JNA196" s="62">
        <v>47131826</v>
      </c>
      <c r="JNB196" s="62">
        <v>47131826</v>
      </c>
      <c r="JNC196" s="62">
        <v>47131826</v>
      </c>
      <c r="JND196" s="62">
        <v>47131826</v>
      </c>
      <c r="JNE196" s="62">
        <v>47131826</v>
      </c>
      <c r="JNF196" s="62">
        <v>47131826</v>
      </c>
      <c r="JNG196" s="62">
        <v>47131826</v>
      </c>
      <c r="JNH196" s="62">
        <v>47131826</v>
      </c>
      <c r="JNI196" s="62">
        <v>47131826</v>
      </c>
      <c r="JNJ196" s="62">
        <v>47131826</v>
      </c>
      <c r="JNK196" s="62">
        <v>47131826</v>
      </c>
      <c r="JNL196" s="62">
        <v>47131826</v>
      </c>
      <c r="JNM196" s="62">
        <v>47131826</v>
      </c>
      <c r="JNN196" s="62">
        <v>47131826</v>
      </c>
      <c r="JNO196" s="62">
        <v>47131826</v>
      </c>
      <c r="JNP196" s="62">
        <v>47131826</v>
      </c>
      <c r="JNQ196" s="62">
        <v>47131826</v>
      </c>
      <c r="JNR196" s="62">
        <v>47131826</v>
      </c>
      <c r="JNS196" s="62">
        <v>47131826</v>
      </c>
      <c r="JNT196" s="62">
        <v>47131826</v>
      </c>
      <c r="JNU196" s="62">
        <v>47131826</v>
      </c>
      <c r="JNV196" s="62">
        <v>47131826</v>
      </c>
      <c r="JNW196" s="62">
        <v>47131826</v>
      </c>
      <c r="JNX196" s="62">
        <v>47131826</v>
      </c>
      <c r="JNY196" s="62">
        <v>47131826</v>
      </c>
      <c r="JNZ196" s="62">
        <v>47131826</v>
      </c>
      <c r="JOA196" s="62">
        <v>47131826</v>
      </c>
      <c r="JOB196" s="62">
        <v>47131826</v>
      </c>
      <c r="JOC196" s="62">
        <v>47131826</v>
      </c>
      <c r="JOD196" s="62">
        <v>47131826</v>
      </c>
      <c r="JOE196" s="62">
        <v>47131826</v>
      </c>
      <c r="JOF196" s="62">
        <v>47131826</v>
      </c>
      <c r="JOG196" s="62">
        <v>47131826</v>
      </c>
      <c r="JOH196" s="62">
        <v>47131826</v>
      </c>
      <c r="JOI196" s="62">
        <v>47131826</v>
      </c>
      <c r="JOJ196" s="62">
        <v>47131826</v>
      </c>
      <c r="JOK196" s="62">
        <v>47131826</v>
      </c>
      <c r="JOL196" s="62">
        <v>47131826</v>
      </c>
      <c r="JOM196" s="62">
        <v>47131826</v>
      </c>
      <c r="JON196" s="62">
        <v>47131826</v>
      </c>
      <c r="JOO196" s="62">
        <v>47131826</v>
      </c>
      <c r="JOP196" s="62">
        <v>47131826</v>
      </c>
      <c r="JOQ196" s="62">
        <v>47131826</v>
      </c>
      <c r="JOR196" s="62">
        <v>47131826</v>
      </c>
      <c r="JOS196" s="62">
        <v>47131826</v>
      </c>
      <c r="JOT196" s="62">
        <v>47131826</v>
      </c>
      <c r="JOU196" s="62">
        <v>47131826</v>
      </c>
      <c r="JOV196" s="62">
        <v>47131826</v>
      </c>
      <c r="JOW196" s="62">
        <v>47131826</v>
      </c>
      <c r="JOX196" s="62">
        <v>47131826</v>
      </c>
      <c r="JOY196" s="62">
        <v>47131826</v>
      </c>
      <c r="JOZ196" s="62">
        <v>47131826</v>
      </c>
      <c r="JPA196" s="62">
        <v>47131826</v>
      </c>
      <c r="JPB196" s="62">
        <v>47131826</v>
      </c>
      <c r="JPC196" s="62">
        <v>47131826</v>
      </c>
      <c r="JPD196" s="62">
        <v>47131826</v>
      </c>
      <c r="JPE196" s="62">
        <v>47131826</v>
      </c>
      <c r="JPF196" s="62">
        <v>47131826</v>
      </c>
      <c r="JPG196" s="62">
        <v>47131826</v>
      </c>
      <c r="JPH196" s="62">
        <v>47131826</v>
      </c>
      <c r="JPI196" s="62">
        <v>47131826</v>
      </c>
      <c r="JPJ196" s="62">
        <v>47131826</v>
      </c>
      <c r="JPK196" s="62">
        <v>47131826</v>
      </c>
      <c r="JPL196" s="62">
        <v>47131826</v>
      </c>
      <c r="JPM196" s="62">
        <v>47131826</v>
      </c>
      <c r="JPN196" s="62">
        <v>47131826</v>
      </c>
      <c r="JPO196" s="62">
        <v>47131826</v>
      </c>
      <c r="JPP196" s="62">
        <v>47131826</v>
      </c>
      <c r="JPQ196" s="62">
        <v>47131826</v>
      </c>
      <c r="JPR196" s="62">
        <v>47131826</v>
      </c>
      <c r="JPS196" s="62">
        <v>47131826</v>
      </c>
      <c r="JPT196" s="62">
        <v>47131826</v>
      </c>
      <c r="JPU196" s="62">
        <v>47131826</v>
      </c>
      <c r="JPV196" s="62">
        <v>47131826</v>
      </c>
      <c r="JPW196" s="62">
        <v>47131826</v>
      </c>
      <c r="JPX196" s="62">
        <v>47131826</v>
      </c>
      <c r="JPY196" s="62">
        <v>47131826</v>
      </c>
      <c r="JPZ196" s="62">
        <v>47131826</v>
      </c>
      <c r="JQA196" s="62">
        <v>47131826</v>
      </c>
      <c r="JQB196" s="62">
        <v>47131826</v>
      </c>
      <c r="JQC196" s="62">
        <v>47131826</v>
      </c>
      <c r="JQD196" s="62">
        <v>47131826</v>
      </c>
      <c r="JQE196" s="62">
        <v>47131826</v>
      </c>
      <c r="JQF196" s="62">
        <v>47131826</v>
      </c>
      <c r="JQG196" s="62">
        <v>47131826</v>
      </c>
      <c r="JQH196" s="62">
        <v>47131826</v>
      </c>
      <c r="JQI196" s="62">
        <v>47131826</v>
      </c>
      <c r="JQJ196" s="62">
        <v>47131826</v>
      </c>
      <c r="JQK196" s="62">
        <v>47131826</v>
      </c>
      <c r="JQL196" s="62">
        <v>47131826</v>
      </c>
      <c r="JQM196" s="62">
        <v>47131826</v>
      </c>
      <c r="JQN196" s="62">
        <v>47131826</v>
      </c>
      <c r="JQO196" s="62">
        <v>47131826</v>
      </c>
      <c r="JQP196" s="62">
        <v>47131826</v>
      </c>
      <c r="JQQ196" s="62">
        <v>47131826</v>
      </c>
      <c r="JQR196" s="62">
        <v>47131826</v>
      </c>
      <c r="JQS196" s="62">
        <v>47131826</v>
      </c>
      <c r="JQT196" s="62">
        <v>47131826</v>
      </c>
      <c r="JQU196" s="62">
        <v>47131826</v>
      </c>
      <c r="JQV196" s="62">
        <v>47131826</v>
      </c>
      <c r="JQW196" s="62">
        <v>47131826</v>
      </c>
      <c r="JQX196" s="62">
        <v>47131826</v>
      </c>
      <c r="JQY196" s="62">
        <v>47131826</v>
      </c>
      <c r="JQZ196" s="62">
        <v>47131826</v>
      </c>
      <c r="JRA196" s="62">
        <v>47131826</v>
      </c>
      <c r="JRB196" s="62">
        <v>47131826</v>
      </c>
      <c r="JRC196" s="62">
        <v>47131826</v>
      </c>
      <c r="JRD196" s="62">
        <v>47131826</v>
      </c>
      <c r="JRE196" s="62">
        <v>47131826</v>
      </c>
      <c r="JRF196" s="62">
        <v>47131826</v>
      </c>
      <c r="JRG196" s="62">
        <v>47131826</v>
      </c>
      <c r="JRH196" s="62">
        <v>47131826</v>
      </c>
      <c r="JRI196" s="62">
        <v>47131826</v>
      </c>
      <c r="JRJ196" s="62">
        <v>47131826</v>
      </c>
      <c r="JRK196" s="62">
        <v>47131826</v>
      </c>
      <c r="JRL196" s="62">
        <v>47131826</v>
      </c>
      <c r="JRM196" s="62">
        <v>47131826</v>
      </c>
      <c r="JRN196" s="62">
        <v>47131826</v>
      </c>
      <c r="JRO196" s="62">
        <v>47131826</v>
      </c>
      <c r="JRP196" s="62">
        <v>47131826</v>
      </c>
      <c r="JRQ196" s="62">
        <v>47131826</v>
      </c>
      <c r="JRR196" s="62">
        <v>47131826</v>
      </c>
      <c r="JRS196" s="62">
        <v>47131826</v>
      </c>
      <c r="JRT196" s="62">
        <v>47131826</v>
      </c>
      <c r="JRU196" s="62">
        <v>47131826</v>
      </c>
      <c r="JRV196" s="62">
        <v>47131826</v>
      </c>
      <c r="JRW196" s="62">
        <v>47131826</v>
      </c>
      <c r="JRX196" s="62">
        <v>47131826</v>
      </c>
      <c r="JRY196" s="62">
        <v>47131826</v>
      </c>
      <c r="JRZ196" s="62">
        <v>47131826</v>
      </c>
      <c r="JSA196" s="62">
        <v>47131826</v>
      </c>
      <c r="JSB196" s="62">
        <v>47131826</v>
      </c>
      <c r="JSC196" s="62">
        <v>47131826</v>
      </c>
      <c r="JSD196" s="62">
        <v>47131826</v>
      </c>
      <c r="JSE196" s="62">
        <v>47131826</v>
      </c>
      <c r="JSF196" s="62">
        <v>47131826</v>
      </c>
      <c r="JSG196" s="62">
        <v>47131826</v>
      </c>
      <c r="JSH196" s="62">
        <v>47131826</v>
      </c>
      <c r="JSI196" s="62">
        <v>47131826</v>
      </c>
      <c r="JSJ196" s="62">
        <v>47131826</v>
      </c>
      <c r="JSK196" s="62">
        <v>47131826</v>
      </c>
      <c r="JSL196" s="62">
        <v>47131826</v>
      </c>
      <c r="JSM196" s="62">
        <v>47131826</v>
      </c>
      <c r="JSN196" s="62">
        <v>47131826</v>
      </c>
      <c r="JSO196" s="62">
        <v>47131826</v>
      </c>
      <c r="JSP196" s="62">
        <v>47131826</v>
      </c>
      <c r="JSQ196" s="62">
        <v>47131826</v>
      </c>
      <c r="JSR196" s="62">
        <v>47131826</v>
      </c>
      <c r="JSS196" s="62">
        <v>47131826</v>
      </c>
      <c r="JST196" s="62">
        <v>47131826</v>
      </c>
      <c r="JSU196" s="62">
        <v>47131826</v>
      </c>
      <c r="JSV196" s="62">
        <v>47131826</v>
      </c>
      <c r="JSW196" s="62">
        <v>47131826</v>
      </c>
      <c r="JSX196" s="62">
        <v>47131826</v>
      </c>
      <c r="JSY196" s="62">
        <v>47131826</v>
      </c>
      <c r="JSZ196" s="62">
        <v>47131826</v>
      </c>
      <c r="JTA196" s="62">
        <v>47131826</v>
      </c>
      <c r="JTB196" s="62">
        <v>47131826</v>
      </c>
      <c r="JTC196" s="62">
        <v>47131826</v>
      </c>
      <c r="JTD196" s="62">
        <v>47131826</v>
      </c>
      <c r="JTE196" s="62">
        <v>47131826</v>
      </c>
      <c r="JTF196" s="62">
        <v>47131826</v>
      </c>
      <c r="JTG196" s="62">
        <v>47131826</v>
      </c>
      <c r="JTH196" s="62">
        <v>47131826</v>
      </c>
      <c r="JTI196" s="62">
        <v>47131826</v>
      </c>
      <c r="JTJ196" s="62">
        <v>47131826</v>
      </c>
      <c r="JTK196" s="62">
        <v>47131826</v>
      </c>
      <c r="JTL196" s="62">
        <v>47131826</v>
      </c>
      <c r="JTM196" s="62">
        <v>47131826</v>
      </c>
      <c r="JTN196" s="62">
        <v>47131826</v>
      </c>
      <c r="JTO196" s="62">
        <v>47131826</v>
      </c>
      <c r="JTP196" s="62">
        <v>47131826</v>
      </c>
      <c r="JTQ196" s="62">
        <v>47131826</v>
      </c>
      <c r="JTR196" s="62">
        <v>47131826</v>
      </c>
      <c r="JTS196" s="62">
        <v>47131826</v>
      </c>
      <c r="JTT196" s="62">
        <v>47131826</v>
      </c>
      <c r="JTU196" s="62">
        <v>47131826</v>
      </c>
      <c r="JTV196" s="62">
        <v>47131826</v>
      </c>
      <c r="JTW196" s="62">
        <v>47131826</v>
      </c>
      <c r="JTX196" s="62">
        <v>47131826</v>
      </c>
      <c r="JTY196" s="62">
        <v>47131826</v>
      </c>
      <c r="JTZ196" s="62">
        <v>47131826</v>
      </c>
      <c r="JUA196" s="62">
        <v>47131826</v>
      </c>
      <c r="JUB196" s="62">
        <v>47131826</v>
      </c>
      <c r="JUC196" s="62">
        <v>47131826</v>
      </c>
      <c r="JUD196" s="62">
        <v>47131826</v>
      </c>
      <c r="JUE196" s="62">
        <v>47131826</v>
      </c>
      <c r="JUF196" s="62">
        <v>47131826</v>
      </c>
      <c r="JUG196" s="62">
        <v>47131826</v>
      </c>
      <c r="JUH196" s="62">
        <v>47131826</v>
      </c>
      <c r="JUI196" s="62">
        <v>47131826</v>
      </c>
      <c r="JUJ196" s="62">
        <v>47131826</v>
      </c>
      <c r="JUK196" s="62">
        <v>47131826</v>
      </c>
      <c r="JUL196" s="62">
        <v>47131826</v>
      </c>
      <c r="JUM196" s="62">
        <v>47131826</v>
      </c>
      <c r="JUN196" s="62">
        <v>47131826</v>
      </c>
      <c r="JUO196" s="62">
        <v>47131826</v>
      </c>
      <c r="JUP196" s="62">
        <v>47131826</v>
      </c>
      <c r="JUQ196" s="62">
        <v>47131826</v>
      </c>
      <c r="JUR196" s="62">
        <v>47131826</v>
      </c>
      <c r="JUS196" s="62">
        <v>47131826</v>
      </c>
      <c r="JUT196" s="62">
        <v>47131826</v>
      </c>
      <c r="JUU196" s="62">
        <v>47131826</v>
      </c>
      <c r="JUV196" s="62">
        <v>47131826</v>
      </c>
      <c r="JUW196" s="62">
        <v>47131826</v>
      </c>
      <c r="JUX196" s="62">
        <v>47131826</v>
      </c>
      <c r="JUY196" s="62">
        <v>47131826</v>
      </c>
      <c r="JUZ196" s="62">
        <v>47131826</v>
      </c>
      <c r="JVA196" s="62">
        <v>47131826</v>
      </c>
      <c r="JVB196" s="62">
        <v>47131826</v>
      </c>
      <c r="JVC196" s="62">
        <v>47131826</v>
      </c>
      <c r="JVD196" s="62">
        <v>47131826</v>
      </c>
      <c r="JVE196" s="62">
        <v>47131826</v>
      </c>
      <c r="JVF196" s="62">
        <v>47131826</v>
      </c>
      <c r="JVG196" s="62">
        <v>47131826</v>
      </c>
      <c r="JVH196" s="62">
        <v>47131826</v>
      </c>
      <c r="JVI196" s="62">
        <v>47131826</v>
      </c>
      <c r="JVJ196" s="62">
        <v>47131826</v>
      </c>
      <c r="JVK196" s="62">
        <v>47131826</v>
      </c>
      <c r="JVL196" s="62">
        <v>47131826</v>
      </c>
      <c r="JVM196" s="62">
        <v>47131826</v>
      </c>
      <c r="JVN196" s="62">
        <v>47131826</v>
      </c>
      <c r="JVO196" s="62">
        <v>47131826</v>
      </c>
      <c r="JVP196" s="62">
        <v>47131826</v>
      </c>
      <c r="JVQ196" s="62">
        <v>47131826</v>
      </c>
      <c r="JVR196" s="62">
        <v>47131826</v>
      </c>
      <c r="JVS196" s="62">
        <v>47131826</v>
      </c>
      <c r="JVT196" s="62">
        <v>47131826</v>
      </c>
      <c r="JVU196" s="62">
        <v>47131826</v>
      </c>
      <c r="JVV196" s="62">
        <v>47131826</v>
      </c>
      <c r="JVW196" s="62">
        <v>47131826</v>
      </c>
      <c r="JVX196" s="62">
        <v>47131826</v>
      </c>
      <c r="JVY196" s="62">
        <v>47131826</v>
      </c>
      <c r="JVZ196" s="62">
        <v>47131826</v>
      </c>
      <c r="JWA196" s="62">
        <v>47131826</v>
      </c>
      <c r="JWB196" s="62">
        <v>47131826</v>
      </c>
      <c r="JWC196" s="62">
        <v>47131826</v>
      </c>
      <c r="JWD196" s="62">
        <v>47131826</v>
      </c>
      <c r="JWE196" s="62">
        <v>47131826</v>
      </c>
      <c r="JWF196" s="62">
        <v>47131826</v>
      </c>
      <c r="JWG196" s="62">
        <v>47131826</v>
      </c>
      <c r="JWH196" s="62">
        <v>47131826</v>
      </c>
      <c r="JWI196" s="62">
        <v>47131826</v>
      </c>
      <c r="JWJ196" s="62">
        <v>47131826</v>
      </c>
      <c r="JWK196" s="62">
        <v>47131826</v>
      </c>
      <c r="JWL196" s="62">
        <v>47131826</v>
      </c>
      <c r="JWM196" s="62">
        <v>47131826</v>
      </c>
      <c r="JWN196" s="62">
        <v>47131826</v>
      </c>
      <c r="JWO196" s="62">
        <v>47131826</v>
      </c>
      <c r="JWP196" s="62">
        <v>47131826</v>
      </c>
      <c r="JWQ196" s="62">
        <v>47131826</v>
      </c>
      <c r="JWR196" s="62">
        <v>47131826</v>
      </c>
      <c r="JWS196" s="62">
        <v>47131826</v>
      </c>
      <c r="JWT196" s="62">
        <v>47131826</v>
      </c>
      <c r="JWU196" s="62">
        <v>47131826</v>
      </c>
      <c r="JWV196" s="62">
        <v>47131826</v>
      </c>
      <c r="JWW196" s="62">
        <v>47131826</v>
      </c>
      <c r="JWX196" s="62">
        <v>47131826</v>
      </c>
      <c r="JWY196" s="62">
        <v>47131826</v>
      </c>
      <c r="JWZ196" s="62">
        <v>47131826</v>
      </c>
      <c r="JXA196" s="62">
        <v>47131826</v>
      </c>
      <c r="JXB196" s="62">
        <v>47131826</v>
      </c>
      <c r="JXC196" s="62">
        <v>47131826</v>
      </c>
      <c r="JXD196" s="62">
        <v>47131826</v>
      </c>
      <c r="JXE196" s="62">
        <v>47131826</v>
      </c>
      <c r="JXF196" s="62">
        <v>47131826</v>
      </c>
      <c r="JXG196" s="62">
        <v>47131826</v>
      </c>
      <c r="JXH196" s="62">
        <v>47131826</v>
      </c>
      <c r="JXI196" s="62">
        <v>47131826</v>
      </c>
      <c r="JXJ196" s="62">
        <v>47131826</v>
      </c>
      <c r="JXK196" s="62">
        <v>47131826</v>
      </c>
      <c r="JXL196" s="62">
        <v>47131826</v>
      </c>
      <c r="JXM196" s="62">
        <v>47131826</v>
      </c>
      <c r="JXN196" s="62">
        <v>47131826</v>
      </c>
      <c r="JXO196" s="62">
        <v>47131826</v>
      </c>
      <c r="JXP196" s="62">
        <v>47131826</v>
      </c>
      <c r="JXQ196" s="62">
        <v>47131826</v>
      </c>
      <c r="JXR196" s="62">
        <v>47131826</v>
      </c>
      <c r="JXS196" s="62">
        <v>47131826</v>
      </c>
      <c r="JXT196" s="62">
        <v>47131826</v>
      </c>
      <c r="JXU196" s="62">
        <v>47131826</v>
      </c>
      <c r="JXV196" s="62">
        <v>47131826</v>
      </c>
      <c r="JXW196" s="62">
        <v>47131826</v>
      </c>
      <c r="JXX196" s="62">
        <v>47131826</v>
      </c>
      <c r="JXY196" s="62">
        <v>47131826</v>
      </c>
      <c r="JXZ196" s="62">
        <v>47131826</v>
      </c>
      <c r="JYA196" s="62">
        <v>47131826</v>
      </c>
      <c r="JYB196" s="62">
        <v>47131826</v>
      </c>
      <c r="JYC196" s="62">
        <v>47131826</v>
      </c>
      <c r="JYD196" s="62">
        <v>47131826</v>
      </c>
      <c r="JYE196" s="62">
        <v>47131826</v>
      </c>
      <c r="JYF196" s="62">
        <v>47131826</v>
      </c>
      <c r="JYG196" s="62">
        <v>47131826</v>
      </c>
      <c r="JYH196" s="62">
        <v>47131826</v>
      </c>
      <c r="JYI196" s="62">
        <v>47131826</v>
      </c>
      <c r="JYJ196" s="62">
        <v>47131826</v>
      </c>
      <c r="JYK196" s="62">
        <v>47131826</v>
      </c>
      <c r="JYL196" s="62">
        <v>47131826</v>
      </c>
      <c r="JYM196" s="62">
        <v>47131826</v>
      </c>
      <c r="JYN196" s="62">
        <v>47131826</v>
      </c>
      <c r="JYO196" s="62">
        <v>47131826</v>
      </c>
      <c r="JYP196" s="62">
        <v>47131826</v>
      </c>
      <c r="JYQ196" s="62">
        <v>47131826</v>
      </c>
      <c r="JYR196" s="62">
        <v>47131826</v>
      </c>
      <c r="JYS196" s="62">
        <v>47131826</v>
      </c>
      <c r="JYT196" s="62">
        <v>47131826</v>
      </c>
      <c r="JYU196" s="62">
        <v>47131826</v>
      </c>
      <c r="JYV196" s="62">
        <v>47131826</v>
      </c>
      <c r="JYW196" s="62">
        <v>47131826</v>
      </c>
      <c r="JYX196" s="62">
        <v>47131826</v>
      </c>
      <c r="JYY196" s="62">
        <v>47131826</v>
      </c>
      <c r="JYZ196" s="62">
        <v>47131826</v>
      </c>
      <c r="JZA196" s="62">
        <v>47131826</v>
      </c>
      <c r="JZB196" s="62">
        <v>47131826</v>
      </c>
      <c r="JZC196" s="62">
        <v>47131826</v>
      </c>
      <c r="JZD196" s="62">
        <v>47131826</v>
      </c>
      <c r="JZE196" s="62">
        <v>47131826</v>
      </c>
      <c r="JZF196" s="62">
        <v>47131826</v>
      </c>
      <c r="JZG196" s="62">
        <v>47131826</v>
      </c>
      <c r="JZH196" s="62">
        <v>47131826</v>
      </c>
      <c r="JZI196" s="62">
        <v>47131826</v>
      </c>
      <c r="JZJ196" s="62">
        <v>47131826</v>
      </c>
      <c r="JZK196" s="62">
        <v>47131826</v>
      </c>
      <c r="JZL196" s="62">
        <v>47131826</v>
      </c>
      <c r="JZM196" s="62">
        <v>47131826</v>
      </c>
      <c r="JZN196" s="62">
        <v>47131826</v>
      </c>
      <c r="JZO196" s="62">
        <v>47131826</v>
      </c>
      <c r="JZP196" s="62">
        <v>47131826</v>
      </c>
      <c r="JZQ196" s="62">
        <v>47131826</v>
      </c>
      <c r="JZR196" s="62">
        <v>47131826</v>
      </c>
      <c r="JZS196" s="62">
        <v>47131826</v>
      </c>
      <c r="JZT196" s="62">
        <v>47131826</v>
      </c>
      <c r="JZU196" s="62">
        <v>47131826</v>
      </c>
      <c r="JZV196" s="62">
        <v>47131826</v>
      </c>
      <c r="JZW196" s="62">
        <v>47131826</v>
      </c>
      <c r="JZX196" s="62">
        <v>47131826</v>
      </c>
      <c r="JZY196" s="62">
        <v>47131826</v>
      </c>
      <c r="JZZ196" s="62">
        <v>47131826</v>
      </c>
      <c r="KAA196" s="62">
        <v>47131826</v>
      </c>
      <c r="KAB196" s="62">
        <v>47131826</v>
      </c>
      <c r="KAC196" s="62">
        <v>47131826</v>
      </c>
      <c r="KAD196" s="62">
        <v>47131826</v>
      </c>
      <c r="KAE196" s="62">
        <v>47131826</v>
      </c>
      <c r="KAF196" s="62">
        <v>47131826</v>
      </c>
      <c r="KAG196" s="62">
        <v>47131826</v>
      </c>
      <c r="KAH196" s="62">
        <v>47131826</v>
      </c>
      <c r="KAI196" s="62">
        <v>47131826</v>
      </c>
      <c r="KAJ196" s="62">
        <v>47131826</v>
      </c>
      <c r="KAK196" s="62">
        <v>47131826</v>
      </c>
      <c r="KAL196" s="62">
        <v>47131826</v>
      </c>
      <c r="KAM196" s="62">
        <v>47131826</v>
      </c>
      <c r="KAN196" s="62">
        <v>47131826</v>
      </c>
      <c r="KAO196" s="62">
        <v>47131826</v>
      </c>
      <c r="KAP196" s="62">
        <v>47131826</v>
      </c>
      <c r="KAQ196" s="62">
        <v>47131826</v>
      </c>
      <c r="KAR196" s="62">
        <v>47131826</v>
      </c>
      <c r="KAS196" s="62">
        <v>47131826</v>
      </c>
      <c r="KAT196" s="62">
        <v>47131826</v>
      </c>
      <c r="KAU196" s="62">
        <v>47131826</v>
      </c>
      <c r="KAV196" s="62">
        <v>47131826</v>
      </c>
      <c r="KAW196" s="62">
        <v>47131826</v>
      </c>
      <c r="KAX196" s="62">
        <v>47131826</v>
      </c>
      <c r="KAY196" s="62">
        <v>47131826</v>
      </c>
      <c r="KAZ196" s="62">
        <v>47131826</v>
      </c>
      <c r="KBA196" s="62">
        <v>47131826</v>
      </c>
      <c r="KBB196" s="62">
        <v>47131826</v>
      </c>
      <c r="KBC196" s="62">
        <v>47131826</v>
      </c>
      <c r="KBD196" s="62">
        <v>47131826</v>
      </c>
      <c r="KBE196" s="62">
        <v>47131826</v>
      </c>
      <c r="KBF196" s="62">
        <v>47131826</v>
      </c>
      <c r="KBG196" s="62">
        <v>47131826</v>
      </c>
      <c r="KBH196" s="62">
        <v>47131826</v>
      </c>
      <c r="KBI196" s="62">
        <v>47131826</v>
      </c>
      <c r="KBJ196" s="62">
        <v>47131826</v>
      </c>
      <c r="KBK196" s="62">
        <v>47131826</v>
      </c>
      <c r="KBL196" s="62">
        <v>47131826</v>
      </c>
      <c r="KBM196" s="62">
        <v>47131826</v>
      </c>
      <c r="KBN196" s="62">
        <v>47131826</v>
      </c>
      <c r="KBO196" s="62">
        <v>47131826</v>
      </c>
      <c r="KBP196" s="62">
        <v>47131826</v>
      </c>
      <c r="KBQ196" s="62">
        <v>47131826</v>
      </c>
      <c r="KBR196" s="62">
        <v>47131826</v>
      </c>
      <c r="KBS196" s="62">
        <v>47131826</v>
      </c>
      <c r="KBT196" s="62">
        <v>47131826</v>
      </c>
      <c r="KBU196" s="62">
        <v>47131826</v>
      </c>
      <c r="KBV196" s="62">
        <v>47131826</v>
      </c>
      <c r="KBW196" s="62">
        <v>47131826</v>
      </c>
      <c r="KBX196" s="62">
        <v>47131826</v>
      </c>
      <c r="KBY196" s="62">
        <v>47131826</v>
      </c>
      <c r="KBZ196" s="62">
        <v>47131826</v>
      </c>
      <c r="KCA196" s="62">
        <v>47131826</v>
      </c>
      <c r="KCB196" s="62">
        <v>47131826</v>
      </c>
      <c r="KCC196" s="62">
        <v>47131826</v>
      </c>
      <c r="KCD196" s="62">
        <v>47131826</v>
      </c>
      <c r="KCE196" s="62">
        <v>47131826</v>
      </c>
      <c r="KCF196" s="62">
        <v>47131826</v>
      </c>
      <c r="KCG196" s="62">
        <v>47131826</v>
      </c>
      <c r="KCH196" s="62">
        <v>47131826</v>
      </c>
      <c r="KCI196" s="62">
        <v>47131826</v>
      </c>
      <c r="KCJ196" s="62">
        <v>47131826</v>
      </c>
      <c r="KCK196" s="62">
        <v>47131826</v>
      </c>
      <c r="KCL196" s="62">
        <v>47131826</v>
      </c>
      <c r="KCM196" s="62">
        <v>47131826</v>
      </c>
      <c r="KCN196" s="62">
        <v>47131826</v>
      </c>
      <c r="KCO196" s="62">
        <v>47131826</v>
      </c>
      <c r="KCP196" s="62">
        <v>47131826</v>
      </c>
      <c r="KCQ196" s="62">
        <v>47131826</v>
      </c>
      <c r="KCR196" s="62">
        <v>47131826</v>
      </c>
      <c r="KCS196" s="62">
        <v>47131826</v>
      </c>
      <c r="KCT196" s="62">
        <v>47131826</v>
      </c>
      <c r="KCU196" s="62">
        <v>47131826</v>
      </c>
      <c r="KCV196" s="62">
        <v>47131826</v>
      </c>
      <c r="KCW196" s="62">
        <v>47131826</v>
      </c>
      <c r="KCX196" s="62">
        <v>47131826</v>
      </c>
      <c r="KCY196" s="62">
        <v>47131826</v>
      </c>
      <c r="KCZ196" s="62">
        <v>47131826</v>
      </c>
      <c r="KDA196" s="62">
        <v>47131826</v>
      </c>
      <c r="KDB196" s="62">
        <v>47131826</v>
      </c>
      <c r="KDC196" s="62">
        <v>47131826</v>
      </c>
      <c r="KDD196" s="62">
        <v>47131826</v>
      </c>
      <c r="KDE196" s="62">
        <v>47131826</v>
      </c>
      <c r="KDF196" s="62">
        <v>47131826</v>
      </c>
      <c r="KDG196" s="62">
        <v>47131826</v>
      </c>
      <c r="KDH196" s="62">
        <v>47131826</v>
      </c>
      <c r="KDI196" s="62">
        <v>47131826</v>
      </c>
      <c r="KDJ196" s="62">
        <v>47131826</v>
      </c>
      <c r="KDK196" s="62">
        <v>47131826</v>
      </c>
      <c r="KDL196" s="62">
        <v>47131826</v>
      </c>
      <c r="KDM196" s="62">
        <v>47131826</v>
      </c>
      <c r="KDN196" s="62">
        <v>47131826</v>
      </c>
      <c r="KDO196" s="62">
        <v>47131826</v>
      </c>
      <c r="KDP196" s="62">
        <v>47131826</v>
      </c>
      <c r="KDQ196" s="62">
        <v>47131826</v>
      </c>
      <c r="KDR196" s="62">
        <v>47131826</v>
      </c>
      <c r="KDS196" s="62">
        <v>47131826</v>
      </c>
      <c r="KDT196" s="62">
        <v>47131826</v>
      </c>
      <c r="KDU196" s="62">
        <v>47131826</v>
      </c>
      <c r="KDV196" s="62">
        <v>47131826</v>
      </c>
      <c r="KDW196" s="62">
        <v>47131826</v>
      </c>
      <c r="KDX196" s="62">
        <v>47131826</v>
      </c>
      <c r="KDY196" s="62">
        <v>47131826</v>
      </c>
      <c r="KDZ196" s="62">
        <v>47131826</v>
      </c>
      <c r="KEA196" s="62">
        <v>47131826</v>
      </c>
      <c r="KEB196" s="62">
        <v>47131826</v>
      </c>
      <c r="KEC196" s="62">
        <v>47131826</v>
      </c>
      <c r="KED196" s="62">
        <v>47131826</v>
      </c>
      <c r="KEE196" s="62">
        <v>47131826</v>
      </c>
      <c r="KEF196" s="62">
        <v>47131826</v>
      </c>
      <c r="KEG196" s="62">
        <v>47131826</v>
      </c>
      <c r="KEH196" s="62">
        <v>47131826</v>
      </c>
      <c r="KEI196" s="62">
        <v>47131826</v>
      </c>
      <c r="KEJ196" s="62">
        <v>47131826</v>
      </c>
      <c r="KEK196" s="62">
        <v>47131826</v>
      </c>
      <c r="KEL196" s="62">
        <v>47131826</v>
      </c>
      <c r="KEM196" s="62">
        <v>47131826</v>
      </c>
      <c r="KEN196" s="62">
        <v>47131826</v>
      </c>
      <c r="KEO196" s="62">
        <v>47131826</v>
      </c>
      <c r="KEP196" s="62">
        <v>47131826</v>
      </c>
      <c r="KEQ196" s="62">
        <v>47131826</v>
      </c>
      <c r="KER196" s="62">
        <v>47131826</v>
      </c>
      <c r="KES196" s="62">
        <v>47131826</v>
      </c>
      <c r="KET196" s="62">
        <v>47131826</v>
      </c>
      <c r="KEU196" s="62">
        <v>47131826</v>
      </c>
      <c r="KEV196" s="62">
        <v>47131826</v>
      </c>
      <c r="KEW196" s="62">
        <v>47131826</v>
      </c>
      <c r="KEX196" s="62">
        <v>47131826</v>
      </c>
      <c r="KEY196" s="62">
        <v>47131826</v>
      </c>
      <c r="KEZ196" s="62">
        <v>47131826</v>
      </c>
      <c r="KFA196" s="62">
        <v>47131826</v>
      </c>
      <c r="KFB196" s="62">
        <v>47131826</v>
      </c>
      <c r="KFC196" s="62">
        <v>47131826</v>
      </c>
      <c r="KFD196" s="62">
        <v>47131826</v>
      </c>
      <c r="KFE196" s="62">
        <v>47131826</v>
      </c>
      <c r="KFF196" s="62">
        <v>47131826</v>
      </c>
      <c r="KFG196" s="62">
        <v>47131826</v>
      </c>
      <c r="KFH196" s="62">
        <v>47131826</v>
      </c>
      <c r="KFI196" s="62">
        <v>47131826</v>
      </c>
      <c r="KFJ196" s="62">
        <v>47131826</v>
      </c>
      <c r="KFK196" s="62">
        <v>47131826</v>
      </c>
      <c r="KFL196" s="62">
        <v>47131826</v>
      </c>
      <c r="KFM196" s="62">
        <v>47131826</v>
      </c>
      <c r="KFN196" s="62">
        <v>47131826</v>
      </c>
      <c r="KFO196" s="62">
        <v>47131826</v>
      </c>
      <c r="KFP196" s="62">
        <v>47131826</v>
      </c>
      <c r="KFQ196" s="62">
        <v>47131826</v>
      </c>
      <c r="KFR196" s="62">
        <v>47131826</v>
      </c>
      <c r="KFS196" s="62">
        <v>47131826</v>
      </c>
      <c r="KFT196" s="62">
        <v>47131826</v>
      </c>
      <c r="KFU196" s="62">
        <v>47131826</v>
      </c>
      <c r="KFV196" s="62">
        <v>47131826</v>
      </c>
      <c r="KFW196" s="62">
        <v>47131826</v>
      </c>
      <c r="KFX196" s="62">
        <v>47131826</v>
      </c>
      <c r="KFY196" s="62">
        <v>47131826</v>
      </c>
      <c r="KFZ196" s="62">
        <v>47131826</v>
      </c>
      <c r="KGA196" s="62">
        <v>47131826</v>
      </c>
      <c r="KGB196" s="62">
        <v>47131826</v>
      </c>
      <c r="KGC196" s="62">
        <v>47131826</v>
      </c>
      <c r="KGD196" s="62">
        <v>47131826</v>
      </c>
      <c r="KGE196" s="62">
        <v>47131826</v>
      </c>
      <c r="KGF196" s="62">
        <v>47131826</v>
      </c>
      <c r="KGG196" s="62">
        <v>47131826</v>
      </c>
      <c r="KGH196" s="62">
        <v>47131826</v>
      </c>
      <c r="KGI196" s="62">
        <v>47131826</v>
      </c>
      <c r="KGJ196" s="62">
        <v>47131826</v>
      </c>
      <c r="KGK196" s="62">
        <v>47131826</v>
      </c>
      <c r="KGL196" s="62">
        <v>47131826</v>
      </c>
      <c r="KGM196" s="62">
        <v>47131826</v>
      </c>
      <c r="KGN196" s="62">
        <v>47131826</v>
      </c>
      <c r="KGO196" s="62">
        <v>47131826</v>
      </c>
      <c r="KGP196" s="62">
        <v>47131826</v>
      </c>
      <c r="KGQ196" s="62">
        <v>47131826</v>
      </c>
      <c r="KGR196" s="62">
        <v>47131826</v>
      </c>
      <c r="KGS196" s="62">
        <v>47131826</v>
      </c>
      <c r="KGT196" s="62">
        <v>47131826</v>
      </c>
      <c r="KGU196" s="62">
        <v>47131826</v>
      </c>
      <c r="KGV196" s="62">
        <v>47131826</v>
      </c>
      <c r="KGW196" s="62">
        <v>47131826</v>
      </c>
      <c r="KGX196" s="62">
        <v>47131826</v>
      </c>
      <c r="KGY196" s="62">
        <v>47131826</v>
      </c>
      <c r="KGZ196" s="62">
        <v>47131826</v>
      </c>
      <c r="KHA196" s="62">
        <v>47131826</v>
      </c>
      <c r="KHB196" s="62">
        <v>47131826</v>
      </c>
      <c r="KHC196" s="62">
        <v>47131826</v>
      </c>
      <c r="KHD196" s="62">
        <v>47131826</v>
      </c>
      <c r="KHE196" s="62">
        <v>47131826</v>
      </c>
      <c r="KHF196" s="62">
        <v>47131826</v>
      </c>
      <c r="KHG196" s="62">
        <v>47131826</v>
      </c>
      <c r="KHH196" s="62">
        <v>47131826</v>
      </c>
      <c r="KHI196" s="62">
        <v>47131826</v>
      </c>
      <c r="KHJ196" s="62">
        <v>47131826</v>
      </c>
      <c r="KHK196" s="62">
        <v>47131826</v>
      </c>
      <c r="KHL196" s="62">
        <v>47131826</v>
      </c>
      <c r="KHM196" s="62">
        <v>47131826</v>
      </c>
      <c r="KHN196" s="62">
        <v>47131826</v>
      </c>
      <c r="KHO196" s="62">
        <v>47131826</v>
      </c>
      <c r="KHP196" s="62">
        <v>47131826</v>
      </c>
      <c r="KHQ196" s="62">
        <v>47131826</v>
      </c>
      <c r="KHR196" s="62">
        <v>47131826</v>
      </c>
      <c r="KHS196" s="62">
        <v>47131826</v>
      </c>
      <c r="KHT196" s="62">
        <v>47131826</v>
      </c>
      <c r="KHU196" s="62">
        <v>47131826</v>
      </c>
      <c r="KHV196" s="62">
        <v>47131826</v>
      </c>
      <c r="KHW196" s="62">
        <v>47131826</v>
      </c>
      <c r="KHX196" s="62">
        <v>47131826</v>
      </c>
      <c r="KHY196" s="62">
        <v>47131826</v>
      </c>
      <c r="KHZ196" s="62">
        <v>47131826</v>
      </c>
      <c r="KIA196" s="62">
        <v>47131826</v>
      </c>
      <c r="KIB196" s="62">
        <v>47131826</v>
      </c>
      <c r="KIC196" s="62">
        <v>47131826</v>
      </c>
      <c r="KID196" s="62">
        <v>47131826</v>
      </c>
      <c r="KIE196" s="62">
        <v>47131826</v>
      </c>
      <c r="KIF196" s="62">
        <v>47131826</v>
      </c>
      <c r="KIG196" s="62">
        <v>47131826</v>
      </c>
      <c r="KIH196" s="62">
        <v>47131826</v>
      </c>
      <c r="KII196" s="62">
        <v>47131826</v>
      </c>
      <c r="KIJ196" s="62">
        <v>47131826</v>
      </c>
      <c r="KIK196" s="62">
        <v>47131826</v>
      </c>
      <c r="KIL196" s="62">
        <v>47131826</v>
      </c>
      <c r="KIM196" s="62">
        <v>47131826</v>
      </c>
      <c r="KIN196" s="62">
        <v>47131826</v>
      </c>
      <c r="KIO196" s="62">
        <v>47131826</v>
      </c>
      <c r="KIP196" s="62">
        <v>47131826</v>
      </c>
      <c r="KIQ196" s="62">
        <v>47131826</v>
      </c>
      <c r="KIR196" s="62">
        <v>47131826</v>
      </c>
      <c r="KIS196" s="62">
        <v>47131826</v>
      </c>
      <c r="KIT196" s="62">
        <v>47131826</v>
      </c>
      <c r="KIU196" s="62">
        <v>47131826</v>
      </c>
      <c r="KIV196" s="62">
        <v>47131826</v>
      </c>
      <c r="KIW196" s="62">
        <v>47131826</v>
      </c>
      <c r="KIX196" s="62">
        <v>47131826</v>
      </c>
      <c r="KIY196" s="62">
        <v>47131826</v>
      </c>
      <c r="KIZ196" s="62">
        <v>47131826</v>
      </c>
      <c r="KJA196" s="62">
        <v>47131826</v>
      </c>
      <c r="KJB196" s="62">
        <v>47131826</v>
      </c>
      <c r="KJC196" s="62">
        <v>47131826</v>
      </c>
      <c r="KJD196" s="62">
        <v>47131826</v>
      </c>
      <c r="KJE196" s="62">
        <v>47131826</v>
      </c>
      <c r="KJF196" s="62">
        <v>47131826</v>
      </c>
      <c r="KJG196" s="62">
        <v>47131826</v>
      </c>
      <c r="KJH196" s="62">
        <v>47131826</v>
      </c>
      <c r="KJI196" s="62">
        <v>47131826</v>
      </c>
      <c r="KJJ196" s="62">
        <v>47131826</v>
      </c>
      <c r="KJK196" s="62">
        <v>47131826</v>
      </c>
      <c r="KJL196" s="62">
        <v>47131826</v>
      </c>
      <c r="KJM196" s="62">
        <v>47131826</v>
      </c>
      <c r="KJN196" s="62">
        <v>47131826</v>
      </c>
      <c r="KJO196" s="62">
        <v>47131826</v>
      </c>
      <c r="KJP196" s="62">
        <v>47131826</v>
      </c>
      <c r="KJQ196" s="62">
        <v>47131826</v>
      </c>
      <c r="KJR196" s="62">
        <v>47131826</v>
      </c>
      <c r="KJS196" s="62">
        <v>47131826</v>
      </c>
      <c r="KJT196" s="62">
        <v>47131826</v>
      </c>
      <c r="KJU196" s="62">
        <v>47131826</v>
      </c>
      <c r="KJV196" s="62">
        <v>47131826</v>
      </c>
      <c r="KJW196" s="62">
        <v>47131826</v>
      </c>
      <c r="KJX196" s="62">
        <v>47131826</v>
      </c>
      <c r="KJY196" s="62">
        <v>47131826</v>
      </c>
      <c r="KJZ196" s="62">
        <v>47131826</v>
      </c>
      <c r="KKA196" s="62">
        <v>47131826</v>
      </c>
      <c r="KKB196" s="62">
        <v>47131826</v>
      </c>
      <c r="KKC196" s="62">
        <v>47131826</v>
      </c>
      <c r="KKD196" s="62">
        <v>47131826</v>
      </c>
      <c r="KKE196" s="62">
        <v>47131826</v>
      </c>
      <c r="KKF196" s="62">
        <v>47131826</v>
      </c>
      <c r="KKG196" s="62">
        <v>47131826</v>
      </c>
      <c r="KKH196" s="62">
        <v>47131826</v>
      </c>
      <c r="KKI196" s="62">
        <v>47131826</v>
      </c>
      <c r="KKJ196" s="62">
        <v>47131826</v>
      </c>
      <c r="KKK196" s="62">
        <v>47131826</v>
      </c>
      <c r="KKL196" s="62">
        <v>47131826</v>
      </c>
      <c r="KKM196" s="62">
        <v>47131826</v>
      </c>
      <c r="KKN196" s="62">
        <v>47131826</v>
      </c>
      <c r="KKO196" s="62">
        <v>47131826</v>
      </c>
      <c r="KKP196" s="62">
        <v>47131826</v>
      </c>
      <c r="KKQ196" s="62">
        <v>47131826</v>
      </c>
      <c r="KKR196" s="62">
        <v>47131826</v>
      </c>
      <c r="KKS196" s="62">
        <v>47131826</v>
      </c>
      <c r="KKT196" s="62">
        <v>47131826</v>
      </c>
      <c r="KKU196" s="62">
        <v>47131826</v>
      </c>
      <c r="KKV196" s="62">
        <v>47131826</v>
      </c>
      <c r="KKW196" s="62">
        <v>47131826</v>
      </c>
      <c r="KKX196" s="62">
        <v>47131826</v>
      </c>
      <c r="KKY196" s="62">
        <v>47131826</v>
      </c>
      <c r="KKZ196" s="62">
        <v>47131826</v>
      </c>
      <c r="KLA196" s="62">
        <v>47131826</v>
      </c>
      <c r="KLB196" s="62">
        <v>47131826</v>
      </c>
      <c r="KLC196" s="62">
        <v>47131826</v>
      </c>
      <c r="KLD196" s="62">
        <v>47131826</v>
      </c>
      <c r="KLE196" s="62">
        <v>47131826</v>
      </c>
      <c r="KLF196" s="62">
        <v>47131826</v>
      </c>
      <c r="KLG196" s="62">
        <v>47131826</v>
      </c>
      <c r="KLH196" s="62">
        <v>47131826</v>
      </c>
      <c r="KLI196" s="62">
        <v>47131826</v>
      </c>
      <c r="KLJ196" s="62">
        <v>47131826</v>
      </c>
      <c r="KLK196" s="62">
        <v>47131826</v>
      </c>
      <c r="KLL196" s="62">
        <v>47131826</v>
      </c>
      <c r="KLM196" s="62">
        <v>47131826</v>
      </c>
      <c r="KLN196" s="62">
        <v>47131826</v>
      </c>
      <c r="KLO196" s="62">
        <v>47131826</v>
      </c>
      <c r="KLP196" s="62">
        <v>47131826</v>
      </c>
      <c r="KLQ196" s="62">
        <v>47131826</v>
      </c>
      <c r="KLR196" s="62">
        <v>47131826</v>
      </c>
      <c r="KLS196" s="62">
        <v>47131826</v>
      </c>
      <c r="KLT196" s="62">
        <v>47131826</v>
      </c>
      <c r="KLU196" s="62">
        <v>47131826</v>
      </c>
      <c r="KLV196" s="62">
        <v>47131826</v>
      </c>
      <c r="KLW196" s="62">
        <v>47131826</v>
      </c>
      <c r="KLX196" s="62">
        <v>47131826</v>
      </c>
      <c r="KLY196" s="62">
        <v>47131826</v>
      </c>
      <c r="KLZ196" s="62">
        <v>47131826</v>
      </c>
      <c r="KMA196" s="62">
        <v>47131826</v>
      </c>
      <c r="KMB196" s="62">
        <v>47131826</v>
      </c>
      <c r="KMC196" s="62">
        <v>47131826</v>
      </c>
      <c r="KMD196" s="62">
        <v>47131826</v>
      </c>
      <c r="KME196" s="62">
        <v>47131826</v>
      </c>
      <c r="KMF196" s="62">
        <v>47131826</v>
      </c>
      <c r="KMG196" s="62">
        <v>47131826</v>
      </c>
      <c r="KMH196" s="62">
        <v>47131826</v>
      </c>
      <c r="KMI196" s="62">
        <v>47131826</v>
      </c>
      <c r="KMJ196" s="62">
        <v>47131826</v>
      </c>
      <c r="KMK196" s="62">
        <v>47131826</v>
      </c>
      <c r="KML196" s="62">
        <v>47131826</v>
      </c>
      <c r="KMM196" s="62">
        <v>47131826</v>
      </c>
      <c r="KMN196" s="62">
        <v>47131826</v>
      </c>
      <c r="KMO196" s="62">
        <v>47131826</v>
      </c>
      <c r="KMP196" s="62">
        <v>47131826</v>
      </c>
      <c r="KMQ196" s="62">
        <v>47131826</v>
      </c>
      <c r="KMR196" s="62">
        <v>47131826</v>
      </c>
      <c r="KMS196" s="62">
        <v>47131826</v>
      </c>
      <c r="KMT196" s="62">
        <v>47131826</v>
      </c>
      <c r="KMU196" s="62">
        <v>47131826</v>
      </c>
      <c r="KMV196" s="62">
        <v>47131826</v>
      </c>
      <c r="KMW196" s="62">
        <v>47131826</v>
      </c>
      <c r="KMX196" s="62">
        <v>47131826</v>
      </c>
      <c r="KMY196" s="62">
        <v>47131826</v>
      </c>
      <c r="KMZ196" s="62">
        <v>47131826</v>
      </c>
      <c r="KNA196" s="62">
        <v>47131826</v>
      </c>
      <c r="KNB196" s="62">
        <v>47131826</v>
      </c>
      <c r="KNC196" s="62">
        <v>47131826</v>
      </c>
      <c r="KND196" s="62">
        <v>47131826</v>
      </c>
      <c r="KNE196" s="62">
        <v>47131826</v>
      </c>
      <c r="KNF196" s="62">
        <v>47131826</v>
      </c>
      <c r="KNG196" s="62">
        <v>47131826</v>
      </c>
      <c r="KNH196" s="62">
        <v>47131826</v>
      </c>
      <c r="KNI196" s="62">
        <v>47131826</v>
      </c>
      <c r="KNJ196" s="62">
        <v>47131826</v>
      </c>
      <c r="KNK196" s="62">
        <v>47131826</v>
      </c>
      <c r="KNL196" s="62">
        <v>47131826</v>
      </c>
      <c r="KNM196" s="62">
        <v>47131826</v>
      </c>
      <c r="KNN196" s="62">
        <v>47131826</v>
      </c>
      <c r="KNO196" s="62">
        <v>47131826</v>
      </c>
      <c r="KNP196" s="62">
        <v>47131826</v>
      </c>
      <c r="KNQ196" s="62">
        <v>47131826</v>
      </c>
      <c r="KNR196" s="62">
        <v>47131826</v>
      </c>
      <c r="KNS196" s="62">
        <v>47131826</v>
      </c>
      <c r="KNT196" s="62">
        <v>47131826</v>
      </c>
      <c r="KNU196" s="62">
        <v>47131826</v>
      </c>
      <c r="KNV196" s="62">
        <v>47131826</v>
      </c>
      <c r="KNW196" s="62">
        <v>47131826</v>
      </c>
      <c r="KNX196" s="62">
        <v>47131826</v>
      </c>
      <c r="KNY196" s="62">
        <v>47131826</v>
      </c>
      <c r="KNZ196" s="62">
        <v>47131826</v>
      </c>
      <c r="KOA196" s="62">
        <v>47131826</v>
      </c>
      <c r="KOB196" s="62">
        <v>47131826</v>
      </c>
      <c r="KOC196" s="62">
        <v>47131826</v>
      </c>
      <c r="KOD196" s="62">
        <v>47131826</v>
      </c>
      <c r="KOE196" s="62">
        <v>47131826</v>
      </c>
      <c r="KOF196" s="62">
        <v>47131826</v>
      </c>
      <c r="KOG196" s="62">
        <v>47131826</v>
      </c>
      <c r="KOH196" s="62">
        <v>47131826</v>
      </c>
      <c r="KOI196" s="62">
        <v>47131826</v>
      </c>
      <c r="KOJ196" s="62">
        <v>47131826</v>
      </c>
      <c r="KOK196" s="62">
        <v>47131826</v>
      </c>
      <c r="KOL196" s="62">
        <v>47131826</v>
      </c>
      <c r="KOM196" s="62">
        <v>47131826</v>
      </c>
      <c r="KON196" s="62">
        <v>47131826</v>
      </c>
      <c r="KOO196" s="62">
        <v>47131826</v>
      </c>
      <c r="KOP196" s="62">
        <v>47131826</v>
      </c>
      <c r="KOQ196" s="62">
        <v>47131826</v>
      </c>
      <c r="KOR196" s="62">
        <v>47131826</v>
      </c>
      <c r="KOS196" s="62">
        <v>47131826</v>
      </c>
      <c r="KOT196" s="62">
        <v>47131826</v>
      </c>
      <c r="KOU196" s="62">
        <v>47131826</v>
      </c>
      <c r="KOV196" s="62">
        <v>47131826</v>
      </c>
      <c r="KOW196" s="62">
        <v>47131826</v>
      </c>
      <c r="KOX196" s="62">
        <v>47131826</v>
      </c>
      <c r="KOY196" s="62">
        <v>47131826</v>
      </c>
      <c r="KOZ196" s="62">
        <v>47131826</v>
      </c>
      <c r="KPA196" s="62">
        <v>47131826</v>
      </c>
      <c r="KPB196" s="62">
        <v>47131826</v>
      </c>
      <c r="KPC196" s="62">
        <v>47131826</v>
      </c>
      <c r="KPD196" s="62">
        <v>47131826</v>
      </c>
      <c r="KPE196" s="62">
        <v>47131826</v>
      </c>
      <c r="KPF196" s="62">
        <v>47131826</v>
      </c>
      <c r="KPG196" s="62">
        <v>47131826</v>
      </c>
      <c r="KPH196" s="62">
        <v>47131826</v>
      </c>
      <c r="KPI196" s="62">
        <v>47131826</v>
      </c>
      <c r="KPJ196" s="62">
        <v>47131826</v>
      </c>
      <c r="KPK196" s="62">
        <v>47131826</v>
      </c>
      <c r="KPL196" s="62">
        <v>47131826</v>
      </c>
      <c r="KPM196" s="62">
        <v>47131826</v>
      </c>
      <c r="KPN196" s="62">
        <v>47131826</v>
      </c>
      <c r="KPO196" s="62">
        <v>47131826</v>
      </c>
      <c r="KPP196" s="62">
        <v>47131826</v>
      </c>
      <c r="KPQ196" s="62">
        <v>47131826</v>
      </c>
      <c r="KPR196" s="62">
        <v>47131826</v>
      </c>
      <c r="KPS196" s="62">
        <v>47131826</v>
      </c>
      <c r="KPT196" s="62">
        <v>47131826</v>
      </c>
      <c r="KPU196" s="62">
        <v>47131826</v>
      </c>
      <c r="KPV196" s="62">
        <v>47131826</v>
      </c>
      <c r="KPW196" s="62">
        <v>47131826</v>
      </c>
      <c r="KPX196" s="62">
        <v>47131826</v>
      </c>
      <c r="KPY196" s="62">
        <v>47131826</v>
      </c>
      <c r="KPZ196" s="62">
        <v>47131826</v>
      </c>
      <c r="KQA196" s="62">
        <v>47131826</v>
      </c>
      <c r="KQB196" s="62">
        <v>47131826</v>
      </c>
      <c r="KQC196" s="62">
        <v>47131826</v>
      </c>
      <c r="KQD196" s="62">
        <v>47131826</v>
      </c>
      <c r="KQE196" s="62">
        <v>47131826</v>
      </c>
      <c r="KQF196" s="62">
        <v>47131826</v>
      </c>
      <c r="KQG196" s="62">
        <v>47131826</v>
      </c>
      <c r="KQH196" s="62">
        <v>47131826</v>
      </c>
      <c r="KQI196" s="62">
        <v>47131826</v>
      </c>
      <c r="KQJ196" s="62">
        <v>47131826</v>
      </c>
      <c r="KQK196" s="62">
        <v>47131826</v>
      </c>
      <c r="KQL196" s="62">
        <v>47131826</v>
      </c>
      <c r="KQM196" s="62">
        <v>47131826</v>
      </c>
      <c r="KQN196" s="62">
        <v>47131826</v>
      </c>
      <c r="KQO196" s="62">
        <v>47131826</v>
      </c>
      <c r="KQP196" s="62">
        <v>47131826</v>
      </c>
      <c r="KQQ196" s="62">
        <v>47131826</v>
      </c>
      <c r="KQR196" s="62">
        <v>47131826</v>
      </c>
      <c r="KQS196" s="62">
        <v>47131826</v>
      </c>
      <c r="KQT196" s="62">
        <v>47131826</v>
      </c>
      <c r="KQU196" s="62">
        <v>47131826</v>
      </c>
      <c r="KQV196" s="62">
        <v>47131826</v>
      </c>
      <c r="KQW196" s="62">
        <v>47131826</v>
      </c>
      <c r="KQX196" s="62">
        <v>47131826</v>
      </c>
      <c r="KQY196" s="62">
        <v>47131826</v>
      </c>
      <c r="KQZ196" s="62">
        <v>47131826</v>
      </c>
      <c r="KRA196" s="62">
        <v>47131826</v>
      </c>
      <c r="KRB196" s="62">
        <v>47131826</v>
      </c>
      <c r="KRC196" s="62">
        <v>47131826</v>
      </c>
      <c r="KRD196" s="62">
        <v>47131826</v>
      </c>
      <c r="KRE196" s="62">
        <v>47131826</v>
      </c>
      <c r="KRF196" s="62">
        <v>47131826</v>
      </c>
      <c r="KRG196" s="62">
        <v>47131826</v>
      </c>
      <c r="KRH196" s="62">
        <v>47131826</v>
      </c>
      <c r="KRI196" s="62">
        <v>47131826</v>
      </c>
      <c r="KRJ196" s="62">
        <v>47131826</v>
      </c>
      <c r="KRK196" s="62">
        <v>47131826</v>
      </c>
      <c r="KRL196" s="62">
        <v>47131826</v>
      </c>
      <c r="KRM196" s="62">
        <v>47131826</v>
      </c>
      <c r="KRN196" s="62">
        <v>47131826</v>
      </c>
      <c r="KRO196" s="62">
        <v>47131826</v>
      </c>
      <c r="KRP196" s="62">
        <v>47131826</v>
      </c>
      <c r="KRQ196" s="62">
        <v>47131826</v>
      </c>
      <c r="KRR196" s="62">
        <v>47131826</v>
      </c>
      <c r="KRS196" s="62">
        <v>47131826</v>
      </c>
      <c r="KRT196" s="62">
        <v>47131826</v>
      </c>
      <c r="KRU196" s="62">
        <v>47131826</v>
      </c>
      <c r="KRV196" s="62">
        <v>47131826</v>
      </c>
      <c r="KRW196" s="62">
        <v>47131826</v>
      </c>
      <c r="KRX196" s="62">
        <v>47131826</v>
      </c>
      <c r="KRY196" s="62">
        <v>47131826</v>
      </c>
      <c r="KRZ196" s="62">
        <v>47131826</v>
      </c>
      <c r="KSA196" s="62">
        <v>47131826</v>
      </c>
      <c r="KSB196" s="62">
        <v>47131826</v>
      </c>
      <c r="KSC196" s="62">
        <v>47131826</v>
      </c>
      <c r="KSD196" s="62">
        <v>47131826</v>
      </c>
      <c r="KSE196" s="62">
        <v>47131826</v>
      </c>
      <c r="KSF196" s="62">
        <v>47131826</v>
      </c>
      <c r="KSG196" s="62">
        <v>47131826</v>
      </c>
      <c r="KSH196" s="62">
        <v>47131826</v>
      </c>
      <c r="KSI196" s="62">
        <v>47131826</v>
      </c>
      <c r="KSJ196" s="62">
        <v>47131826</v>
      </c>
      <c r="KSK196" s="62">
        <v>47131826</v>
      </c>
      <c r="KSL196" s="62">
        <v>47131826</v>
      </c>
      <c r="KSM196" s="62">
        <v>47131826</v>
      </c>
      <c r="KSN196" s="62">
        <v>47131826</v>
      </c>
      <c r="KSO196" s="62">
        <v>47131826</v>
      </c>
      <c r="KSP196" s="62">
        <v>47131826</v>
      </c>
      <c r="KSQ196" s="62">
        <v>47131826</v>
      </c>
      <c r="KSR196" s="62">
        <v>47131826</v>
      </c>
      <c r="KSS196" s="62">
        <v>47131826</v>
      </c>
      <c r="KST196" s="62">
        <v>47131826</v>
      </c>
      <c r="KSU196" s="62">
        <v>47131826</v>
      </c>
      <c r="KSV196" s="62">
        <v>47131826</v>
      </c>
      <c r="KSW196" s="62">
        <v>47131826</v>
      </c>
      <c r="KSX196" s="62">
        <v>47131826</v>
      </c>
      <c r="KSY196" s="62">
        <v>47131826</v>
      </c>
      <c r="KSZ196" s="62">
        <v>47131826</v>
      </c>
      <c r="KTA196" s="62">
        <v>47131826</v>
      </c>
      <c r="KTB196" s="62">
        <v>47131826</v>
      </c>
      <c r="KTC196" s="62">
        <v>47131826</v>
      </c>
      <c r="KTD196" s="62">
        <v>47131826</v>
      </c>
      <c r="KTE196" s="62">
        <v>47131826</v>
      </c>
      <c r="KTF196" s="62">
        <v>47131826</v>
      </c>
      <c r="KTG196" s="62">
        <v>47131826</v>
      </c>
      <c r="KTH196" s="62">
        <v>47131826</v>
      </c>
      <c r="KTI196" s="62">
        <v>47131826</v>
      </c>
      <c r="KTJ196" s="62">
        <v>47131826</v>
      </c>
      <c r="KTK196" s="62">
        <v>47131826</v>
      </c>
      <c r="KTL196" s="62">
        <v>47131826</v>
      </c>
      <c r="KTM196" s="62">
        <v>47131826</v>
      </c>
      <c r="KTN196" s="62">
        <v>47131826</v>
      </c>
      <c r="KTO196" s="62">
        <v>47131826</v>
      </c>
      <c r="KTP196" s="62">
        <v>47131826</v>
      </c>
      <c r="KTQ196" s="62">
        <v>47131826</v>
      </c>
      <c r="KTR196" s="62">
        <v>47131826</v>
      </c>
      <c r="KTS196" s="62">
        <v>47131826</v>
      </c>
      <c r="KTT196" s="62">
        <v>47131826</v>
      </c>
      <c r="KTU196" s="62">
        <v>47131826</v>
      </c>
      <c r="KTV196" s="62">
        <v>47131826</v>
      </c>
      <c r="KTW196" s="62">
        <v>47131826</v>
      </c>
      <c r="KTX196" s="62">
        <v>47131826</v>
      </c>
      <c r="KTY196" s="62">
        <v>47131826</v>
      </c>
      <c r="KTZ196" s="62">
        <v>47131826</v>
      </c>
      <c r="KUA196" s="62">
        <v>47131826</v>
      </c>
      <c r="KUB196" s="62">
        <v>47131826</v>
      </c>
      <c r="KUC196" s="62">
        <v>47131826</v>
      </c>
      <c r="KUD196" s="62">
        <v>47131826</v>
      </c>
      <c r="KUE196" s="62">
        <v>47131826</v>
      </c>
      <c r="KUF196" s="62">
        <v>47131826</v>
      </c>
      <c r="KUG196" s="62">
        <v>47131826</v>
      </c>
      <c r="KUH196" s="62">
        <v>47131826</v>
      </c>
      <c r="KUI196" s="62">
        <v>47131826</v>
      </c>
      <c r="KUJ196" s="62">
        <v>47131826</v>
      </c>
      <c r="KUK196" s="62">
        <v>47131826</v>
      </c>
      <c r="KUL196" s="62">
        <v>47131826</v>
      </c>
      <c r="KUM196" s="62">
        <v>47131826</v>
      </c>
      <c r="KUN196" s="62">
        <v>47131826</v>
      </c>
      <c r="KUO196" s="62">
        <v>47131826</v>
      </c>
      <c r="KUP196" s="62">
        <v>47131826</v>
      </c>
      <c r="KUQ196" s="62">
        <v>47131826</v>
      </c>
      <c r="KUR196" s="62">
        <v>47131826</v>
      </c>
      <c r="KUS196" s="62">
        <v>47131826</v>
      </c>
      <c r="KUT196" s="62">
        <v>47131826</v>
      </c>
      <c r="KUU196" s="62">
        <v>47131826</v>
      </c>
      <c r="KUV196" s="62">
        <v>47131826</v>
      </c>
      <c r="KUW196" s="62">
        <v>47131826</v>
      </c>
      <c r="KUX196" s="62">
        <v>47131826</v>
      </c>
      <c r="KUY196" s="62">
        <v>47131826</v>
      </c>
      <c r="KUZ196" s="62">
        <v>47131826</v>
      </c>
      <c r="KVA196" s="62">
        <v>47131826</v>
      </c>
      <c r="KVB196" s="62">
        <v>47131826</v>
      </c>
      <c r="KVC196" s="62">
        <v>47131826</v>
      </c>
      <c r="KVD196" s="62">
        <v>47131826</v>
      </c>
      <c r="KVE196" s="62">
        <v>47131826</v>
      </c>
      <c r="KVF196" s="62">
        <v>47131826</v>
      </c>
      <c r="KVG196" s="62">
        <v>47131826</v>
      </c>
      <c r="KVH196" s="62">
        <v>47131826</v>
      </c>
      <c r="KVI196" s="62">
        <v>47131826</v>
      </c>
      <c r="KVJ196" s="62">
        <v>47131826</v>
      </c>
      <c r="KVK196" s="62">
        <v>47131826</v>
      </c>
      <c r="KVL196" s="62">
        <v>47131826</v>
      </c>
      <c r="KVM196" s="62">
        <v>47131826</v>
      </c>
      <c r="KVN196" s="62">
        <v>47131826</v>
      </c>
      <c r="KVO196" s="62">
        <v>47131826</v>
      </c>
      <c r="KVP196" s="62">
        <v>47131826</v>
      </c>
      <c r="KVQ196" s="62">
        <v>47131826</v>
      </c>
      <c r="KVR196" s="62">
        <v>47131826</v>
      </c>
      <c r="KVS196" s="62">
        <v>47131826</v>
      </c>
      <c r="KVT196" s="62">
        <v>47131826</v>
      </c>
      <c r="KVU196" s="62">
        <v>47131826</v>
      </c>
      <c r="KVV196" s="62">
        <v>47131826</v>
      </c>
      <c r="KVW196" s="62">
        <v>47131826</v>
      </c>
      <c r="KVX196" s="62">
        <v>47131826</v>
      </c>
      <c r="KVY196" s="62">
        <v>47131826</v>
      </c>
      <c r="KVZ196" s="62">
        <v>47131826</v>
      </c>
      <c r="KWA196" s="62">
        <v>47131826</v>
      </c>
      <c r="KWB196" s="62">
        <v>47131826</v>
      </c>
      <c r="KWC196" s="62">
        <v>47131826</v>
      </c>
      <c r="KWD196" s="62">
        <v>47131826</v>
      </c>
      <c r="KWE196" s="62">
        <v>47131826</v>
      </c>
      <c r="KWF196" s="62">
        <v>47131826</v>
      </c>
      <c r="KWG196" s="62">
        <v>47131826</v>
      </c>
      <c r="KWH196" s="62">
        <v>47131826</v>
      </c>
      <c r="KWI196" s="62">
        <v>47131826</v>
      </c>
      <c r="KWJ196" s="62">
        <v>47131826</v>
      </c>
      <c r="KWK196" s="62">
        <v>47131826</v>
      </c>
      <c r="KWL196" s="62">
        <v>47131826</v>
      </c>
      <c r="KWM196" s="62">
        <v>47131826</v>
      </c>
      <c r="KWN196" s="62">
        <v>47131826</v>
      </c>
      <c r="KWO196" s="62">
        <v>47131826</v>
      </c>
      <c r="KWP196" s="62">
        <v>47131826</v>
      </c>
      <c r="KWQ196" s="62">
        <v>47131826</v>
      </c>
      <c r="KWR196" s="62">
        <v>47131826</v>
      </c>
      <c r="KWS196" s="62">
        <v>47131826</v>
      </c>
      <c r="KWT196" s="62">
        <v>47131826</v>
      </c>
      <c r="KWU196" s="62">
        <v>47131826</v>
      </c>
      <c r="KWV196" s="62">
        <v>47131826</v>
      </c>
      <c r="KWW196" s="62">
        <v>47131826</v>
      </c>
      <c r="KWX196" s="62">
        <v>47131826</v>
      </c>
      <c r="KWY196" s="62">
        <v>47131826</v>
      </c>
      <c r="KWZ196" s="62">
        <v>47131826</v>
      </c>
      <c r="KXA196" s="62">
        <v>47131826</v>
      </c>
      <c r="KXB196" s="62">
        <v>47131826</v>
      </c>
      <c r="KXC196" s="62">
        <v>47131826</v>
      </c>
      <c r="KXD196" s="62">
        <v>47131826</v>
      </c>
      <c r="KXE196" s="62">
        <v>47131826</v>
      </c>
      <c r="KXF196" s="62">
        <v>47131826</v>
      </c>
      <c r="KXG196" s="62">
        <v>47131826</v>
      </c>
      <c r="KXH196" s="62">
        <v>47131826</v>
      </c>
      <c r="KXI196" s="62">
        <v>47131826</v>
      </c>
      <c r="KXJ196" s="62">
        <v>47131826</v>
      </c>
      <c r="KXK196" s="62">
        <v>47131826</v>
      </c>
      <c r="KXL196" s="62">
        <v>47131826</v>
      </c>
      <c r="KXM196" s="62">
        <v>47131826</v>
      </c>
      <c r="KXN196" s="62">
        <v>47131826</v>
      </c>
      <c r="KXO196" s="62">
        <v>47131826</v>
      </c>
      <c r="KXP196" s="62">
        <v>47131826</v>
      </c>
      <c r="KXQ196" s="62">
        <v>47131826</v>
      </c>
      <c r="KXR196" s="62">
        <v>47131826</v>
      </c>
      <c r="KXS196" s="62">
        <v>47131826</v>
      </c>
      <c r="KXT196" s="62">
        <v>47131826</v>
      </c>
      <c r="KXU196" s="62">
        <v>47131826</v>
      </c>
      <c r="KXV196" s="62">
        <v>47131826</v>
      </c>
      <c r="KXW196" s="62">
        <v>47131826</v>
      </c>
      <c r="KXX196" s="62">
        <v>47131826</v>
      </c>
      <c r="KXY196" s="62">
        <v>47131826</v>
      </c>
      <c r="KXZ196" s="62">
        <v>47131826</v>
      </c>
      <c r="KYA196" s="62">
        <v>47131826</v>
      </c>
      <c r="KYB196" s="62">
        <v>47131826</v>
      </c>
      <c r="KYC196" s="62">
        <v>47131826</v>
      </c>
      <c r="KYD196" s="62">
        <v>47131826</v>
      </c>
      <c r="KYE196" s="62">
        <v>47131826</v>
      </c>
      <c r="KYF196" s="62">
        <v>47131826</v>
      </c>
      <c r="KYG196" s="62">
        <v>47131826</v>
      </c>
      <c r="KYH196" s="62">
        <v>47131826</v>
      </c>
      <c r="KYI196" s="62">
        <v>47131826</v>
      </c>
      <c r="KYJ196" s="62">
        <v>47131826</v>
      </c>
      <c r="KYK196" s="62">
        <v>47131826</v>
      </c>
      <c r="KYL196" s="62">
        <v>47131826</v>
      </c>
      <c r="KYM196" s="62">
        <v>47131826</v>
      </c>
      <c r="KYN196" s="62">
        <v>47131826</v>
      </c>
      <c r="KYO196" s="62">
        <v>47131826</v>
      </c>
      <c r="KYP196" s="62">
        <v>47131826</v>
      </c>
      <c r="KYQ196" s="62">
        <v>47131826</v>
      </c>
      <c r="KYR196" s="62">
        <v>47131826</v>
      </c>
      <c r="KYS196" s="62">
        <v>47131826</v>
      </c>
      <c r="KYT196" s="62">
        <v>47131826</v>
      </c>
      <c r="KYU196" s="62">
        <v>47131826</v>
      </c>
      <c r="KYV196" s="62">
        <v>47131826</v>
      </c>
      <c r="KYW196" s="62">
        <v>47131826</v>
      </c>
      <c r="KYX196" s="62">
        <v>47131826</v>
      </c>
      <c r="KYY196" s="62">
        <v>47131826</v>
      </c>
      <c r="KYZ196" s="62">
        <v>47131826</v>
      </c>
      <c r="KZA196" s="62">
        <v>47131826</v>
      </c>
      <c r="KZB196" s="62">
        <v>47131826</v>
      </c>
      <c r="KZC196" s="62">
        <v>47131826</v>
      </c>
      <c r="KZD196" s="62">
        <v>47131826</v>
      </c>
      <c r="KZE196" s="62">
        <v>47131826</v>
      </c>
      <c r="KZF196" s="62">
        <v>47131826</v>
      </c>
      <c r="KZG196" s="62">
        <v>47131826</v>
      </c>
      <c r="KZH196" s="62">
        <v>47131826</v>
      </c>
      <c r="KZI196" s="62">
        <v>47131826</v>
      </c>
      <c r="KZJ196" s="62">
        <v>47131826</v>
      </c>
      <c r="KZK196" s="62">
        <v>47131826</v>
      </c>
      <c r="KZL196" s="62">
        <v>47131826</v>
      </c>
      <c r="KZM196" s="62">
        <v>47131826</v>
      </c>
      <c r="KZN196" s="62">
        <v>47131826</v>
      </c>
      <c r="KZO196" s="62">
        <v>47131826</v>
      </c>
      <c r="KZP196" s="62">
        <v>47131826</v>
      </c>
      <c r="KZQ196" s="62">
        <v>47131826</v>
      </c>
      <c r="KZR196" s="62">
        <v>47131826</v>
      </c>
      <c r="KZS196" s="62">
        <v>47131826</v>
      </c>
      <c r="KZT196" s="62">
        <v>47131826</v>
      </c>
      <c r="KZU196" s="62">
        <v>47131826</v>
      </c>
      <c r="KZV196" s="62">
        <v>47131826</v>
      </c>
      <c r="KZW196" s="62">
        <v>47131826</v>
      </c>
      <c r="KZX196" s="62">
        <v>47131826</v>
      </c>
      <c r="KZY196" s="62">
        <v>47131826</v>
      </c>
      <c r="KZZ196" s="62">
        <v>47131826</v>
      </c>
      <c r="LAA196" s="62">
        <v>47131826</v>
      </c>
      <c r="LAB196" s="62">
        <v>47131826</v>
      </c>
      <c r="LAC196" s="62">
        <v>47131826</v>
      </c>
      <c r="LAD196" s="62">
        <v>47131826</v>
      </c>
      <c r="LAE196" s="62">
        <v>47131826</v>
      </c>
      <c r="LAF196" s="62">
        <v>47131826</v>
      </c>
      <c r="LAG196" s="62">
        <v>47131826</v>
      </c>
      <c r="LAH196" s="62">
        <v>47131826</v>
      </c>
      <c r="LAI196" s="62">
        <v>47131826</v>
      </c>
      <c r="LAJ196" s="62">
        <v>47131826</v>
      </c>
      <c r="LAK196" s="62">
        <v>47131826</v>
      </c>
      <c r="LAL196" s="62">
        <v>47131826</v>
      </c>
      <c r="LAM196" s="62">
        <v>47131826</v>
      </c>
      <c r="LAN196" s="62">
        <v>47131826</v>
      </c>
      <c r="LAO196" s="62">
        <v>47131826</v>
      </c>
      <c r="LAP196" s="62">
        <v>47131826</v>
      </c>
      <c r="LAQ196" s="62">
        <v>47131826</v>
      </c>
      <c r="LAR196" s="62">
        <v>47131826</v>
      </c>
      <c r="LAS196" s="62">
        <v>47131826</v>
      </c>
      <c r="LAT196" s="62">
        <v>47131826</v>
      </c>
      <c r="LAU196" s="62">
        <v>47131826</v>
      </c>
      <c r="LAV196" s="62">
        <v>47131826</v>
      </c>
      <c r="LAW196" s="62">
        <v>47131826</v>
      </c>
      <c r="LAX196" s="62">
        <v>47131826</v>
      </c>
      <c r="LAY196" s="62">
        <v>47131826</v>
      </c>
      <c r="LAZ196" s="62">
        <v>47131826</v>
      </c>
      <c r="LBA196" s="62">
        <v>47131826</v>
      </c>
      <c r="LBB196" s="62">
        <v>47131826</v>
      </c>
      <c r="LBC196" s="62">
        <v>47131826</v>
      </c>
      <c r="LBD196" s="62">
        <v>47131826</v>
      </c>
      <c r="LBE196" s="62">
        <v>47131826</v>
      </c>
      <c r="LBF196" s="62">
        <v>47131826</v>
      </c>
      <c r="LBG196" s="62">
        <v>47131826</v>
      </c>
      <c r="LBH196" s="62">
        <v>47131826</v>
      </c>
      <c r="LBI196" s="62">
        <v>47131826</v>
      </c>
      <c r="LBJ196" s="62">
        <v>47131826</v>
      </c>
      <c r="LBK196" s="62">
        <v>47131826</v>
      </c>
      <c r="LBL196" s="62">
        <v>47131826</v>
      </c>
      <c r="LBM196" s="62">
        <v>47131826</v>
      </c>
      <c r="LBN196" s="62">
        <v>47131826</v>
      </c>
      <c r="LBO196" s="62">
        <v>47131826</v>
      </c>
      <c r="LBP196" s="62">
        <v>47131826</v>
      </c>
      <c r="LBQ196" s="62">
        <v>47131826</v>
      </c>
      <c r="LBR196" s="62">
        <v>47131826</v>
      </c>
      <c r="LBS196" s="62">
        <v>47131826</v>
      </c>
      <c r="LBT196" s="62">
        <v>47131826</v>
      </c>
      <c r="LBU196" s="62">
        <v>47131826</v>
      </c>
      <c r="LBV196" s="62">
        <v>47131826</v>
      </c>
      <c r="LBW196" s="62">
        <v>47131826</v>
      </c>
      <c r="LBX196" s="62">
        <v>47131826</v>
      </c>
      <c r="LBY196" s="62">
        <v>47131826</v>
      </c>
      <c r="LBZ196" s="62">
        <v>47131826</v>
      </c>
      <c r="LCA196" s="62">
        <v>47131826</v>
      </c>
      <c r="LCB196" s="62">
        <v>47131826</v>
      </c>
      <c r="LCC196" s="62">
        <v>47131826</v>
      </c>
      <c r="LCD196" s="62">
        <v>47131826</v>
      </c>
      <c r="LCE196" s="62">
        <v>47131826</v>
      </c>
      <c r="LCF196" s="62">
        <v>47131826</v>
      </c>
      <c r="LCG196" s="62">
        <v>47131826</v>
      </c>
      <c r="LCH196" s="62">
        <v>47131826</v>
      </c>
      <c r="LCI196" s="62">
        <v>47131826</v>
      </c>
      <c r="LCJ196" s="62">
        <v>47131826</v>
      </c>
      <c r="LCK196" s="62">
        <v>47131826</v>
      </c>
      <c r="LCL196" s="62">
        <v>47131826</v>
      </c>
      <c r="LCM196" s="62">
        <v>47131826</v>
      </c>
      <c r="LCN196" s="62">
        <v>47131826</v>
      </c>
      <c r="LCO196" s="62">
        <v>47131826</v>
      </c>
      <c r="LCP196" s="62">
        <v>47131826</v>
      </c>
      <c r="LCQ196" s="62">
        <v>47131826</v>
      </c>
      <c r="LCR196" s="62">
        <v>47131826</v>
      </c>
      <c r="LCS196" s="62">
        <v>47131826</v>
      </c>
      <c r="LCT196" s="62">
        <v>47131826</v>
      </c>
      <c r="LCU196" s="62">
        <v>47131826</v>
      </c>
      <c r="LCV196" s="62">
        <v>47131826</v>
      </c>
      <c r="LCW196" s="62">
        <v>47131826</v>
      </c>
      <c r="LCX196" s="62">
        <v>47131826</v>
      </c>
      <c r="LCY196" s="62">
        <v>47131826</v>
      </c>
      <c r="LCZ196" s="62">
        <v>47131826</v>
      </c>
      <c r="LDA196" s="62">
        <v>47131826</v>
      </c>
      <c r="LDB196" s="62">
        <v>47131826</v>
      </c>
      <c r="LDC196" s="62">
        <v>47131826</v>
      </c>
      <c r="LDD196" s="62">
        <v>47131826</v>
      </c>
      <c r="LDE196" s="62">
        <v>47131826</v>
      </c>
      <c r="LDF196" s="62">
        <v>47131826</v>
      </c>
      <c r="LDG196" s="62">
        <v>47131826</v>
      </c>
      <c r="LDH196" s="62">
        <v>47131826</v>
      </c>
      <c r="LDI196" s="62">
        <v>47131826</v>
      </c>
      <c r="LDJ196" s="62">
        <v>47131826</v>
      </c>
      <c r="LDK196" s="62">
        <v>47131826</v>
      </c>
      <c r="LDL196" s="62">
        <v>47131826</v>
      </c>
      <c r="LDM196" s="62">
        <v>47131826</v>
      </c>
      <c r="LDN196" s="62">
        <v>47131826</v>
      </c>
      <c r="LDO196" s="62">
        <v>47131826</v>
      </c>
      <c r="LDP196" s="62">
        <v>47131826</v>
      </c>
      <c r="LDQ196" s="62">
        <v>47131826</v>
      </c>
      <c r="LDR196" s="62">
        <v>47131826</v>
      </c>
      <c r="LDS196" s="62">
        <v>47131826</v>
      </c>
      <c r="LDT196" s="62">
        <v>47131826</v>
      </c>
      <c r="LDU196" s="62">
        <v>47131826</v>
      </c>
      <c r="LDV196" s="62">
        <v>47131826</v>
      </c>
      <c r="LDW196" s="62">
        <v>47131826</v>
      </c>
      <c r="LDX196" s="62">
        <v>47131826</v>
      </c>
      <c r="LDY196" s="62">
        <v>47131826</v>
      </c>
      <c r="LDZ196" s="62">
        <v>47131826</v>
      </c>
      <c r="LEA196" s="62">
        <v>47131826</v>
      </c>
      <c r="LEB196" s="62">
        <v>47131826</v>
      </c>
      <c r="LEC196" s="62">
        <v>47131826</v>
      </c>
      <c r="LED196" s="62">
        <v>47131826</v>
      </c>
      <c r="LEE196" s="62">
        <v>47131826</v>
      </c>
      <c r="LEF196" s="62">
        <v>47131826</v>
      </c>
      <c r="LEG196" s="62">
        <v>47131826</v>
      </c>
      <c r="LEH196" s="62">
        <v>47131826</v>
      </c>
      <c r="LEI196" s="62">
        <v>47131826</v>
      </c>
      <c r="LEJ196" s="62">
        <v>47131826</v>
      </c>
      <c r="LEK196" s="62">
        <v>47131826</v>
      </c>
      <c r="LEL196" s="62">
        <v>47131826</v>
      </c>
      <c r="LEM196" s="62">
        <v>47131826</v>
      </c>
      <c r="LEN196" s="62">
        <v>47131826</v>
      </c>
      <c r="LEO196" s="62">
        <v>47131826</v>
      </c>
      <c r="LEP196" s="62">
        <v>47131826</v>
      </c>
      <c r="LEQ196" s="62">
        <v>47131826</v>
      </c>
      <c r="LER196" s="62">
        <v>47131826</v>
      </c>
      <c r="LES196" s="62">
        <v>47131826</v>
      </c>
      <c r="LET196" s="62">
        <v>47131826</v>
      </c>
      <c r="LEU196" s="62">
        <v>47131826</v>
      </c>
      <c r="LEV196" s="62">
        <v>47131826</v>
      </c>
      <c r="LEW196" s="62">
        <v>47131826</v>
      </c>
      <c r="LEX196" s="62">
        <v>47131826</v>
      </c>
      <c r="LEY196" s="62">
        <v>47131826</v>
      </c>
      <c r="LEZ196" s="62">
        <v>47131826</v>
      </c>
      <c r="LFA196" s="62">
        <v>47131826</v>
      </c>
      <c r="LFB196" s="62">
        <v>47131826</v>
      </c>
      <c r="LFC196" s="62">
        <v>47131826</v>
      </c>
      <c r="LFD196" s="62">
        <v>47131826</v>
      </c>
      <c r="LFE196" s="62">
        <v>47131826</v>
      </c>
      <c r="LFF196" s="62">
        <v>47131826</v>
      </c>
      <c r="LFG196" s="62">
        <v>47131826</v>
      </c>
      <c r="LFH196" s="62">
        <v>47131826</v>
      </c>
      <c r="LFI196" s="62">
        <v>47131826</v>
      </c>
      <c r="LFJ196" s="62">
        <v>47131826</v>
      </c>
      <c r="LFK196" s="62">
        <v>47131826</v>
      </c>
      <c r="LFL196" s="62">
        <v>47131826</v>
      </c>
      <c r="LFM196" s="62">
        <v>47131826</v>
      </c>
      <c r="LFN196" s="62">
        <v>47131826</v>
      </c>
      <c r="LFO196" s="62">
        <v>47131826</v>
      </c>
      <c r="LFP196" s="62">
        <v>47131826</v>
      </c>
      <c r="LFQ196" s="62">
        <v>47131826</v>
      </c>
      <c r="LFR196" s="62">
        <v>47131826</v>
      </c>
      <c r="LFS196" s="62">
        <v>47131826</v>
      </c>
      <c r="LFT196" s="62">
        <v>47131826</v>
      </c>
      <c r="LFU196" s="62">
        <v>47131826</v>
      </c>
      <c r="LFV196" s="62">
        <v>47131826</v>
      </c>
      <c r="LFW196" s="62">
        <v>47131826</v>
      </c>
      <c r="LFX196" s="62">
        <v>47131826</v>
      </c>
      <c r="LFY196" s="62">
        <v>47131826</v>
      </c>
      <c r="LFZ196" s="62">
        <v>47131826</v>
      </c>
      <c r="LGA196" s="62">
        <v>47131826</v>
      </c>
      <c r="LGB196" s="62">
        <v>47131826</v>
      </c>
      <c r="LGC196" s="62">
        <v>47131826</v>
      </c>
      <c r="LGD196" s="62">
        <v>47131826</v>
      </c>
      <c r="LGE196" s="62">
        <v>47131826</v>
      </c>
      <c r="LGF196" s="62">
        <v>47131826</v>
      </c>
      <c r="LGG196" s="62">
        <v>47131826</v>
      </c>
      <c r="LGH196" s="62">
        <v>47131826</v>
      </c>
      <c r="LGI196" s="62">
        <v>47131826</v>
      </c>
      <c r="LGJ196" s="62">
        <v>47131826</v>
      </c>
      <c r="LGK196" s="62">
        <v>47131826</v>
      </c>
      <c r="LGL196" s="62">
        <v>47131826</v>
      </c>
      <c r="LGM196" s="62">
        <v>47131826</v>
      </c>
      <c r="LGN196" s="62">
        <v>47131826</v>
      </c>
      <c r="LGO196" s="62">
        <v>47131826</v>
      </c>
      <c r="LGP196" s="62">
        <v>47131826</v>
      </c>
      <c r="LGQ196" s="62">
        <v>47131826</v>
      </c>
      <c r="LGR196" s="62">
        <v>47131826</v>
      </c>
      <c r="LGS196" s="62">
        <v>47131826</v>
      </c>
      <c r="LGT196" s="62">
        <v>47131826</v>
      </c>
      <c r="LGU196" s="62">
        <v>47131826</v>
      </c>
      <c r="LGV196" s="62">
        <v>47131826</v>
      </c>
      <c r="LGW196" s="62">
        <v>47131826</v>
      </c>
      <c r="LGX196" s="62">
        <v>47131826</v>
      </c>
      <c r="LGY196" s="62">
        <v>47131826</v>
      </c>
      <c r="LGZ196" s="62">
        <v>47131826</v>
      </c>
      <c r="LHA196" s="62">
        <v>47131826</v>
      </c>
      <c r="LHB196" s="62">
        <v>47131826</v>
      </c>
      <c r="LHC196" s="62">
        <v>47131826</v>
      </c>
      <c r="LHD196" s="62">
        <v>47131826</v>
      </c>
      <c r="LHE196" s="62">
        <v>47131826</v>
      </c>
      <c r="LHF196" s="62">
        <v>47131826</v>
      </c>
      <c r="LHG196" s="62">
        <v>47131826</v>
      </c>
      <c r="LHH196" s="62">
        <v>47131826</v>
      </c>
      <c r="LHI196" s="62">
        <v>47131826</v>
      </c>
      <c r="LHJ196" s="62">
        <v>47131826</v>
      </c>
      <c r="LHK196" s="62">
        <v>47131826</v>
      </c>
      <c r="LHL196" s="62">
        <v>47131826</v>
      </c>
      <c r="LHM196" s="62">
        <v>47131826</v>
      </c>
      <c r="LHN196" s="62">
        <v>47131826</v>
      </c>
      <c r="LHO196" s="62">
        <v>47131826</v>
      </c>
      <c r="LHP196" s="62">
        <v>47131826</v>
      </c>
      <c r="LHQ196" s="62">
        <v>47131826</v>
      </c>
      <c r="LHR196" s="62">
        <v>47131826</v>
      </c>
      <c r="LHS196" s="62">
        <v>47131826</v>
      </c>
      <c r="LHT196" s="62">
        <v>47131826</v>
      </c>
      <c r="LHU196" s="62">
        <v>47131826</v>
      </c>
      <c r="LHV196" s="62">
        <v>47131826</v>
      </c>
      <c r="LHW196" s="62">
        <v>47131826</v>
      </c>
      <c r="LHX196" s="62">
        <v>47131826</v>
      </c>
      <c r="LHY196" s="62">
        <v>47131826</v>
      </c>
      <c r="LHZ196" s="62">
        <v>47131826</v>
      </c>
      <c r="LIA196" s="62">
        <v>47131826</v>
      </c>
      <c r="LIB196" s="62">
        <v>47131826</v>
      </c>
      <c r="LIC196" s="62">
        <v>47131826</v>
      </c>
      <c r="LID196" s="62">
        <v>47131826</v>
      </c>
      <c r="LIE196" s="62">
        <v>47131826</v>
      </c>
      <c r="LIF196" s="62">
        <v>47131826</v>
      </c>
      <c r="LIG196" s="62">
        <v>47131826</v>
      </c>
      <c r="LIH196" s="62">
        <v>47131826</v>
      </c>
      <c r="LII196" s="62">
        <v>47131826</v>
      </c>
      <c r="LIJ196" s="62">
        <v>47131826</v>
      </c>
      <c r="LIK196" s="62">
        <v>47131826</v>
      </c>
      <c r="LIL196" s="62">
        <v>47131826</v>
      </c>
      <c r="LIM196" s="62">
        <v>47131826</v>
      </c>
      <c r="LIN196" s="62">
        <v>47131826</v>
      </c>
      <c r="LIO196" s="62">
        <v>47131826</v>
      </c>
      <c r="LIP196" s="62">
        <v>47131826</v>
      </c>
      <c r="LIQ196" s="62">
        <v>47131826</v>
      </c>
      <c r="LIR196" s="62">
        <v>47131826</v>
      </c>
      <c r="LIS196" s="62">
        <v>47131826</v>
      </c>
      <c r="LIT196" s="62">
        <v>47131826</v>
      </c>
      <c r="LIU196" s="62">
        <v>47131826</v>
      </c>
      <c r="LIV196" s="62">
        <v>47131826</v>
      </c>
      <c r="LIW196" s="62">
        <v>47131826</v>
      </c>
      <c r="LIX196" s="62">
        <v>47131826</v>
      </c>
      <c r="LIY196" s="62">
        <v>47131826</v>
      </c>
      <c r="LIZ196" s="62">
        <v>47131826</v>
      </c>
      <c r="LJA196" s="62">
        <v>47131826</v>
      </c>
      <c r="LJB196" s="62">
        <v>47131826</v>
      </c>
      <c r="LJC196" s="62">
        <v>47131826</v>
      </c>
      <c r="LJD196" s="62">
        <v>47131826</v>
      </c>
      <c r="LJE196" s="62">
        <v>47131826</v>
      </c>
      <c r="LJF196" s="62">
        <v>47131826</v>
      </c>
      <c r="LJG196" s="62">
        <v>47131826</v>
      </c>
      <c r="LJH196" s="62">
        <v>47131826</v>
      </c>
      <c r="LJI196" s="62">
        <v>47131826</v>
      </c>
      <c r="LJJ196" s="62">
        <v>47131826</v>
      </c>
      <c r="LJK196" s="62">
        <v>47131826</v>
      </c>
      <c r="LJL196" s="62">
        <v>47131826</v>
      </c>
      <c r="LJM196" s="62">
        <v>47131826</v>
      </c>
      <c r="LJN196" s="62">
        <v>47131826</v>
      </c>
      <c r="LJO196" s="62">
        <v>47131826</v>
      </c>
      <c r="LJP196" s="62">
        <v>47131826</v>
      </c>
      <c r="LJQ196" s="62">
        <v>47131826</v>
      </c>
      <c r="LJR196" s="62">
        <v>47131826</v>
      </c>
      <c r="LJS196" s="62">
        <v>47131826</v>
      </c>
      <c r="LJT196" s="62">
        <v>47131826</v>
      </c>
      <c r="LJU196" s="62">
        <v>47131826</v>
      </c>
      <c r="LJV196" s="62">
        <v>47131826</v>
      </c>
      <c r="LJW196" s="62">
        <v>47131826</v>
      </c>
      <c r="LJX196" s="62">
        <v>47131826</v>
      </c>
      <c r="LJY196" s="62">
        <v>47131826</v>
      </c>
      <c r="LJZ196" s="62">
        <v>47131826</v>
      </c>
      <c r="LKA196" s="62">
        <v>47131826</v>
      </c>
      <c r="LKB196" s="62">
        <v>47131826</v>
      </c>
      <c r="LKC196" s="62">
        <v>47131826</v>
      </c>
      <c r="LKD196" s="62">
        <v>47131826</v>
      </c>
      <c r="LKE196" s="62">
        <v>47131826</v>
      </c>
      <c r="LKF196" s="62">
        <v>47131826</v>
      </c>
      <c r="LKG196" s="62">
        <v>47131826</v>
      </c>
      <c r="LKH196" s="62">
        <v>47131826</v>
      </c>
      <c r="LKI196" s="62">
        <v>47131826</v>
      </c>
      <c r="LKJ196" s="62">
        <v>47131826</v>
      </c>
      <c r="LKK196" s="62">
        <v>47131826</v>
      </c>
      <c r="LKL196" s="62">
        <v>47131826</v>
      </c>
      <c r="LKM196" s="62">
        <v>47131826</v>
      </c>
      <c r="LKN196" s="62">
        <v>47131826</v>
      </c>
      <c r="LKO196" s="62">
        <v>47131826</v>
      </c>
      <c r="LKP196" s="62">
        <v>47131826</v>
      </c>
      <c r="LKQ196" s="62">
        <v>47131826</v>
      </c>
      <c r="LKR196" s="62">
        <v>47131826</v>
      </c>
      <c r="LKS196" s="62">
        <v>47131826</v>
      </c>
      <c r="LKT196" s="62">
        <v>47131826</v>
      </c>
      <c r="LKU196" s="62">
        <v>47131826</v>
      </c>
      <c r="LKV196" s="62">
        <v>47131826</v>
      </c>
      <c r="LKW196" s="62">
        <v>47131826</v>
      </c>
      <c r="LKX196" s="62">
        <v>47131826</v>
      </c>
      <c r="LKY196" s="62">
        <v>47131826</v>
      </c>
      <c r="LKZ196" s="62">
        <v>47131826</v>
      </c>
      <c r="LLA196" s="62">
        <v>47131826</v>
      </c>
      <c r="LLB196" s="62">
        <v>47131826</v>
      </c>
      <c r="LLC196" s="62">
        <v>47131826</v>
      </c>
      <c r="LLD196" s="62">
        <v>47131826</v>
      </c>
      <c r="LLE196" s="62">
        <v>47131826</v>
      </c>
      <c r="LLF196" s="62">
        <v>47131826</v>
      </c>
      <c r="LLG196" s="62">
        <v>47131826</v>
      </c>
      <c r="LLH196" s="62">
        <v>47131826</v>
      </c>
      <c r="LLI196" s="62">
        <v>47131826</v>
      </c>
      <c r="LLJ196" s="62">
        <v>47131826</v>
      </c>
      <c r="LLK196" s="62">
        <v>47131826</v>
      </c>
      <c r="LLL196" s="62">
        <v>47131826</v>
      </c>
      <c r="LLM196" s="62">
        <v>47131826</v>
      </c>
      <c r="LLN196" s="62">
        <v>47131826</v>
      </c>
      <c r="LLO196" s="62">
        <v>47131826</v>
      </c>
      <c r="LLP196" s="62">
        <v>47131826</v>
      </c>
      <c r="LLQ196" s="62">
        <v>47131826</v>
      </c>
      <c r="LLR196" s="62">
        <v>47131826</v>
      </c>
      <c r="LLS196" s="62">
        <v>47131826</v>
      </c>
      <c r="LLT196" s="62">
        <v>47131826</v>
      </c>
      <c r="LLU196" s="62">
        <v>47131826</v>
      </c>
      <c r="LLV196" s="62">
        <v>47131826</v>
      </c>
      <c r="LLW196" s="62">
        <v>47131826</v>
      </c>
      <c r="LLX196" s="62">
        <v>47131826</v>
      </c>
      <c r="LLY196" s="62">
        <v>47131826</v>
      </c>
      <c r="LLZ196" s="62">
        <v>47131826</v>
      </c>
      <c r="LMA196" s="62">
        <v>47131826</v>
      </c>
      <c r="LMB196" s="62">
        <v>47131826</v>
      </c>
      <c r="LMC196" s="62">
        <v>47131826</v>
      </c>
      <c r="LMD196" s="62">
        <v>47131826</v>
      </c>
      <c r="LME196" s="62">
        <v>47131826</v>
      </c>
      <c r="LMF196" s="62">
        <v>47131826</v>
      </c>
      <c r="LMG196" s="62">
        <v>47131826</v>
      </c>
      <c r="LMH196" s="62">
        <v>47131826</v>
      </c>
      <c r="LMI196" s="62">
        <v>47131826</v>
      </c>
      <c r="LMJ196" s="62">
        <v>47131826</v>
      </c>
      <c r="LMK196" s="62">
        <v>47131826</v>
      </c>
      <c r="LML196" s="62">
        <v>47131826</v>
      </c>
      <c r="LMM196" s="62">
        <v>47131826</v>
      </c>
      <c r="LMN196" s="62">
        <v>47131826</v>
      </c>
      <c r="LMO196" s="62">
        <v>47131826</v>
      </c>
      <c r="LMP196" s="62">
        <v>47131826</v>
      </c>
      <c r="LMQ196" s="62">
        <v>47131826</v>
      </c>
      <c r="LMR196" s="62">
        <v>47131826</v>
      </c>
      <c r="LMS196" s="62">
        <v>47131826</v>
      </c>
      <c r="LMT196" s="62">
        <v>47131826</v>
      </c>
      <c r="LMU196" s="62">
        <v>47131826</v>
      </c>
      <c r="LMV196" s="62">
        <v>47131826</v>
      </c>
      <c r="LMW196" s="62">
        <v>47131826</v>
      </c>
      <c r="LMX196" s="62">
        <v>47131826</v>
      </c>
      <c r="LMY196" s="62">
        <v>47131826</v>
      </c>
      <c r="LMZ196" s="62">
        <v>47131826</v>
      </c>
      <c r="LNA196" s="62">
        <v>47131826</v>
      </c>
      <c r="LNB196" s="62">
        <v>47131826</v>
      </c>
      <c r="LNC196" s="62">
        <v>47131826</v>
      </c>
      <c r="LND196" s="62">
        <v>47131826</v>
      </c>
      <c r="LNE196" s="62">
        <v>47131826</v>
      </c>
      <c r="LNF196" s="62">
        <v>47131826</v>
      </c>
      <c r="LNG196" s="62">
        <v>47131826</v>
      </c>
      <c r="LNH196" s="62">
        <v>47131826</v>
      </c>
      <c r="LNI196" s="62">
        <v>47131826</v>
      </c>
      <c r="LNJ196" s="62">
        <v>47131826</v>
      </c>
      <c r="LNK196" s="62">
        <v>47131826</v>
      </c>
      <c r="LNL196" s="62">
        <v>47131826</v>
      </c>
      <c r="LNM196" s="62">
        <v>47131826</v>
      </c>
      <c r="LNN196" s="62">
        <v>47131826</v>
      </c>
      <c r="LNO196" s="62">
        <v>47131826</v>
      </c>
      <c r="LNP196" s="62">
        <v>47131826</v>
      </c>
      <c r="LNQ196" s="62">
        <v>47131826</v>
      </c>
      <c r="LNR196" s="62">
        <v>47131826</v>
      </c>
      <c r="LNS196" s="62">
        <v>47131826</v>
      </c>
      <c r="LNT196" s="62">
        <v>47131826</v>
      </c>
      <c r="LNU196" s="62">
        <v>47131826</v>
      </c>
      <c r="LNV196" s="62">
        <v>47131826</v>
      </c>
      <c r="LNW196" s="62">
        <v>47131826</v>
      </c>
      <c r="LNX196" s="62">
        <v>47131826</v>
      </c>
      <c r="LNY196" s="62">
        <v>47131826</v>
      </c>
      <c r="LNZ196" s="62">
        <v>47131826</v>
      </c>
      <c r="LOA196" s="62">
        <v>47131826</v>
      </c>
      <c r="LOB196" s="62">
        <v>47131826</v>
      </c>
      <c r="LOC196" s="62">
        <v>47131826</v>
      </c>
      <c r="LOD196" s="62">
        <v>47131826</v>
      </c>
      <c r="LOE196" s="62">
        <v>47131826</v>
      </c>
      <c r="LOF196" s="62">
        <v>47131826</v>
      </c>
      <c r="LOG196" s="62">
        <v>47131826</v>
      </c>
      <c r="LOH196" s="62">
        <v>47131826</v>
      </c>
      <c r="LOI196" s="62">
        <v>47131826</v>
      </c>
      <c r="LOJ196" s="62">
        <v>47131826</v>
      </c>
      <c r="LOK196" s="62">
        <v>47131826</v>
      </c>
      <c r="LOL196" s="62">
        <v>47131826</v>
      </c>
      <c r="LOM196" s="62">
        <v>47131826</v>
      </c>
      <c r="LON196" s="62">
        <v>47131826</v>
      </c>
      <c r="LOO196" s="62">
        <v>47131826</v>
      </c>
      <c r="LOP196" s="62">
        <v>47131826</v>
      </c>
      <c r="LOQ196" s="62">
        <v>47131826</v>
      </c>
      <c r="LOR196" s="62">
        <v>47131826</v>
      </c>
      <c r="LOS196" s="62">
        <v>47131826</v>
      </c>
      <c r="LOT196" s="62">
        <v>47131826</v>
      </c>
      <c r="LOU196" s="62">
        <v>47131826</v>
      </c>
      <c r="LOV196" s="62">
        <v>47131826</v>
      </c>
      <c r="LOW196" s="62">
        <v>47131826</v>
      </c>
      <c r="LOX196" s="62">
        <v>47131826</v>
      </c>
      <c r="LOY196" s="62">
        <v>47131826</v>
      </c>
      <c r="LOZ196" s="62">
        <v>47131826</v>
      </c>
      <c r="LPA196" s="62">
        <v>47131826</v>
      </c>
      <c r="LPB196" s="62">
        <v>47131826</v>
      </c>
      <c r="LPC196" s="62">
        <v>47131826</v>
      </c>
      <c r="LPD196" s="62">
        <v>47131826</v>
      </c>
      <c r="LPE196" s="62">
        <v>47131826</v>
      </c>
      <c r="LPF196" s="62">
        <v>47131826</v>
      </c>
      <c r="LPG196" s="62">
        <v>47131826</v>
      </c>
      <c r="LPH196" s="62">
        <v>47131826</v>
      </c>
      <c r="LPI196" s="62">
        <v>47131826</v>
      </c>
      <c r="LPJ196" s="62">
        <v>47131826</v>
      </c>
      <c r="LPK196" s="62">
        <v>47131826</v>
      </c>
      <c r="LPL196" s="62">
        <v>47131826</v>
      </c>
      <c r="LPM196" s="62">
        <v>47131826</v>
      </c>
      <c r="LPN196" s="62">
        <v>47131826</v>
      </c>
      <c r="LPO196" s="62">
        <v>47131826</v>
      </c>
      <c r="LPP196" s="62">
        <v>47131826</v>
      </c>
      <c r="LPQ196" s="62">
        <v>47131826</v>
      </c>
      <c r="LPR196" s="62">
        <v>47131826</v>
      </c>
      <c r="LPS196" s="62">
        <v>47131826</v>
      </c>
      <c r="LPT196" s="62">
        <v>47131826</v>
      </c>
      <c r="LPU196" s="62">
        <v>47131826</v>
      </c>
      <c r="LPV196" s="62">
        <v>47131826</v>
      </c>
      <c r="LPW196" s="62">
        <v>47131826</v>
      </c>
      <c r="LPX196" s="62">
        <v>47131826</v>
      </c>
      <c r="LPY196" s="62">
        <v>47131826</v>
      </c>
      <c r="LPZ196" s="62">
        <v>47131826</v>
      </c>
      <c r="LQA196" s="62">
        <v>47131826</v>
      </c>
      <c r="LQB196" s="62">
        <v>47131826</v>
      </c>
      <c r="LQC196" s="62">
        <v>47131826</v>
      </c>
      <c r="LQD196" s="62">
        <v>47131826</v>
      </c>
      <c r="LQE196" s="62">
        <v>47131826</v>
      </c>
      <c r="LQF196" s="62">
        <v>47131826</v>
      </c>
      <c r="LQG196" s="62">
        <v>47131826</v>
      </c>
      <c r="LQH196" s="62">
        <v>47131826</v>
      </c>
      <c r="LQI196" s="62">
        <v>47131826</v>
      </c>
      <c r="LQJ196" s="62">
        <v>47131826</v>
      </c>
      <c r="LQK196" s="62">
        <v>47131826</v>
      </c>
      <c r="LQL196" s="62">
        <v>47131826</v>
      </c>
      <c r="LQM196" s="62">
        <v>47131826</v>
      </c>
      <c r="LQN196" s="62">
        <v>47131826</v>
      </c>
      <c r="LQO196" s="62">
        <v>47131826</v>
      </c>
      <c r="LQP196" s="62">
        <v>47131826</v>
      </c>
      <c r="LQQ196" s="62">
        <v>47131826</v>
      </c>
      <c r="LQR196" s="62">
        <v>47131826</v>
      </c>
      <c r="LQS196" s="62">
        <v>47131826</v>
      </c>
      <c r="LQT196" s="62">
        <v>47131826</v>
      </c>
      <c r="LQU196" s="62">
        <v>47131826</v>
      </c>
      <c r="LQV196" s="62">
        <v>47131826</v>
      </c>
      <c r="LQW196" s="62">
        <v>47131826</v>
      </c>
      <c r="LQX196" s="62">
        <v>47131826</v>
      </c>
      <c r="LQY196" s="62">
        <v>47131826</v>
      </c>
      <c r="LQZ196" s="62">
        <v>47131826</v>
      </c>
      <c r="LRA196" s="62">
        <v>47131826</v>
      </c>
      <c r="LRB196" s="62">
        <v>47131826</v>
      </c>
      <c r="LRC196" s="62">
        <v>47131826</v>
      </c>
      <c r="LRD196" s="62">
        <v>47131826</v>
      </c>
      <c r="LRE196" s="62">
        <v>47131826</v>
      </c>
      <c r="LRF196" s="62">
        <v>47131826</v>
      </c>
      <c r="LRG196" s="62">
        <v>47131826</v>
      </c>
      <c r="LRH196" s="62">
        <v>47131826</v>
      </c>
      <c r="LRI196" s="62">
        <v>47131826</v>
      </c>
      <c r="LRJ196" s="62">
        <v>47131826</v>
      </c>
      <c r="LRK196" s="62">
        <v>47131826</v>
      </c>
      <c r="LRL196" s="62">
        <v>47131826</v>
      </c>
      <c r="LRM196" s="62">
        <v>47131826</v>
      </c>
      <c r="LRN196" s="62">
        <v>47131826</v>
      </c>
      <c r="LRO196" s="62">
        <v>47131826</v>
      </c>
      <c r="LRP196" s="62">
        <v>47131826</v>
      </c>
      <c r="LRQ196" s="62">
        <v>47131826</v>
      </c>
      <c r="LRR196" s="62">
        <v>47131826</v>
      </c>
      <c r="LRS196" s="62">
        <v>47131826</v>
      </c>
      <c r="LRT196" s="62">
        <v>47131826</v>
      </c>
      <c r="LRU196" s="62">
        <v>47131826</v>
      </c>
      <c r="LRV196" s="62">
        <v>47131826</v>
      </c>
      <c r="LRW196" s="62">
        <v>47131826</v>
      </c>
      <c r="LRX196" s="62">
        <v>47131826</v>
      </c>
      <c r="LRY196" s="62">
        <v>47131826</v>
      </c>
      <c r="LRZ196" s="62">
        <v>47131826</v>
      </c>
      <c r="LSA196" s="62">
        <v>47131826</v>
      </c>
      <c r="LSB196" s="62">
        <v>47131826</v>
      </c>
      <c r="LSC196" s="62">
        <v>47131826</v>
      </c>
      <c r="LSD196" s="62">
        <v>47131826</v>
      </c>
      <c r="LSE196" s="62">
        <v>47131826</v>
      </c>
      <c r="LSF196" s="62">
        <v>47131826</v>
      </c>
      <c r="LSG196" s="62">
        <v>47131826</v>
      </c>
      <c r="LSH196" s="62">
        <v>47131826</v>
      </c>
      <c r="LSI196" s="62">
        <v>47131826</v>
      </c>
      <c r="LSJ196" s="62">
        <v>47131826</v>
      </c>
      <c r="LSK196" s="62">
        <v>47131826</v>
      </c>
      <c r="LSL196" s="62">
        <v>47131826</v>
      </c>
      <c r="LSM196" s="62">
        <v>47131826</v>
      </c>
      <c r="LSN196" s="62">
        <v>47131826</v>
      </c>
      <c r="LSO196" s="62">
        <v>47131826</v>
      </c>
      <c r="LSP196" s="62">
        <v>47131826</v>
      </c>
      <c r="LSQ196" s="62">
        <v>47131826</v>
      </c>
      <c r="LSR196" s="62">
        <v>47131826</v>
      </c>
      <c r="LSS196" s="62">
        <v>47131826</v>
      </c>
      <c r="LST196" s="62">
        <v>47131826</v>
      </c>
      <c r="LSU196" s="62">
        <v>47131826</v>
      </c>
      <c r="LSV196" s="62">
        <v>47131826</v>
      </c>
      <c r="LSW196" s="62">
        <v>47131826</v>
      </c>
      <c r="LSX196" s="62">
        <v>47131826</v>
      </c>
      <c r="LSY196" s="62">
        <v>47131826</v>
      </c>
      <c r="LSZ196" s="62">
        <v>47131826</v>
      </c>
      <c r="LTA196" s="62">
        <v>47131826</v>
      </c>
      <c r="LTB196" s="62">
        <v>47131826</v>
      </c>
      <c r="LTC196" s="62">
        <v>47131826</v>
      </c>
      <c r="LTD196" s="62">
        <v>47131826</v>
      </c>
      <c r="LTE196" s="62">
        <v>47131826</v>
      </c>
      <c r="LTF196" s="62">
        <v>47131826</v>
      </c>
      <c r="LTG196" s="62">
        <v>47131826</v>
      </c>
      <c r="LTH196" s="62">
        <v>47131826</v>
      </c>
      <c r="LTI196" s="62">
        <v>47131826</v>
      </c>
      <c r="LTJ196" s="62">
        <v>47131826</v>
      </c>
      <c r="LTK196" s="62">
        <v>47131826</v>
      </c>
      <c r="LTL196" s="62">
        <v>47131826</v>
      </c>
      <c r="LTM196" s="62">
        <v>47131826</v>
      </c>
      <c r="LTN196" s="62">
        <v>47131826</v>
      </c>
      <c r="LTO196" s="62">
        <v>47131826</v>
      </c>
      <c r="LTP196" s="62">
        <v>47131826</v>
      </c>
      <c r="LTQ196" s="62">
        <v>47131826</v>
      </c>
      <c r="LTR196" s="62">
        <v>47131826</v>
      </c>
      <c r="LTS196" s="62">
        <v>47131826</v>
      </c>
      <c r="LTT196" s="62">
        <v>47131826</v>
      </c>
      <c r="LTU196" s="62">
        <v>47131826</v>
      </c>
      <c r="LTV196" s="62">
        <v>47131826</v>
      </c>
      <c r="LTW196" s="62">
        <v>47131826</v>
      </c>
      <c r="LTX196" s="62">
        <v>47131826</v>
      </c>
      <c r="LTY196" s="62">
        <v>47131826</v>
      </c>
      <c r="LTZ196" s="62">
        <v>47131826</v>
      </c>
      <c r="LUA196" s="62">
        <v>47131826</v>
      </c>
      <c r="LUB196" s="62">
        <v>47131826</v>
      </c>
      <c r="LUC196" s="62">
        <v>47131826</v>
      </c>
      <c r="LUD196" s="62">
        <v>47131826</v>
      </c>
      <c r="LUE196" s="62">
        <v>47131826</v>
      </c>
      <c r="LUF196" s="62">
        <v>47131826</v>
      </c>
      <c r="LUG196" s="62">
        <v>47131826</v>
      </c>
      <c r="LUH196" s="62">
        <v>47131826</v>
      </c>
      <c r="LUI196" s="62">
        <v>47131826</v>
      </c>
      <c r="LUJ196" s="62">
        <v>47131826</v>
      </c>
      <c r="LUK196" s="62">
        <v>47131826</v>
      </c>
      <c r="LUL196" s="62">
        <v>47131826</v>
      </c>
      <c r="LUM196" s="62">
        <v>47131826</v>
      </c>
      <c r="LUN196" s="62">
        <v>47131826</v>
      </c>
      <c r="LUO196" s="62">
        <v>47131826</v>
      </c>
      <c r="LUP196" s="62">
        <v>47131826</v>
      </c>
      <c r="LUQ196" s="62">
        <v>47131826</v>
      </c>
      <c r="LUR196" s="62">
        <v>47131826</v>
      </c>
      <c r="LUS196" s="62">
        <v>47131826</v>
      </c>
      <c r="LUT196" s="62">
        <v>47131826</v>
      </c>
      <c r="LUU196" s="62">
        <v>47131826</v>
      </c>
      <c r="LUV196" s="62">
        <v>47131826</v>
      </c>
      <c r="LUW196" s="62">
        <v>47131826</v>
      </c>
      <c r="LUX196" s="62">
        <v>47131826</v>
      </c>
      <c r="LUY196" s="62">
        <v>47131826</v>
      </c>
      <c r="LUZ196" s="62">
        <v>47131826</v>
      </c>
      <c r="LVA196" s="62">
        <v>47131826</v>
      </c>
      <c r="LVB196" s="62">
        <v>47131826</v>
      </c>
      <c r="LVC196" s="62">
        <v>47131826</v>
      </c>
      <c r="LVD196" s="62">
        <v>47131826</v>
      </c>
      <c r="LVE196" s="62">
        <v>47131826</v>
      </c>
      <c r="LVF196" s="62">
        <v>47131826</v>
      </c>
      <c r="LVG196" s="62">
        <v>47131826</v>
      </c>
      <c r="LVH196" s="62">
        <v>47131826</v>
      </c>
      <c r="LVI196" s="62">
        <v>47131826</v>
      </c>
      <c r="LVJ196" s="62">
        <v>47131826</v>
      </c>
      <c r="LVK196" s="62">
        <v>47131826</v>
      </c>
      <c r="LVL196" s="62">
        <v>47131826</v>
      </c>
      <c r="LVM196" s="62">
        <v>47131826</v>
      </c>
      <c r="LVN196" s="62">
        <v>47131826</v>
      </c>
      <c r="LVO196" s="62">
        <v>47131826</v>
      </c>
      <c r="LVP196" s="62">
        <v>47131826</v>
      </c>
      <c r="LVQ196" s="62">
        <v>47131826</v>
      </c>
      <c r="LVR196" s="62">
        <v>47131826</v>
      </c>
      <c r="LVS196" s="62">
        <v>47131826</v>
      </c>
      <c r="LVT196" s="62">
        <v>47131826</v>
      </c>
      <c r="LVU196" s="62">
        <v>47131826</v>
      </c>
      <c r="LVV196" s="62">
        <v>47131826</v>
      </c>
      <c r="LVW196" s="62">
        <v>47131826</v>
      </c>
      <c r="LVX196" s="62">
        <v>47131826</v>
      </c>
      <c r="LVY196" s="62">
        <v>47131826</v>
      </c>
      <c r="LVZ196" s="62">
        <v>47131826</v>
      </c>
      <c r="LWA196" s="62">
        <v>47131826</v>
      </c>
      <c r="LWB196" s="62">
        <v>47131826</v>
      </c>
      <c r="LWC196" s="62">
        <v>47131826</v>
      </c>
      <c r="LWD196" s="62">
        <v>47131826</v>
      </c>
      <c r="LWE196" s="62">
        <v>47131826</v>
      </c>
      <c r="LWF196" s="62">
        <v>47131826</v>
      </c>
      <c r="LWG196" s="62">
        <v>47131826</v>
      </c>
      <c r="LWH196" s="62">
        <v>47131826</v>
      </c>
      <c r="LWI196" s="62">
        <v>47131826</v>
      </c>
      <c r="LWJ196" s="62">
        <v>47131826</v>
      </c>
      <c r="LWK196" s="62">
        <v>47131826</v>
      </c>
      <c r="LWL196" s="62">
        <v>47131826</v>
      </c>
      <c r="LWM196" s="62">
        <v>47131826</v>
      </c>
      <c r="LWN196" s="62">
        <v>47131826</v>
      </c>
      <c r="LWO196" s="62">
        <v>47131826</v>
      </c>
      <c r="LWP196" s="62">
        <v>47131826</v>
      </c>
      <c r="LWQ196" s="62">
        <v>47131826</v>
      </c>
      <c r="LWR196" s="62">
        <v>47131826</v>
      </c>
      <c r="LWS196" s="62">
        <v>47131826</v>
      </c>
      <c r="LWT196" s="62">
        <v>47131826</v>
      </c>
      <c r="LWU196" s="62">
        <v>47131826</v>
      </c>
      <c r="LWV196" s="62">
        <v>47131826</v>
      </c>
      <c r="LWW196" s="62">
        <v>47131826</v>
      </c>
      <c r="LWX196" s="62">
        <v>47131826</v>
      </c>
      <c r="LWY196" s="62">
        <v>47131826</v>
      </c>
      <c r="LWZ196" s="62">
        <v>47131826</v>
      </c>
      <c r="LXA196" s="62">
        <v>47131826</v>
      </c>
      <c r="LXB196" s="62">
        <v>47131826</v>
      </c>
      <c r="LXC196" s="62">
        <v>47131826</v>
      </c>
      <c r="LXD196" s="62">
        <v>47131826</v>
      </c>
      <c r="LXE196" s="62">
        <v>47131826</v>
      </c>
      <c r="LXF196" s="62">
        <v>47131826</v>
      </c>
      <c r="LXG196" s="62">
        <v>47131826</v>
      </c>
      <c r="LXH196" s="62">
        <v>47131826</v>
      </c>
      <c r="LXI196" s="62">
        <v>47131826</v>
      </c>
      <c r="LXJ196" s="62">
        <v>47131826</v>
      </c>
      <c r="LXK196" s="62">
        <v>47131826</v>
      </c>
      <c r="LXL196" s="62">
        <v>47131826</v>
      </c>
      <c r="LXM196" s="62">
        <v>47131826</v>
      </c>
      <c r="LXN196" s="62">
        <v>47131826</v>
      </c>
      <c r="LXO196" s="62">
        <v>47131826</v>
      </c>
      <c r="LXP196" s="62">
        <v>47131826</v>
      </c>
      <c r="LXQ196" s="62">
        <v>47131826</v>
      </c>
      <c r="LXR196" s="62">
        <v>47131826</v>
      </c>
      <c r="LXS196" s="62">
        <v>47131826</v>
      </c>
      <c r="LXT196" s="62">
        <v>47131826</v>
      </c>
      <c r="LXU196" s="62">
        <v>47131826</v>
      </c>
      <c r="LXV196" s="62">
        <v>47131826</v>
      </c>
      <c r="LXW196" s="62">
        <v>47131826</v>
      </c>
      <c r="LXX196" s="62">
        <v>47131826</v>
      </c>
      <c r="LXY196" s="62">
        <v>47131826</v>
      </c>
      <c r="LXZ196" s="62">
        <v>47131826</v>
      </c>
      <c r="LYA196" s="62">
        <v>47131826</v>
      </c>
      <c r="LYB196" s="62">
        <v>47131826</v>
      </c>
      <c r="LYC196" s="62">
        <v>47131826</v>
      </c>
      <c r="LYD196" s="62">
        <v>47131826</v>
      </c>
      <c r="LYE196" s="62">
        <v>47131826</v>
      </c>
      <c r="LYF196" s="62">
        <v>47131826</v>
      </c>
      <c r="LYG196" s="62">
        <v>47131826</v>
      </c>
      <c r="LYH196" s="62">
        <v>47131826</v>
      </c>
      <c r="LYI196" s="62">
        <v>47131826</v>
      </c>
      <c r="LYJ196" s="62">
        <v>47131826</v>
      </c>
      <c r="LYK196" s="62">
        <v>47131826</v>
      </c>
      <c r="LYL196" s="62">
        <v>47131826</v>
      </c>
      <c r="LYM196" s="62">
        <v>47131826</v>
      </c>
      <c r="LYN196" s="62">
        <v>47131826</v>
      </c>
      <c r="LYO196" s="62">
        <v>47131826</v>
      </c>
      <c r="LYP196" s="62">
        <v>47131826</v>
      </c>
      <c r="LYQ196" s="62">
        <v>47131826</v>
      </c>
      <c r="LYR196" s="62">
        <v>47131826</v>
      </c>
      <c r="LYS196" s="62">
        <v>47131826</v>
      </c>
      <c r="LYT196" s="62">
        <v>47131826</v>
      </c>
      <c r="LYU196" s="62">
        <v>47131826</v>
      </c>
      <c r="LYV196" s="62">
        <v>47131826</v>
      </c>
      <c r="LYW196" s="62">
        <v>47131826</v>
      </c>
      <c r="LYX196" s="62">
        <v>47131826</v>
      </c>
      <c r="LYY196" s="62">
        <v>47131826</v>
      </c>
      <c r="LYZ196" s="62">
        <v>47131826</v>
      </c>
      <c r="LZA196" s="62">
        <v>47131826</v>
      </c>
      <c r="LZB196" s="62">
        <v>47131826</v>
      </c>
      <c r="LZC196" s="62">
        <v>47131826</v>
      </c>
      <c r="LZD196" s="62">
        <v>47131826</v>
      </c>
      <c r="LZE196" s="62">
        <v>47131826</v>
      </c>
      <c r="LZF196" s="62">
        <v>47131826</v>
      </c>
      <c r="LZG196" s="62">
        <v>47131826</v>
      </c>
      <c r="LZH196" s="62">
        <v>47131826</v>
      </c>
      <c r="LZI196" s="62">
        <v>47131826</v>
      </c>
      <c r="LZJ196" s="62">
        <v>47131826</v>
      </c>
      <c r="LZK196" s="62">
        <v>47131826</v>
      </c>
      <c r="LZL196" s="62">
        <v>47131826</v>
      </c>
      <c r="LZM196" s="62">
        <v>47131826</v>
      </c>
      <c r="LZN196" s="62">
        <v>47131826</v>
      </c>
      <c r="LZO196" s="62">
        <v>47131826</v>
      </c>
      <c r="LZP196" s="62">
        <v>47131826</v>
      </c>
      <c r="LZQ196" s="62">
        <v>47131826</v>
      </c>
      <c r="LZR196" s="62">
        <v>47131826</v>
      </c>
      <c r="LZS196" s="62">
        <v>47131826</v>
      </c>
      <c r="LZT196" s="62">
        <v>47131826</v>
      </c>
      <c r="LZU196" s="62">
        <v>47131826</v>
      </c>
      <c r="LZV196" s="62">
        <v>47131826</v>
      </c>
      <c r="LZW196" s="62">
        <v>47131826</v>
      </c>
      <c r="LZX196" s="62">
        <v>47131826</v>
      </c>
      <c r="LZY196" s="62">
        <v>47131826</v>
      </c>
      <c r="LZZ196" s="62">
        <v>47131826</v>
      </c>
      <c r="MAA196" s="62">
        <v>47131826</v>
      </c>
      <c r="MAB196" s="62">
        <v>47131826</v>
      </c>
      <c r="MAC196" s="62">
        <v>47131826</v>
      </c>
      <c r="MAD196" s="62">
        <v>47131826</v>
      </c>
      <c r="MAE196" s="62">
        <v>47131826</v>
      </c>
      <c r="MAF196" s="62">
        <v>47131826</v>
      </c>
      <c r="MAG196" s="62">
        <v>47131826</v>
      </c>
      <c r="MAH196" s="62">
        <v>47131826</v>
      </c>
      <c r="MAI196" s="62">
        <v>47131826</v>
      </c>
      <c r="MAJ196" s="62">
        <v>47131826</v>
      </c>
      <c r="MAK196" s="62">
        <v>47131826</v>
      </c>
      <c r="MAL196" s="62">
        <v>47131826</v>
      </c>
      <c r="MAM196" s="62">
        <v>47131826</v>
      </c>
      <c r="MAN196" s="62">
        <v>47131826</v>
      </c>
      <c r="MAO196" s="62">
        <v>47131826</v>
      </c>
      <c r="MAP196" s="62">
        <v>47131826</v>
      </c>
      <c r="MAQ196" s="62">
        <v>47131826</v>
      </c>
      <c r="MAR196" s="62">
        <v>47131826</v>
      </c>
      <c r="MAS196" s="62">
        <v>47131826</v>
      </c>
      <c r="MAT196" s="62">
        <v>47131826</v>
      </c>
      <c r="MAU196" s="62">
        <v>47131826</v>
      </c>
      <c r="MAV196" s="62">
        <v>47131826</v>
      </c>
      <c r="MAW196" s="62">
        <v>47131826</v>
      </c>
      <c r="MAX196" s="62">
        <v>47131826</v>
      </c>
      <c r="MAY196" s="62">
        <v>47131826</v>
      </c>
      <c r="MAZ196" s="62">
        <v>47131826</v>
      </c>
      <c r="MBA196" s="62">
        <v>47131826</v>
      </c>
      <c r="MBB196" s="62">
        <v>47131826</v>
      </c>
      <c r="MBC196" s="62">
        <v>47131826</v>
      </c>
      <c r="MBD196" s="62">
        <v>47131826</v>
      </c>
      <c r="MBE196" s="62">
        <v>47131826</v>
      </c>
      <c r="MBF196" s="62">
        <v>47131826</v>
      </c>
      <c r="MBG196" s="62">
        <v>47131826</v>
      </c>
      <c r="MBH196" s="62">
        <v>47131826</v>
      </c>
      <c r="MBI196" s="62">
        <v>47131826</v>
      </c>
      <c r="MBJ196" s="62">
        <v>47131826</v>
      </c>
      <c r="MBK196" s="62">
        <v>47131826</v>
      </c>
      <c r="MBL196" s="62">
        <v>47131826</v>
      </c>
      <c r="MBM196" s="62">
        <v>47131826</v>
      </c>
      <c r="MBN196" s="62">
        <v>47131826</v>
      </c>
      <c r="MBO196" s="62">
        <v>47131826</v>
      </c>
      <c r="MBP196" s="62">
        <v>47131826</v>
      </c>
      <c r="MBQ196" s="62">
        <v>47131826</v>
      </c>
      <c r="MBR196" s="62">
        <v>47131826</v>
      </c>
      <c r="MBS196" s="62">
        <v>47131826</v>
      </c>
      <c r="MBT196" s="62">
        <v>47131826</v>
      </c>
      <c r="MBU196" s="62">
        <v>47131826</v>
      </c>
      <c r="MBV196" s="62">
        <v>47131826</v>
      </c>
      <c r="MBW196" s="62">
        <v>47131826</v>
      </c>
      <c r="MBX196" s="62">
        <v>47131826</v>
      </c>
      <c r="MBY196" s="62">
        <v>47131826</v>
      </c>
      <c r="MBZ196" s="62">
        <v>47131826</v>
      </c>
      <c r="MCA196" s="62">
        <v>47131826</v>
      </c>
      <c r="MCB196" s="62">
        <v>47131826</v>
      </c>
      <c r="MCC196" s="62">
        <v>47131826</v>
      </c>
      <c r="MCD196" s="62">
        <v>47131826</v>
      </c>
      <c r="MCE196" s="62">
        <v>47131826</v>
      </c>
      <c r="MCF196" s="62">
        <v>47131826</v>
      </c>
      <c r="MCG196" s="62">
        <v>47131826</v>
      </c>
      <c r="MCH196" s="62">
        <v>47131826</v>
      </c>
      <c r="MCI196" s="62">
        <v>47131826</v>
      </c>
      <c r="MCJ196" s="62">
        <v>47131826</v>
      </c>
      <c r="MCK196" s="62">
        <v>47131826</v>
      </c>
      <c r="MCL196" s="62">
        <v>47131826</v>
      </c>
      <c r="MCM196" s="62">
        <v>47131826</v>
      </c>
      <c r="MCN196" s="62">
        <v>47131826</v>
      </c>
      <c r="MCO196" s="62">
        <v>47131826</v>
      </c>
      <c r="MCP196" s="62">
        <v>47131826</v>
      </c>
      <c r="MCQ196" s="62">
        <v>47131826</v>
      </c>
      <c r="MCR196" s="62">
        <v>47131826</v>
      </c>
      <c r="MCS196" s="62">
        <v>47131826</v>
      </c>
      <c r="MCT196" s="62">
        <v>47131826</v>
      </c>
      <c r="MCU196" s="62">
        <v>47131826</v>
      </c>
      <c r="MCV196" s="62">
        <v>47131826</v>
      </c>
      <c r="MCW196" s="62">
        <v>47131826</v>
      </c>
      <c r="MCX196" s="62">
        <v>47131826</v>
      </c>
      <c r="MCY196" s="62">
        <v>47131826</v>
      </c>
      <c r="MCZ196" s="62">
        <v>47131826</v>
      </c>
      <c r="MDA196" s="62">
        <v>47131826</v>
      </c>
      <c r="MDB196" s="62">
        <v>47131826</v>
      </c>
      <c r="MDC196" s="62">
        <v>47131826</v>
      </c>
      <c r="MDD196" s="62">
        <v>47131826</v>
      </c>
      <c r="MDE196" s="62">
        <v>47131826</v>
      </c>
      <c r="MDF196" s="62">
        <v>47131826</v>
      </c>
      <c r="MDG196" s="62">
        <v>47131826</v>
      </c>
      <c r="MDH196" s="62">
        <v>47131826</v>
      </c>
      <c r="MDI196" s="62">
        <v>47131826</v>
      </c>
      <c r="MDJ196" s="62">
        <v>47131826</v>
      </c>
      <c r="MDK196" s="62">
        <v>47131826</v>
      </c>
      <c r="MDL196" s="62">
        <v>47131826</v>
      </c>
      <c r="MDM196" s="62">
        <v>47131826</v>
      </c>
      <c r="MDN196" s="62">
        <v>47131826</v>
      </c>
      <c r="MDO196" s="62">
        <v>47131826</v>
      </c>
      <c r="MDP196" s="62">
        <v>47131826</v>
      </c>
      <c r="MDQ196" s="62">
        <v>47131826</v>
      </c>
      <c r="MDR196" s="62">
        <v>47131826</v>
      </c>
      <c r="MDS196" s="62">
        <v>47131826</v>
      </c>
      <c r="MDT196" s="62">
        <v>47131826</v>
      </c>
      <c r="MDU196" s="62">
        <v>47131826</v>
      </c>
      <c r="MDV196" s="62">
        <v>47131826</v>
      </c>
      <c r="MDW196" s="62">
        <v>47131826</v>
      </c>
      <c r="MDX196" s="62">
        <v>47131826</v>
      </c>
      <c r="MDY196" s="62">
        <v>47131826</v>
      </c>
      <c r="MDZ196" s="62">
        <v>47131826</v>
      </c>
      <c r="MEA196" s="62">
        <v>47131826</v>
      </c>
      <c r="MEB196" s="62">
        <v>47131826</v>
      </c>
      <c r="MEC196" s="62">
        <v>47131826</v>
      </c>
      <c r="MED196" s="62">
        <v>47131826</v>
      </c>
      <c r="MEE196" s="62">
        <v>47131826</v>
      </c>
      <c r="MEF196" s="62">
        <v>47131826</v>
      </c>
      <c r="MEG196" s="62">
        <v>47131826</v>
      </c>
      <c r="MEH196" s="62">
        <v>47131826</v>
      </c>
      <c r="MEI196" s="62">
        <v>47131826</v>
      </c>
      <c r="MEJ196" s="62">
        <v>47131826</v>
      </c>
      <c r="MEK196" s="62">
        <v>47131826</v>
      </c>
      <c r="MEL196" s="62">
        <v>47131826</v>
      </c>
      <c r="MEM196" s="62">
        <v>47131826</v>
      </c>
      <c r="MEN196" s="62">
        <v>47131826</v>
      </c>
      <c r="MEO196" s="62">
        <v>47131826</v>
      </c>
      <c r="MEP196" s="62">
        <v>47131826</v>
      </c>
      <c r="MEQ196" s="62">
        <v>47131826</v>
      </c>
      <c r="MER196" s="62">
        <v>47131826</v>
      </c>
      <c r="MES196" s="62">
        <v>47131826</v>
      </c>
      <c r="MET196" s="62">
        <v>47131826</v>
      </c>
      <c r="MEU196" s="62">
        <v>47131826</v>
      </c>
      <c r="MEV196" s="62">
        <v>47131826</v>
      </c>
      <c r="MEW196" s="62">
        <v>47131826</v>
      </c>
      <c r="MEX196" s="62">
        <v>47131826</v>
      </c>
      <c r="MEY196" s="62">
        <v>47131826</v>
      </c>
      <c r="MEZ196" s="62">
        <v>47131826</v>
      </c>
      <c r="MFA196" s="62">
        <v>47131826</v>
      </c>
      <c r="MFB196" s="62">
        <v>47131826</v>
      </c>
      <c r="MFC196" s="62">
        <v>47131826</v>
      </c>
      <c r="MFD196" s="62">
        <v>47131826</v>
      </c>
      <c r="MFE196" s="62">
        <v>47131826</v>
      </c>
      <c r="MFF196" s="62">
        <v>47131826</v>
      </c>
      <c r="MFG196" s="62">
        <v>47131826</v>
      </c>
      <c r="MFH196" s="62">
        <v>47131826</v>
      </c>
      <c r="MFI196" s="62">
        <v>47131826</v>
      </c>
      <c r="MFJ196" s="62">
        <v>47131826</v>
      </c>
      <c r="MFK196" s="62">
        <v>47131826</v>
      </c>
      <c r="MFL196" s="62">
        <v>47131826</v>
      </c>
      <c r="MFM196" s="62">
        <v>47131826</v>
      </c>
      <c r="MFN196" s="62">
        <v>47131826</v>
      </c>
      <c r="MFO196" s="62">
        <v>47131826</v>
      </c>
      <c r="MFP196" s="62">
        <v>47131826</v>
      </c>
      <c r="MFQ196" s="62">
        <v>47131826</v>
      </c>
      <c r="MFR196" s="62">
        <v>47131826</v>
      </c>
      <c r="MFS196" s="62">
        <v>47131826</v>
      </c>
      <c r="MFT196" s="62">
        <v>47131826</v>
      </c>
      <c r="MFU196" s="62">
        <v>47131826</v>
      </c>
      <c r="MFV196" s="62">
        <v>47131826</v>
      </c>
      <c r="MFW196" s="62">
        <v>47131826</v>
      </c>
      <c r="MFX196" s="62">
        <v>47131826</v>
      </c>
      <c r="MFY196" s="62">
        <v>47131826</v>
      </c>
      <c r="MFZ196" s="62">
        <v>47131826</v>
      </c>
      <c r="MGA196" s="62">
        <v>47131826</v>
      </c>
      <c r="MGB196" s="62">
        <v>47131826</v>
      </c>
      <c r="MGC196" s="62">
        <v>47131826</v>
      </c>
      <c r="MGD196" s="62">
        <v>47131826</v>
      </c>
      <c r="MGE196" s="62">
        <v>47131826</v>
      </c>
      <c r="MGF196" s="62">
        <v>47131826</v>
      </c>
      <c r="MGG196" s="62">
        <v>47131826</v>
      </c>
      <c r="MGH196" s="62">
        <v>47131826</v>
      </c>
      <c r="MGI196" s="62">
        <v>47131826</v>
      </c>
      <c r="MGJ196" s="62">
        <v>47131826</v>
      </c>
      <c r="MGK196" s="62">
        <v>47131826</v>
      </c>
      <c r="MGL196" s="62">
        <v>47131826</v>
      </c>
      <c r="MGM196" s="62">
        <v>47131826</v>
      </c>
      <c r="MGN196" s="62">
        <v>47131826</v>
      </c>
      <c r="MGO196" s="62">
        <v>47131826</v>
      </c>
      <c r="MGP196" s="62">
        <v>47131826</v>
      </c>
      <c r="MGQ196" s="62">
        <v>47131826</v>
      </c>
      <c r="MGR196" s="62">
        <v>47131826</v>
      </c>
      <c r="MGS196" s="62">
        <v>47131826</v>
      </c>
      <c r="MGT196" s="62">
        <v>47131826</v>
      </c>
      <c r="MGU196" s="62">
        <v>47131826</v>
      </c>
      <c r="MGV196" s="62">
        <v>47131826</v>
      </c>
      <c r="MGW196" s="62">
        <v>47131826</v>
      </c>
      <c r="MGX196" s="62">
        <v>47131826</v>
      </c>
      <c r="MGY196" s="62">
        <v>47131826</v>
      </c>
      <c r="MGZ196" s="62">
        <v>47131826</v>
      </c>
      <c r="MHA196" s="62">
        <v>47131826</v>
      </c>
      <c r="MHB196" s="62">
        <v>47131826</v>
      </c>
      <c r="MHC196" s="62">
        <v>47131826</v>
      </c>
      <c r="MHD196" s="62">
        <v>47131826</v>
      </c>
      <c r="MHE196" s="62">
        <v>47131826</v>
      </c>
      <c r="MHF196" s="62">
        <v>47131826</v>
      </c>
      <c r="MHG196" s="62">
        <v>47131826</v>
      </c>
      <c r="MHH196" s="62">
        <v>47131826</v>
      </c>
      <c r="MHI196" s="62">
        <v>47131826</v>
      </c>
      <c r="MHJ196" s="62">
        <v>47131826</v>
      </c>
      <c r="MHK196" s="62">
        <v>47131826</v>
      </c>
      <c r="MHL196" s="62">
        <v>47131826</v>
      </c>
      <c r="MHM196" s="62">
        <v>47131826</v>
      </c>
      <c r="MHN196" s="62">
        <v>47131826</v>
      </c>
      <c r="MHO196" s="62">
        <v>47131826</v>
      </c>
      <c r="MHP196" s="62">
        <v>47131826</v>
      </c>
      <c r="MHQ196" s="62">
        <v>47131826</v>
      </c>
      <c r="MHR196" s="62">
        <v>47131826</v>
      </c>
      <c r="MHS196" s="62">
        <v>47131826</v>
      </c>
      <c r="MHT196" s="62">
        <v>47131826</v>
      </c>
      <c r="MHU196" s="62">
        <v>47131826</v>
      </c>
      <c r="MHV196" s="62">
        <v>47131826</v>
      </c>
      <c r="MHW196" s="62">
        <v>47131826</v>
      </c>
      <c r="MHX196" s="62">
        <v>47131826</v>
      </c>
      <c r="MHY196" s="62">
        <v>47131826</v>
      </c>
      <c r="MHZ196" s="62">
        <v>47131826</v>
      </c>
      <c r="MIA196" s="62">
        <v>47131826</v>
      </c>
      <c r="MIB196" s="62">
        <v>47131826</v>
      </c>
      <c r="MIC196" s="62">
        <v>47131826</v>
      </c>
      <c r="MID196" s="62">
        <v>47131826</v>
      </c>
      <c r="MIE196" s="62">
        <v>47131826</v>
      </c>
      <c r="MIF196" s="62">
        <v>47131826</v>
      </c>
      <c r="MIG196" s="62">
        <v>47131826</v>
      </c>
      <c r="MIH196" s="62">
        <v>47131826</v>
      </c>
      <c r="MII196" s="62">
        <v>47131826</v>
      </c>
      <c r="MIJ196" s="62">
        <v>47131826</v>
      </c>
      <c r="MIK196" s="62">
        <v>47131826</v>
      </c>
      <c r="MIL196" s="62">
        <v>47131826</v>
      </c>
      <c r="MIM196" s="62">
        <v>47131826</v>
      </c>
      <c r="MIN196" s="62">
        <v>47131826</v>
      </c>
      <c r="MIO196" s="62">
        <v>47131826</v>
      </c>
      <c r="MIP196" s="62">
        <v>47131826</v>
      </c>
      <c r="MIQ196" s="62">
        <v>47131826</v>
      </c>
      <c r="MIR196" s="62">
        <v>47131826</v>
      </c>
      <c r="MIS196" s="62">
        <v>47131826</v>
      </c>
      <c r="MIT196" s="62">
        <v>47131826</v>
      </c>
      <c r="MIU196" s="62">
        <v>47131826</v>
      </c>
      <c r="MIV196" s="62">
        <v>47131826</v>
      </c>
      <c r="MIW196" s="62">
        <v>47131826</v>
      </c>
      <c r="MIX196" s="62">
        <v>47131826</v>
      </c>
      <c r="MIY196" s="62">
        <v>47131826</v>
      </c>
      <c r="MIZ196" s="62">
        <v>47131826</v>
      </c>
      <c r="MJA196" s="62">
        <v>47131826</v>
      </c>
      <c r="MJB196" s="62">
        <v>47131826</v>
      </c>
      <c r="MJC196" s="62">
        <v>47131826</v>
      </c>
      <c r="MJD196" s="62">
        <v>47131826</v>
      </c>
      <c r="MJE196" s="62">
        <v>47131826</v>
      </c>
      <c r="MJF196" s="62">
        <v>47131826</v>
      </c>
      <c r="MJG196" s="62">
        <v>47131826</v>
      </c>
      <c r="MJH196" s="62">
        <v>47131826</v>
      </c>
      <c r="MJI196" s="62">
        <v>47131826</v>
      </c>
      <c r="MJJ196" s="62">
        <v>47131826</v>
      </c>
      <c r="MJK196" s="62">
        <v>47131826</v>
      </c>
      <c r="MJL196" s="62">
        <v>47131826</v>
      </c>
      <c r="MJM196" s="62">
        <v>47131826</v>
      </c>
      <c r="MJN196" s="62">
        <v>47131826</v>
      </c>
      <c r="MJO196" s="62">
        <v>47131826</v>
      </c>
      <c r="MJP196" s="62">
        <v>47131826</v>
      </c>
      <c r="MJQ196" s="62">
        <v>47131826</v>
      </c>
      <c r="MJR196" s="62">
        <v>47131826</v>
      </c>
      <c r="MJS196" s="62">
        <v>47131826</v>
      </c>
      <c r="MJT196" s="62">
        <v>47131826</v>
      </c>
      <c r="MJU196" s="62">
        <v>47131826</v>
      </c>
      <c r="MJV196" s="62">
        <v>47131826</v>
      </c>
      <c r="MJW196" s="62">
        <v>47131826</v>
      </c>
      <c r="MJX196" s="62">
        <v>47131826</v>
      </c>
      <c r="MJY196" s="62">
        <v>47131826</v>
      </c>
      <c r="MJZ196" s="62">
        <v>47131826</v>
      </c>
      <c r="MKA196" s="62">
        <v>47131826</v>
      </c>
      <c r="MKB196" s="62">
        <v>47131826</v>
      </c>
      <c r="MKC196" s="62">
        <v>47131826</v>
      </c>
      <c r="MKD196" s="62">
        <v>47131826</v>
      </c>
      <c r="MKE196" s="62">
        <v>47131826</v>
      </c>
      <c r="MKF196" s="62">
        <v>47131826</v>
      </c>
      <c r="MKG196" s="62">
        <v>47131826</v>
      </c>
      <c r="MKH196" s="62">
        <v>47131826</v>
      </c>
      <c r="MKI196" s="62">
        <v>47131826</v>
      </c>
      <c r="MKJ196" s="62">
        <v>47131826</v>
      </c>
      <c r="MKK196" s="62">
        <v>47131826</v>
      </c>
      <c r="MKL196" s="62">
        <v>47131826</v>
      </c>
      <c r="MKM196" s="62">
        <v>47131826</v>
      </c>
      <c r="MKN196" s="62">
        <v>47131826</v>
      </c>
      <c r="MKO196" s="62">
        <v>47131826</v>
      </c>
      <c r="MKP196" s="62">
        <v>47131826</v>
      </c>
      <c r="MKQ196" s="62">
        <v>47131826</v>
      </c>
      <c r="MKR196" s="62">
        <v>47131826</v>
      </c>
      <c r="MKS196" s="62">
        <v>47131826</v>
      </c>
      <c r="MKT196" s="62">
        <v>47131826</v>
      </c>
      <c r="MKU196" s="62">
        <v>47131826</v>
      </c>
      <c r="MKV196" s="62">
        <v>47131826</v>
      </c>
      <c r="MKW196" s="62">
        <v>47131826</v>
      </c>
      <c r="MKX196" s="62">
        <v>47131826</v>
      </c>
      <c r="MKY196" s="62">
        <v>47131826</v>
      </c>
      <c r="MKZ196" s="62">
        <v>47131826</v>
      </c>
      <c r="MLA196" s="62">
        <v>47131826</v>
      </c>
      <c r="MLB196" s="62">
        <v>47131826</v>
      </c>
      <c r="MLC196" s="62">
        <v>47131826</v>
      </c>
      <c r="MLD196" s="62">
        <v>47131826</v>
      </c>
      <c r="MLE196" s="62">
        <v>47131826</v>
      </c>
      <c r="MLF196" s="62">
        <v>47131826</v>
      </c>
      <c r="MLG196" s="62">
        <v>47131826</v>
      </c>
      <c r="MLH196" s="62">
        <v>47131826</v>
      </c>
      <c r="MLI196" s="62">
        <v>47131826</v>
      </c>
      <c r="MLJ196" s="62">
        <v>47131826</v>
      </c>
      <c r="MLK196" s="62">
        <v>47131826</v>
      </c>
      <c r="MLL196" s="62">
        <v>47131826</v>
      </c>
      <c r="MLM196" s="62">
        <v>47131826</v>
      </c>
      <c r="MLN196" s="62">
        <v>47131826</v>
      </c>
      <c r="MLO196" s="62">
        <v>47131826</v>
      </c>
      <c r="MLP196" s="62">
        <v>47131826</v>
      </c>
      <c r="MLQ196" s="62">
        <v>47131826</v>
      </c>
      <c r="MLR196" s="62">
        <v>47131826</v>
      </c>
      <c r="MLS196" s="62">
        <v>47131826</v>
      </c>
      <c r="MLT196" s="62">
        <v>47131826</v>
      </c>
      <c r="MLU196" s="62">
        <v>47131826</v>
      </c>
      <c r="MLV196" s="62">
        <v>47131826</v>
      </c>
      <c r="MLW196" s="62">
        <v>47131826</v>
      </c>
      <c r="MLX196" s="62">
        <v>47131826</v>
      </c>
      <c r="MLY196" s="62">
        <v>47131826</v>
      </c>
      <c r="MLZ196" s="62">
        <v>47131826</v>
      </c>
      <c r="MMA196" s="62">
        <v>47131826</v>
      </c>
      <c r="MMB196" s="62">
        <v>47131826</v>
      </c>
      <c r="MMC196" s="62">
        <v>47131826</v>
      </c>
      <c r="MMD196" s="62">
        <v>47131826</v>
      </c>
      <c r="MME196" s="62">
        <v>47131826</v>
      </c>
      <c r="MMF196" s="62">
        <v>47131826</v>
      </c>
      <c r="MMG196" s="62">
        <v>47131826</v>
      </c>
      <c r="MMH196" s="62">
        <v>47131826</v>
      </c>
      <c r="MMI196" s="62">
        <v>47131826</v>
      </c>
      <c r="MMJ196" s="62">
        <v>47131826</v>
      </c>
      <c r="MMK196" s="62">
        <v>47131826</v>
      </c>
      <c r="MML196" s="62">
        <v>47131826</v>
      </c>
      <c r="MMM196" s="62">
        <v>47131826</v>
      </c>
      <c r="MMN196" s="62">
        <v>47131826</v>
      </c>
      <c r="MMO196" s="62">
        <v>47131826</v>
      </c>
      <c r="MMP196" s="62">
        <v>47131826</v>
      </c>
      <c r="MMQ196" s="62">
        <v>47131826</v>
      </c>
      <c r="MMR196" s="62">
        <v>47131826</v>
      </c>
      <c r="MMS196" s="62">
        <v>47131826</v>
      </c>
      <c r="MMT196" s="62">
        <v>47131826</v>
      </c>
      <c r="MMU196" s="62">
        <v>47131826</v>
      </c>
      <c r="MMV196" s="62">
        <v>47131826</v>
      </c>
      <c r="MMW196" s="62">
        <v>47131826</v>
      </c>
      <c r="MMX196" s="62">
        <v>47131826</v>
      </c>
      <c r="MMY196" s="62">
        <v>47131826</v>
      </c>
      <c r="MMZ196" s="62">
        <v>47131826</v>
      </c>
      <c r="MNA196" s="62">
        <v>47131826</v>
      </c>
      <c r="MNB196" s="62">
        <v>47131826</v>
      </c>
      <c r="MNC196" s="62">
        <v>47131826</v>
      </c>
      <c r="MND196" s="62">
        <v>47131826</v>
      </c>
      <c r="MNE196" s="62">
        <v>47131826</v>
      </c>
      <c r="MNF196" s="62">
        <v>47131826</v>
      </c>
      <c r="MNG196" s="62">
        <v>47131826</v>
      </c>
      <c r="MNH196" s="62">
        <v>47131826</v>
      </c>
      <c r="MNI196" s="62">
        <v>47131826</v>
      </c>
      <c r="MNJ196" s="62">
        <v>47131826</v>
      </c>
      <c r="MNK196" s="62">
        <v>47131826</v>
      </c>
      <c r="MNL196" s="62">
        <v>47131826</v>
      </c>
      <c r="MNM196" s="62">
        <v>47131826</v>
      </c>
      <c r="MNN196" s="62">
        <v>47131826</v>
      </c>
      <c r="MNO196" s="62">
        <v>47131826</v>
      </c>
      <c r="MNP196" s="62">
        <v>47131826</v>
      </c>
      <c r="MNQ196" s="62">
        <v>47131826</v>
      </c>
      <c r="MNR196" s="62">
        <v>47131826</v>
      </c>
      <c r="MNS196" s="62">
        <v>47131826</v>
      </c>
      <c r="MNT196" s="62">
        <v>47131826</v>
      </c>
      <c r="MNU196" s="62">
        <v>47131826</v>
      </c>
      <c r="MNV196" s="62">
        <v>47131826</v>
      </c>
      <c r="MNW196" s="62">
        <v>47131826</v>
      </c>
      <c r="MNX196" s="62">
        <v>47131826</v>
      </c>
      <c r="MNY196" s="62">
        <v>47131826</v>
      </c>
      <c r="MNZ196" s="62">
        <v>47131826</v>
      </c>
      <c r="MOA196" s="62">
        <v>47131826</v>
      </c>
      <c r="MOB196" s="62">
        <v>47131826</v>
      </c>
      <c r="MOC196" s="62">
        <v>47131826</v>
      </c>
      <c r="MOD196" s="62">
        <v>47131826</v>
      </c>
      <c r="MOE196" s="62">
        <v>47131826</v>
      </c>
      <c r="MOF196" s="62">
        <v>47131826</v>
      </c>
      <c r="MOG196" s="62">
        <v>47131826</v>
      </c>
      <c r="MOH196" s="62">
        <v>47131826</v>
      </c>
      <c r="MOI196" s="62">
        <v>47131826</v>
      </c>
      <c r="MOJ196" s="62">
        <v>47131826</v>
      </c>
      <c r="MOK196" s="62">
        <v>47131826</v>
      </c>
      <c r="MOL196" s="62">
        <v>47131826</v>
      </c>
      <c r="MOM196" s="62">
        <v>47131826</v>
      </c>
      <c r="MON196" s="62">
        <v>47131826</v>
      </c>
      <c r="MOO196" s="62">
        <v>47131826</v>
      </c>
      <c r="MOP196" s="62">
        <v>47131826</v>
      </c>
      <c r="MOQ196" s="62">
        <v>47131826</v>
      </c>
      <c r="MOR196" s="62">
        <v>47131826</v>
      </c>
      <c r="MOS196" s="62">
        <v>47131826</v>
      </c>
      <c r="MOT196" s="62">
        <v>47131826</v>
      </c>
      <c r="MOU196" s="62">
        <v>47131826</v>
      </c>
      <c r="MOV196" s="62">
        <v>47131826</v>
      </c>
      <c r="MOW196" s="62">
        <v>47131826</v>
      </c>
      <c r="MOX196" s="62">
        <v>47131826</v>
      </c>
      <c r="MOY196" s="62">
        <v>47131826</v>
      </c>
      <c r="MOZ196" s="62">
        <v>47131826</v>
      </c>
      <c r="MPA196" s="62">
        <v>47131826</v>
      </c>
      <c r="MPB196" s="62">
        <v>47131826</v>
      </c>
      <c r="MPC196" s="62">
        <v>47131826</v>
      </c>
      <c r="MPD196" s="62">
        <v>47131826</v>
      </c>
      <c r="MPE196" s="62">
        <v>47131826</v>
      </c>
      <c r="MPF196" s="62">
        <v>47131826</v>
      </c>
      <c r="MPG196" s="62">
        <v>47131826</v>
      </c>
      <c r="MPH196" s="62">
        <v>47131826</v>
      </c>
      <c r="MPI196" s="62">
        <v>47131826</v>
      </c>
      <c r="MPJ196" s="62">
        <v>47131826</v>
      </c>
      <c r="MPK196" s="62">
        <v>47131826</v>
      </c>
      <c r="MPL196" s="62">
        <v>47131826</v>
      </c>
      <c r="MPM196" s="62">
        <v>47131826</v>
      </c>
      <c r="MPN196" s="62">
        <v>47131826</v>
      </c>
      <c r="MPO196" s="62">
        <v>47131826</v>
      </c>
      <c r="MPP196" s="62">
        <v>47131826</v>
      </c>
      <c r="MPQ196" s="62">
        <v>47131826</v>
      </c>
      <c r="MPR196" s="62">
        <v>47131826</v>
      </c>
      <c r="MPS196" s="62">
        <v>47131826</v>
      </c>
      <c r="MPT196" s="62">
        <v>47131826</v>
      </c>
      <c r="MPU196" s="62">
        <v>47131826</v>
      </c>
      <c r="MPV196" s="62">
        <v>47131826</v>
      </c>
      <c r="MPW196" s="62">
        <v>47131826</v>
      </c>
      <c r="MPX196" s="62">
        <v>47131826</v>
      </c>
      <c r="MPY196" s="62">
        <v>47131826</v>
      </c>
      <c r="MPZ196" s="62">
        <v>47131826</v>
      </c>
      <c r="MQA196" s="62">
        <v>47131826</v>
      </c>
      <c r="MQB196" s="62">
        <v>47131826</v>
      </c>
      <c r="MQC196" s="62">
        <v>47131826</v>
      </c>
      <c r="MQD196" s="62">
        <v>47131826</v>
      </c>
      <c r="MQE196" s="62">
        <v>47131826</v>
      </c>
      <c r="MQF196" s="62">
        <v>47131826</v>
      </c>
      <c r="MQG196" s="62">
        <v>47131826</v>
      </c>
      <c r="MQH196" s="62">
        <v>47131826</v>
      </c>
      <c r="MQI196" s="62">
        <v>47131826</v>
      </c>
      <c r="MQJ196" s="62">
        <v>47131826</v>
      </c>
      <c r="MQK196" s="62">
        <v>47131826</v>
      </c>
      <c r="MQL196" s="62">
        <v>47131826</v>
      </c>
      <c r="MQM196" s="62">
        <v>47131826</v>
      </c>
      <c r="MQN196" s="62">
        <v>47131826</v>
      </c>
      <c r="MQO196" s="62">
        <v>47131826</v>
      </c>
      <c r="MQP196" s="62">
        <v>47131826</v>
      </c>
      <c r="MQQ196" s="62">
        <v>47131826</v>
      </c>
      <c r="MQR196" s="62">
        <v>47131826</v>
      </c>
      <c r="MQS196" s="62">
        <v>47131826</v>
      </c>
      <c r="MQT196" s="62">
        <v>47131826</v>
      </c>
      <c r="MQU196" s="62">
        <v>47131826</v>
      </c>
      <c r="MQV196" s="62">
        <v>47131826</v>
      </c>
      <c r="MQW196" s="62">
        <v>47131826</v>
      </c>
      <c r="MQX196" s="62">
        <v>47131826</v>
      </c>
      <c r="MQY196" s="62">
        <v>47131826</v>
      </c>
      <c r="MQZ196" s="62">
        <v>47131826</v>
      </c>
      <c r="MRA196" s="62">
        <v>47131826</v>
      </c>
      <c r="MRB196" s="62">
        <v>47131826</v>
      </c>
      <c r="MRC196" s="62">
        <v>47131826</v>
      </c>
      <c r="MRD196" s="62">
        <v>47131826</v>
      </c>
      <c r="MRE196" s="62">
        <v>47131826</v>
      </c>
      <c r="MRF196" s="62">
        <v>47131826</v>
      </c>
      <c r="MRG196" s="62">
        <v>47131826</v>
      </c>
      <c r="MRH196" s="62">
        <v>47131826</v>
      </c>
      <c r="MRI196" s="62">
        <v>47131826</v>
      </c>
      <c r="MRJ196" s="62">
        <v>47131826</v>
      </c>
      <c r="MRK196" s="62">
        <v>47131826</v>
      </c>
      <c r="MRL196" s="62">
        <v>47131826</v>
      </c>
      <c r="MRM196" s="62">
        <v>47131826</v>
      </c>
      <c r="MRN196" s="62">
        <v>47131826</v>
      </c>
      <c r="MRO196" s="62">
        <v>47131826</v>
      </c>
      <c r="MRP196" s="62">
        <v>47131826</v>
      </c>
      <c r="MRQ196" s="62">
        <v>47131826</v>
      </c>
      <c r="MRR196" s="62">
        <v>47131826</v>
      </c>
      <c r="MRS196" s="62">
        <v>47131826</v>
      </c>
      <c r="MRT196" s="62">
        <v>47131826</v>
      </c>
      <c r="MRU196" s="62">
        <v>47131826</v>
      </c>
      <c r="MRV196" s="62">
        <v>47131826</v>
      </c>
      <c r="MRW196" s="62">
        <v>47131826</v>
      </c>
      <c r="MRX196" s="62">
        <v>47131826</v>
      </c>
      <c r="MRY196" s="62">
        <v>47131826</v>
      </c>
      <c r="MRZ196" s="62">
        <v>47131826</v>
      </c>
      <c r="MSA196" s="62">
        <v>47131826</v>
      </c>
      <c r="MSB196" s="62">
        <v>47131826</v>
      </c>
      <c r="MSC196" s="62">
        <v>47131826</v>
      </c>
      <c r="MSD196" s="62">
        <v>47131826</v>
      </c>
      <c r="MSE196" s="62">
        <v>47131826</v>
      </c>
      <c r="MSF196" s="62">
        <v>47131826</v>
      </c>
      <c r="MSG196" s="62">
        <v>47131826</v>
      </c>
      <c r="MSH196" s="62">
        <v>47131826</v>
      </c>
      <c r="MSI196" s="62">
        <v>47131826</v>
      </c>
      <c r="MSJ196" s="62">
        <v>47131826</v>
      </c>
      <c r="MSK196" s="62">
        <v>47131826</v>
      </c>
      <c r="MSL196" s="62">
        <v>47131826</v>
      </c>
      <c r="MSM196" s="62">
        <v>47131826</v>
      </c>
      <c r="MSN196" s="62">
        <v>47131826</v>
      </c>
      <c r="MSO196" s="62">
        <v>47131826</v>
      </c>
      <c r="MSP196" s="62">
        <v>47131826</v>
      </c>
      <c r="MSQ196" s="62">
        <v>47131826</v>
      </c>
      <c r="MSR196" s="62">
        <v>47131826</v>
      </c>
      <c r="MSS196" s="62">
        <v>47131826</v>
      </c>
      <c r="MST196" s="62">
        <v>47131826</v>
      </c>
      <c r="MSU196" s="62">
        <v>47131826</v>
      </c>
      <c r="MSV196" s="62">
        <v>47131826</v>
      </c>
      <c r="MSW196" s="62">
        <v>47131826</v>
      </c>
      <c r="MSX196" s="62">
        <v>47131826</v>
      </c>
      <c r="MSY196" s="62">
        <v>47131826</v>
      </c>
      <c r="MSZ196" s="62">
        <v>47131826</v>
      </c>
      <c r="MTA196" s="62">
        <v>47131826</v>
      </c>
      <c r="MTB196" s="62">
        <v>47131826</v>
      </c>
      <c r="MTC196" s="62">
        <v>47131826</v>
      </c>
      <c r="MTD196" s="62">
        <v>47131826</v>
      </c>
      <c r="MTE196" s="62">
        <v>47131826</v>
      </c>
      <c r="MTF196" s="62">
        <v>47131826</v>
      </c>
      <c r="MTG196" s="62">
        <v>47131826</v>
      </c>
      <c r="MTH196" s="62">
        <v>47131826</v>
      </c>
      <c r="MTI196" s="62">
        <v>47131826</v>
      </c>
      <c r="MTJ196" s="62">
        <v>47131826</v>
      </c>
      <c r="MTK196" s="62">
        <v>47131826</v>
      </c>
      <c r="MTL196" s="62">
        <v>47131826</v>
      </c>
      <c r="MTM196" s="62">
        <v>47131826</v>
      </c>
      <c r="MTN196" s="62">
        <v>47131826</v>
      </c>
      <c r="MTO196" s="62">
        <v>47131826</v>
      </c>
      <c r="MTP196" s="62">
        <v>47131826</v>
      </c>
      <c r="MTQ196" s="62">
        <v>47131826</v>
      </c>
      <c r="MTR196" s="62">
        <v>47131826</v>
      </c>
      <c r="MTS196" s="62">
        <v>47131826</v>
      </c>
      <c r="MTT196" s="62">
        <v>47131826</v>
      </c>
      <c r="MTU196" s="62">
        <v>47131826</v>
      </c>
      <c r="MTV196" s="62">
        <v>47131826</v>
      </c>
      <c r="MTW196" s="62">
        <v>47131826</v>
      </c>
      <c r="MTX196" s="62">
        <v>47131826</v>
      </c>
      <c r="MTY196" s="62">
        <v>47131826</v>
      </c>
      <c r="MTZ196" s="62">
        <v>47131826</v>
      </c>
      <c r="MUA196" s="62">
        <v>47131826</v>
      </c>
      <c r="MUB196" s="62">
        <v>47131826</v>
      </c>
      <c r="MUC196" s="62">
        <v>47131826</v>
      </c>
      <c r="MUD196" s="62">
        <v>47131826</v>
      </c>
      <c r="MUE196" s="62">
        <v>47131826</v>
      </c>
      <c r="MUF196" s="62">
        <v>47131826</v>
      </c>
      <c r="MUG196" s="62">
        <v>47131826</v>
      </c>
      <c r="MUH196" s="62">
        <v>47131826</v>
      </c>
      <c r="MUI196" s="62">
        <v>47131826</v>
      </c>
      <c r="MUJ196" s="62">
        <v>47131826</v>
      </c>
      <c r="MUK196" s="62">
        <v>47131826</v>
      </c>
      <c r="MUL196" s="62">
        <v>47131826</v>
      </c>
      <c r="MUM196" s="62">
        <v>47131826</v>
      </c>
      <c r="MUN196" s="62">
        <v>47131826</v>
      </c>
      <c r="MUO196" s="62">
        <v>47131826</v>
      </c>
      <c r="MUP196" s="62">
        <v>47131826</v>
      </c>
      <c r="MUQ196" s="62">
        <v>47131826</v>
      </c>
      <c r="MUR196" s="62">
        <v>47131826</v>
      </c>
      <c r="MUS196" s="62">
        <v>47131826</v>
      </c>
      <c r="MUT196" s="62">
        <v>47131826</v>
      </c>
      <c r="MUU196" s="62">
        <v>47131826</v>
      </c>
      <c r="MUV196" s="62">
        <v>47131826</v>
      </c>
      <c r="MUW196" s="62">
        <v>47131826</v>
      </c>
      <c r="MUX196" s="62">
        <v>47131826</v>
      </c>
      <c r="MUY196" s="62">
        <v>47131826</v>
      </c>
      <c r="MUZ196" s="62">
        <v>47131826</v>
      </c>
      <c r="MVA196" s="62">
        <v>47131826</v>
      </c>
      <c r="MVB196" s="62">
        <v>47131826</v>
      </c>
      <c r="MVC196" s="62">
        <v>47131826</v>
      </c>
      <c r="MVD196" s="62">
        <v>47131826</v>
      </c>
      <c r="MVE196" s="62">
        <v>47131826</v>
      </c>
      <c r="MVF196" s="62">
        <v>47131826</v>
      </c>
      <c r="MVG196" s="62">
        <v>47131826</v>
      </c>
      <c r="MVH196" s="62">
        <v>47131826</v>
      </c>
      <c r="MVI196" s="62">
        <v>47131826</v>
      </c>
      <c r="MVJ196" s="62">
        <v>47131826</v>
      </c>
      <c r="MVK196" s="62">
        <v>47131826</v>
      </c>
      <c r="MVL196" s="62">
        <v>47131826</v>
      </c>
      <c r="MVM196" s="62">
        <v>47131826</v>
      </c>
      <c r="MVN196" s="62">
        <v>47131826</v>
      </c>
      <c r="MVO196" s="62">
        <v>47131826</v>
      </c>
      <c r="MVP196" s="62">
        <v>47131826</v>
      </c>
      <c r="MVQ196" s="62">
        <v>47131826</v>
      </c>
      <c r="MVR196" s="62">
        <v>47131826</v>
      </c>
      <c r="MVS196" s="62">
        <v>47131826</v>
      </c>
      <c r="MVT196" s="62">
        <v>47131826</v>
      </c>
      <c r="MVU196" s="62">
        <v>47131826</v>
      </c>
      <c r="MVV196" s="62">
        <v>47131826</v>
      </c>
      <c r="MVW196" s="62">
        <v>47131826</v>
      </c>
      <c r="MVX196" s="62">
        <v>47131826</v>
      </c>
      <c r="MVY196" s="62">
        <v>47131826</v>
      </c>
      <c r="MVZ196" s="62">
        <v>47131826</v>
      </c>
      <c r="MWA196" s="62">
        <v>47131826</v>
      </c>
      <c r="MWB196" s="62">
        <v>47131826</v>
      </c>
      <c r="MWC196" s="62">
        <v>47131826</v>
      </c>
      <c r="MWD196" s="62">
        <v>47131826</v>
      </c>
      <c r="MWE196" s="62">
        <v>47131826</v>
      </c>
      <c r="MWF196" s="62">
        <v>47131826</v>
      </c>
      <c r="MWG196" s="62">
        <v>47131826</v>
      </c>
      <c r="MWH196" s="62">
        <v>47131826</v>
      </c>
      <c r="MWI196" s="62">
        <v>47131826</v>
      </c>
      <c r="MWJ196" s="62">
        <v>47131826</v>
      </c>
      <c r="MWK196" s="62">
        <v>47131826</v>
      </c>
      <c r="MWL196" s="62">
        <v>47131826</v>
      </c>
      <c r="MWM196" s="62">
        <v>47131826</v>
      </c>
      <c r="MWN196" s="62">
        <v>47131826</v>
      </c>
      <c r="MWO196" s="62">
        <v>47131826</v>
      </c>
      <c r="MWP196" s="62">
        <v>47131826</v>
      </c>
      <c r="MWQ196" s="62">
        <v>47131826</v>
      </c>
      <c r="MWR196" s="62">
        <v>47131826</v>
      </c>
      <c r="MWS196" s="62">
        <v>47131826</v>
      </c>
      <c r="MWT196" s="62">
        <v>47131826</v>
      </c>
      <c r="MWU196" s="62">
        <v>47131826</v>
      </c>
      <c r="MWV196" s="62">
        <v>47131826</v>
      </c>
      <c r="MWW196" s="62">
        <v>47131826</v>
      </c>
      <c r="MWX196" s="62">
        <v>47131826</v>
      </c>
      <c r="MWY196" s="62">
        <v>47131826</v>
      </c>
      <c r="MWZ196" s="62">
        <v>47131826</v>
      </c>
      <c r="MXA196" s="62">
        <v>47131826</v>
      </c>
      <c r="MXB196" s="62">
        <v>47131826</v>
      </c>
      <c r="MXC196" s="62">
        <v>47131826</v>
      </c>
      <c r="MXD196" s="62">
        <v>47131826</v>
      </c>
      <c r="MXE196" s="62">
        <v>47131826</v>
      </c>
      <c r="MXF196" s="62">
        <v>47131826</v>
      </c>
      <c r="MXG196" s="62">
        <v>47131826</v>
      </c>
      <c r="MXH196" s="62">
        <v>47131826</v>
      </c>
      <c r="MXI196" s="62">
        <v>47131826</v>
      </c>
      <c r="MXJ196" s="62">
        <v>47131826</v>
      </c>
      <c r="MXK196" s="62">
        <v>47131826</v>
      </c>
      <c r="MXL196" s="62">
        <v>47131826</v>
      </c>
      <c r="MXM196" s="62">
        <v>47131826</v>
      </c>
      <c r="MXN196" s="62">
        <v>47131826</v>
      </c>
      <c r="MXO196" s="62">
        <v>47131826</v>
      </c>
      <c r="MXP196" s="62">
        <v>47131826</v>
      </c>
      <c r="MXQ196" s="62">
        <v>47131826</v>
      </c>
      <c r="MXR196" s="62">
        <v>47131826</v>
      </c>
      <c r="MXS196" s="62">
        <v>47131826</v>
      </c>
      <c r="MXT196" s="62">
        <v>47131826</v>
      </c>
      <c r="MXU196" s="62">
        <v>47131826</v>
      </c>
      <c r="MXV196" s="62">
        <v>47131826</v>
      </c>
      <c r="MXW196" s="62">
        <v>47131826</v>
      </c>
      <c r="MXX196" s="62">
        <v>47131826</v>
      </c>
      <c r="MXY196" s="62">
        <v>47131826</v>
      </c>
      <c r="MXZ196" s="62">
        <v>47131826</v>
      </c>
      <c r="MYA196" s="62">
        <v>47131826</v>
      </c>
      <c r="MYB196" s="62">
        <v>47131826</v>
      </c>
      <c r="MYC196" s="62">
        <v>47131826</v>
      </c>
      <c r="MYD196" s="62">
        <v>47131826</v>
      </c>
      <c r="MYE196" s="62">
        <v>47131826</v>
      </c>
      <c r="MYF196" s="62">
        <v>47131826</v>
      </c>
      <c r="MYG196" s="62">
        <v>47131826</v>
      </c>
      <c r="MYH196" s="62">
        <v>47131826</v>
      </c>
      <c r="MYI196" s="62">
        <v>47131826</v>
      </c>
      <c r="MYJ196" s="62">
        <v>47131826</v>
      </c>
      <c r="MYK196" s="62">
        <v>47131826</v>
      </c>
      <c r="MYL196" s="62">
        <v>47131826</v>
      </c>
      <c r="MYM196" s="62">
        <v>47131826</v>
      </c>
      <c r="MYN196" s="62">
        <v>47131826</v>
      </c>
      <c r="MYO196" s="62">
        <v>47131826</v>
      </c>
      <c r="MYP196" s="62">
        <v>47131826</v>
      </c>
      <c r="MYQ196" s="62">
        <v>47131826</v>
      </c>
      <c r="MYR196" s="62">
        <v>47131826</v>
      </c>
      <c r="MYS196" s="62">
        <v>47131826</v>
      </c>
      <c r="MYT196" s="62">
        <v>47131826</v>
      </c>
      <c r="MYU196" s="62">
        <v>47131826</v>
      </c>
      <c r="MYV196" s="62">
        <v>47131826</v>
      </c>
      <c r="MYW196" s="62">
        <v>47131826</v>
      </c>
      <c r="MYX196" s="62">
        <v>47131826</v>
      </c>
      <c r="MYY196" s="62">
        <v>47131826</v>
      </c>
      <c r="MYZ196" s="62">
        <v>47131826</v>
      </c>
      <c r="MZA196" s="62">
        <v>47131826</v>
      </c>
      <c r="MZB196" s="62">
        <v>47131826</v>
      </c>
      <c r="MZC196" s="62">
        <v>47131826</v>
      </c>
      <c r="MZD196" s="62">
        <v>47131826</v>
      </c>
      <c r="MZE196" s="62">
        <v>47131826</v>
      </c>
      <c r="MZF196" s="62">
        <v>47131826</v>
      </c>
      <c r="MZG196" s="62">
        <v>47131826</v>
      </c>
      <c r="MZH196" s="62">
        <v>47131826</v>
      </c>
      <c r="MZI196" s="62">
        <v>47131826</v>
      </c>
      <c r="MZJ196" s="62">
        <v>47131826</v>
      </c>
      <c r="MZK196" s="62">
        <v>47131826</v>
      </c>
      <c r="MZL196" s="62">
        <v>47131826</v>
      </c>
      <c r="MZM196" s="62">
        <v>47131826</v>
      </c>
      <c r="MZN196" s="62">
        <v>47131826</v>
      </c>
      <c r="MZO196" s="62">
        <v>47131826</v>
      </c>
      <c r="MZP196" s="62">
        <v>47131826</v>
      </c>
      <c r="MZQ196" s="62">
        <v>47131826</v>
      </c>
      <c r="MZR196" s="62">
        <v>47131826</v>
      </c>
      <c r="MZS196" s="62">
        <v>47131826</v>
      </c>
      <c r="MZT196" s="62">
        <v>47131826</v>
      </c>
      <c r="MZU196" s="62">
        <v>47131826</v>
      </c>
      <c r="MZV196" s="62">
        <v>47131826</v>
      </c>
      <c r="MZW196" s="62">
        <v>47131826</v>
      </c>
      <c r="MZX196" s="62">
        <v>47131826</v>
      </c>
      <c r="MZY196" s="62">
        <v>47131826</v>
      </c>
      <c r="MZZ196" s="62">
        <v>47131826</v>
      </c>
      <c r="NAA196" s="62">
        <v>47131826</v>
      </c>
      <c r="NAB196" s="62">
        <v>47131826</v>
      </c>
      <c r="NAC196" s="62">
        <v>47131826</v>
      </c>
      <c r="NAD196" s="62">
        <v>47131826</v>
      </c>
      <c r="NAE196" s="62">
        <v>47131826</v>
      </c>
      <c r="NAF196" s="62">
        <v>47131826</v>
      </c>
      <c r="NAG196" s="62">
        <v>47131826</v>
      </c>
      <c r="NAH196" s="62">
        <v>47131826</v>
      </c>
      <c r="NAI196" s="62">
        <v>47131826</v>
      </c>
      <c r="NAJ196" s="62">
        <v>47131826</v>
      </c>
      <c r="NAK196" s="62">
        <v>47131826</v>
      </c>
      <c r="NAL196" s="62">
        <v>47131826</v>
      </c>
      <c r="NAM196" s="62">
        <v>47131826</v>
      </c>
      <c r="NAN196" s="62">
        <v>47131826</v>
      </c>
      <c r="NAO196" s="62">
        <v>47131826</v>
      </c>
      <c r="NAP196" s="62">
        <v>47131826</v>
      </c>
      <c r="NAQ196" s="62">
        <v>47131826</v>
      </c>
      <c r="NAR196" s="62">
        <v>47131826</v>
      </c>
      <c r="NAS196" s="62">
        <v>47131826</v>
      </c>
      <c r="NAT196" s="62">
        <v>47131826</v>
      </c>
      <c r="NAU196" s="62">
        <v>47131826</v>
      </c>
      <c r="NAV196" s="62">
        <v>47131826</v>
      </c>
      <c r="NAW196" s="62">
        <v>47131826</v>
      </c>
      <c r="NAX196" s="62">
        <v>47131826</v>
      </c>
      <c r="NAY196" s="62">
        <v>47131826</v>
      </c>
      <c r="NAZ196" s="62">
        <v>47131826</v>
      </c>
      <c r="NBA196" s="62">
        <v>47131826</v>
      </c>
      <c r="NBB196" s="62">
        <v>47131826</v>
      </c>
      <c r="NBC196" s="62">
        <v>47131826</v>
      </c>
      <c r="NBD196" s="62">
        <v>47131826</v>
      </c>
      <c r="NBE196" s="62">
        <v>47131826</v>
      </c>
      <c r="NBF196" s="62">
        <v>47131826</v>
      </c>
      <c r="NBG196" s="62">
        <v>47131826</v>
      </c>
      <c r="NBH196" s="62">
        <v>47131826</v>
      </c>
      <c r="NBI196" s="62">
        <v>47131826</v>
      </c>
      <c r="NBJ196" s="62">
        <v>47131826</v>
      </c>
      <c r="NBK196" s="62">
        <v>47131826</v>
      </c>
      <c r="NBL196" s="62">
        <v>47131826</v>
      </c>
      <c r="NBM196" s="62">
        <v>47131826</v>
      </c>
      <c r="NBN196" s="62">
        <v>47131826</v>
      </c>
      <c r="NBO196" s="62">
        <v>47131826</v>
      </c>
      <c r="NBP196" s="62">
        <v>47131826</v>
      </c>
      <c r="NBQ196" s="62">
        <v>47131826</v>
      </c>
      <c r="NBR196" s="62">
        <v>47131826</v>
      </c>
      <c r="NBS196" s="62">
        <v>47131826</v>
      </c>
      <c r="NBT196" s="62">
        <v>47131826</v>
      </c>
      <c r="NBU196" s="62">
        <v>47131826</v>
      </c>
      <c r="NBV196" s="62">
        <v>47131826</v>
      </c>
      <c r="NBW196" s="62">
        <v>47131826</v>
      </c>
      <c r="NBX196" s="62">
        <v>47131826</v>
      </c>
      <c r="NBY196" s="62">
        <v>47131826</v>
      </c>
      <c r="NBZ196" s="62">
        <v>47131826</v>
      </c>
      <c r="NCA196" s="62">
        <v>47131826</v>
      </c>
      <c r="NCB196" s="62">
        <v>47131826</v>
      </c>
      <c r="NCC196" s="62">
        <v>47131826</v>
      </c>
      <c r="NCD196" s="62">
        <v>47131826</v>
      </c>
      <c r="NCE196" s="62">
        <v>47131826</v>
      </c>
      <c r="NCF196" s="62">
        <v>47131826</v>
      </c>
      <c r="NCG196" s="62">
        <v>47131826</v>
      </c>
      <c r="NCH196" s="62">
        <v>47131826</v>
      </c>
      <c r="NCI196" s="62">
        <v>47131826</v>
      </c>
      <c r="NCJ196" s="62">
        <v>47131826</v>
      </c>
      <c r="NCK196" s="62">
        <v>47131826</v>
      </c>
      <c r="NCL196" s="62">
        <v>47131826</v>
      </c>
      <c r="NCM196" s="62">
        <v>47131826</v>
      </c>
      <c r="NCN196" s="62">
        <v>47131826</v>
      </c>
      <c r="NCO196" s="62">
        <v>47131826</v>
      </c>
      <c r="NCP196" s="62">
        <v>47131826</v>
      </c>
      <c r="NCQ196" s="62">
        <v>47131826</v>
      </c>
      <c r="NCR196" s="62">
        <v>47131826</v>
      </c>
      <c r="NCS196" s="62">
        <v>47131826</v>
      </c>
      <c r="NCT196" s="62">
        <v>47131826</v>
      </c>
      <c r="NCU196" s="62">
        <v>47131826</v>
      </c>
      <c r="NCV196" s="62">
        <v>47131826</v>
      </c>
      <c r="NCW196" s="62">
        <v>47131826</v>
      </c>
      <c r="NCX196" s="62">
        <v>47131826</v>
      </c>
      <c r="NCY196" s="62">
        <v>47131826</v>
      </c>
      <c r="NCZ196" s="62">
        <v>47131826</v>
      </c>
      <c r="NDA196" s="62">
        <v>47131826</v>
      </c>
      <c r="NDB196" s="62">
        <v>47131826</v>
      </c>
      <c r="NDC196" s="62">
        <v>47131826</v>
      </c>
      <c r="NDD196" s="62">
        <v>47131826</v>
      </c>
      <c r="NDE196" s="62">
        <v>47131826</v>
      </c>
      <c r="NDF196" s="62">
        <v>47131826</v>
      </c>
      <c r="NDG196" s="62">
        <v>47131826</v>
      </c>
      <c r="NDH196" s="62">
        <v>47131826</v>
      </c>
      <c r="NDI196" s="62">
        <v>47131826</v>
      </c>
      <c r="NDJ196" s="62">
        <v>47131826</v>
      </c>
      <c r="NDK196" s="62">
        <v>47131826</v>
      </c>
      <c r="NDL196" s="62">
        <v>47131826</v>
      </c>
      <c r="NDM196" s="62">
        <v>47131826</v>
      </c>
      <c r="NDN196" s="62">
        <v>47131826</v>
      </c>
      <c r="NDO196" s="62">
        <v>47131826</v>
      </c>
      <c r="NDP196" s="62">
        <v>47131826</v>
      </c>
      <c r="NDQ196" s="62">
        <v>47131826</v>
      </c>
      <c r="NDR196" s="62">
        <v>47131826</v>
      </c>
      <c r="NDS196" s="62">
        <v>47131826</v>
      </c>
      <c r="NDT196" s="62">
        <v>47131826</v>
      </c>
      <c r="NDU196" s="62">
        <v>47131826</v>
      </c>
      <c r="NDV196" s="62">
        <v>47131826</v>
      </c>
      <c r="NDW196" s="62">
        <v>47131826</v>
      </c>
      <c r="NDX196" s="62">
        <v>47131826</v>
      </c>
      <c r="NDY196" s="62">
        <v>47131826</v>
      </c>
      <c r="NDZ196" s="62">
        <v>47131826</v>
      </c>
      <c r="NEA196" s="62">
        <v>47131826</v>
      </c>
      <c r="NEB196" s="62">
        <v>47131826</v>
      </c>
      <c r="NEC196" s="62">
        <v>47131826</v>
      </c>
      <c r="NED196" s="62">
        <v>47131826</v>
      </c>
      <c r="NEE196" s="62">
        <v>47131826</v>
      </c>
      <c r="NEF196" s="62">
        <v>47131826</v>
      </c>
      <c r="NEG196" s="62">
        <v>47131826</v>
      </c>
      <c r="NEH196" s="62">
        <v>47131826</v>
      </c>
      <c r="NEI196" s="62">
        <v>47131826</v>
      </c>
      <c r="NEJ196" s="62">
        <v>47131826</v>
      </c>
      <c r="NEK196" s="62">
        <v>47131826</v>
      </c>
      <c r="NEL196" s="62">
        <v>47131826</v>
      </c>
      <c r="NEM196" s="62">
        <v>47131826</v>
      </c>
      <c r="NEN196" s="62">
        <v>47131826</v>
      </c>
      <c r="NEO196" s="62">
        <v>47131826</v>
      </c>
      <c r="NEP196" s="62">
        <v>47131826</v>
      </c>
      <c r="NEQ196" s="62">
        <v>47131826</v>
      </c>
      <c r="NER196" s="62">
        <v>47131826</v>
      </c>
      <c r="NES196" s="62">
        <v>47131826</v>
      </c>
      <c r="NET196" s="62">
        <v>47131826</v>
      </c>
      <c r="NEU196" s="62">
        <v>47131826</v>
      </c>
      <c r="NEV196" s="62">
        <v>47131826</v>
      </c>
      <c r="NEW196" s="62">
        <v>47131826</v>
      </c>
      <c r="NEX196" s="62">
        <v>47131826</v>
      </c>
      <c r="NEY196" s="62">
        <v>47131826</v>
      </c>
      <c r="NEZ196" s="62">
        <v>47131826</v>
      </c>
      <c r="NFA196" s="62">
        <v>47131826</v>
      </c>
      <c r="NFB196" s="62">
        <v>47131826</v>
      </c>
      <c r="NFC196" s="62">
        <v>47131826</v>
      </c>
      <c r="NFD196" s="62">
        <v>47131826</v>
      </c>
      <c r="NFE196" s="62">
        <v>47131826</v>
      </c>
      <c r="NFF196" s="62">
        <v>47131826</v>
      </c>
      <c r="NFG196" s="62">
        <v>47131826</v>
      </c>
      <c r="NFH196" s="62">
        <v>47131826</v>
      </c>
      <c r="NFI196" s="62">
        <v>47131826</v>
      </c>
      <c r="NFJ196" s="62">
        <v>47131826</v>
      </c>
      <c r="NFK196" s="62">
        <v>47131826</v>
      </c>
      <c r="NFL196" s="62">
        <v>47131826</v>
      </c>
      <c r="NFM196" s="62">
        <v>47131826</v>
      </c>
      <c r="NFN196" s="62">
        <v>47131826</v>
      </c>
      <c r="NFO196" s="62">
        <v>47131826</v>
      </c>
      <c r="NFP196" s="62">
        <v>47131826</v>
      </c>
      <c r="NFQ196" s="62">
        <v>47131826</v>
      </c>
      <c r="NFR196" s="62">
        <v>47131826</v>
      </c>
      <c r="NFS196" s="62">
        <v>47131826</v>
      </c>
      <c r="NFT196" s="62">
        <v>47131826</v>
      </c>
      <c r="NFU196" s="62">
        <v>47131826</v>
      </c>
      <c r="NFV196" s="62">
        <v>47131826</v>
      </c>
      <c r="NFW196" s="62">
        <v>47131826</v>
      </c>
      <c r="NFX196" s="62">
        <v>47131826</v>
      </c>
      <c r="NFY196" s="62">
        <v>47131826</v>
      </c>
      <c r="NFZ196" s="62">
        <v>47131826</v>
      </c>
      <c r="NGA196" s="62">
        <v>47131826</v>
      </c>
      <c r="NGB196" s="62">
        <v>47131826</v>
      </c>
      <c r="NGC196" s="62">
        <v>47131826</v>
      </c>
      <c r="NGD196" s="62">
        <v>47131826</v>
      </c>
      <c r="NGE196" s="62">
        <v>47131826</v>
      </c>
      <c r="NGF196" s="62">
        <v>47131826</v>
      </c>
      <c r="NGG196" s="62">
        <v>47131826</v>
      </c>
      <c r="NGH196" s="62">
        <v>47131826</v>
      </c>
      <c r="NGI196" s="62">
        <v>47131826</v>
      </c>
      <c r="NGJ196" s="62">
        <v>47131826</v>
      </c>
      <c r="NGK196" s="62">
        <v>47131826</v>
      </c>
      <c r="NGL196" s="62">
        <v>47131826</v>
      </c>
      <c r="NGM196" s="62">
        <v>47131826</v>
      </c>
      <c r="NGN196" s="62">
        <v>47131826</v>
      </c>
      <c r="NGO196" s="62">
        <v>47131826</v>
      </c>
      <c r="NGP196" s="62">
        <v>47131826</v>
      </c>
      <c r="NGQ196" s="62">
        <v>47131826</v>
      </c>
      <c r="NGR196" s="62">
        <v>47131826</v>
      </c>
      <c r="NGS196" s="62">
        <v>47131826</v>
      </c>
      <c r="NGT196" s="62">
        <v>47131826</v>
      </c>
      <c r="NGU196" s="62">
        <v>47131826</v>
      </c>
      <c r="NGV196" s="62">
        <v>47131826</v>
      </c>
      <c r="NGW196" s="62">
        <v>47131826</v>
      </c>
      <c r="NGX196" s="62">
        <v>47131826</v>
      </c>
      <c r="NGY196" s="62">
        <v>47131826</v>
      </c>
      <c r="NGZ196" s="62">
        <v>47131826</v>
      </c>
      <c r="NHA196" s="62">
        <v>47131826</v>
      </c>
      <c r="NHB196" s="62">
        <v>47131826</v>
      </c>
      <c r="NHC196" s="62">
        <v>47131826</v>
      </c>
      <c r="NHD196" s="62">
        <v>47131826</v>
      </c>
      <c r="NHE196" s="62">
        <v>47131826</v>
      </c>
      <c r="NHF196" s="62">
        <v>47131826</v>
      </c>
      <c r="NHG196" s="62">
        <v>47131826</v>
      </c>
      <c r="NHH196" s="62">
        <v>47131826</v>
      </c>
      <c r="NHI196" s="62">
        <v>47131826</v>
      </c>
      <c r="NHJ196" s="62">
        <v>47131826</v>
      </c>
      <c r="NHK196" s="62">
        <v>47131826</v>
      </c>
      <c r="NHL196" s="62">
        <v>47131826</v>
      </c>
      <c r="NHM196" s="62">
        <v>47131826</v>
      </c>
      <c r="NHN196" s="62">
        <v>47131826</v>
      </c>
      <c r="NHO196" s="62">
        <v>47131826</v>
      </c>
      <c r="NHP196" s="62">
        <v>47131826</v>
      </c>
      <c r="NHQ196" s="62">
        <v>47131826</v>
      </c>
      <c r="NHR196" s="62">
        <v>47131826</v>
      </c>
      <c r="NHS196" s="62">
        <v>47131826</v>
      </c>
      <c r="NHT196" s="62">
        <v>47131826</v>
      </c>
      <c r="NHU196" s="62">
        <v>47131826</v>
      </c>
      <c r="NHV196" s="62">
        <v>47131826</v>
      </c>
      <c r="NHW196" s="62">
        <v>47131826</v>
      </c>
      <c r="NHX196" s="62">
        <v>47131826</v>
      </c>
      <c r="NHY196" s="62">
        <v>47131826</v>
      </c>
      <c r="NHZ196" s="62">
        <v>47131826</v>
      </c>
      <c r="NIA196" s="62">
        <v>47131826</v>
      </c>
      <c r="NIB196" s="62">
        <v>47131826</v>
      </c>
      <c r="NIC196" s="62">
        <v>47131826</v>
      </c>
      <c r="NID196" s="62">
        <v>47131826</v>
      </c>
      <c r="NIE196" s="62">
        <v>47131826</v>
      </c>
      <c r="NIF196" s="62">
        <v>47131826</v>
      </c>
      <c r="NIG196" s="62">
        <v>47131826</v>
      </c>
      <c r="NIH196" s="62">
        <v>47131826</v>
      </c>
      <c r="NII196" s="62">
        <v>47131826</v>
      </c>
      <c r="NIJ196" s="62">
        <v>47131826</v>
      </c>
      <c r="NIK196" s="62">
        <v>47131826</v>
      </c>
      <c r="NIL196" s="62">
        <v>47131826</v>
      </c>
      <c r="NIM196" s="62">
        <v>47131826</v>
      </c>
      <c r="NIN196" s="62">
        <v>47131826</v>
      </c>
      <c r="NIO196" s="62">
        <v>47131826</v>
      </c>
      <c r="NIP196" s="62">
        <v>47131826</v>
      </c>
      <c r="NIQ196" s="62">
        <v>47131826</v>
      </c>
      <c r="NIR196" s="62">
        <v>47131826</v>
      </c>
      <c r="NIS196" s="62">
        <v>47131826</v>
      </c>
      <c r="NIT196" s="62">
        <v>47131826</v>
      </c>
      <c r="NIU196" s="62">
        <v>47131826</v>
      </c>
      <c r="NIV196" s="62">
        <v>47131826</v>
      </c>
      <c r="NIW196" s="62">
        <v>47131826</v>
      </c>
      <c r="NIX196" s="62">
        <v>47131826</v>
      </c>
      <c r="NIY196" s="62">
        <v>47131826</v>
      </c>
      <c r="NIZ196" s="62">
        <v>47131826</v>
      </c>
      <c r="NJA196" s="62">
        <v>47131826</v>
      </c>
      <c r="NJB196" s="62">
        <v>47131826</v>
      </c>
      <c r="NJC196" s="62">
        <v>47131826</v>
      </c>
      <c r="NJD196" s="62">
        <v>47131826</v>
      </c>
      <c r="NJE196" s="62">
        <v>47131826</v>
      </c>
      <c r="NJF196" s="62">
        <v>47131826</v>
      </c>
      <c r="NJG196" s="62">
        <v>47131826</v>
      </c>
      <c r="NJH196" s="62">
        <v>47131826</v>
      </c>
      <c r="NJI196" s="62">
        <v>47131826</v>
      </c>
      <c r="NJJ196" s="62">
        <v>47131826</v>
      </c>
      <c r="NJK196" s="62">
        <v>47131826</v>
      </c>
      <c r="NJL196" s="62">
        <v>47131826</v>
      </c>
      <c r="NJM196" s="62">
        <v>47131826</v>
      </c>
      <c r="NJN196" s="62">
        <v>47131826</v>
      </c>
      <c r="NJO196" s="62">
        <v>47131826</v>
      </c>
      <c r="NJP196" s="62">
        <v>47131826</v>
      </c>
      <c r="NJQ196" s="62">
        <v>47131826</v>
      </c>
      <c r="NJR196" s="62">
        <v>47131826</v>
      </c>
      <c r="NJS196" s="62">
        <v>47131826</v>
      </c>
      <c r="NJT196" s="62">
        <v>47131826</v>
      </c>
      <c r="NJU196" s="62">
        <v>47131826</v>
      </c>
      <c r="NJV196" s="62">
        <v>47131826</v>
      </c>
      <c r="NJW196" s="62">
        <v>47131826</v>
      </c>
      <c r="NJX196" s="62">
        <v>47131826</v>
      </c>
      <c r="NJY196" s="62">
        <v>47131826</v>
      </c>
      <c r="NJZ196" s="62">
        <v>47131826</v>
      </c>
      <c r="NKA196" s="62">
        <v>47131826</v>
      </c>
      <c r="NKB196" s="62">
        <v>47131826</v>
      </c>
      <c r="NKC196" s="62">
        <v>47131826</v>
      </c>
      <c r="NKD196" s="62">
        <v>47131826</v>
      </c>
      <c r="NKE196" s="62">
        <v>47131826</v>
      </c>
      <c r="NKF196" s="62">
        <v>47131826</v>
      </c>
      <c r="NKG196" s="62">
        <v>47131826</v>
      </c>
      <c r="NKH196" s="62">
        <v>47131826</v>
      </c>
      <c r="NKI196" s="62">
        <v>47131826</v>
      </c>
      <c r="NKJ196" s="62">
        <v>47131826</v>
      </c>
      <c r="NKK196" s="62">
        <v>47131826</v>
      </c>
      <c r="NKL196" s="62">
        <v>47131826</v>
      </c>
      <c r="NKM196" s="62">
        <v>47131826</v>
      </c>
      <c r="NKN196" s="62">
        <v>47131826</v>
      </c>
      <c r="NKO196" s="62">
        <v>47131826</v>
      </c>
      <c r="NKP196" s="62">
        <v>47131826</v>
      </c>
      <c r="NKQ196" s="62">
        <v>47131826</v>
      </c>
      <c r="NKR196" s="62">
        <v>47131826</v>
      </c>
      <c r="NKS196" s="62">
        <v>47131826</v>
      </c>
      <c r="NKT196" s="62">
        <v>47131826</v>
      </c>
      <c r="NKU196" s="62">
        <v>47131826</v>
      </c>
      <c r="NKV196" s="62">
        <v>47131826</v>
      </c>
      <c r="NKW196" s="62">
        <v>47131826</v>
      </c>
      <c r="NKX196" s="62">
        <v>47131826</v>
      </c>
      <c r="NKY196" s="62">
        <v>47131826</v>
      </c>
      <c r="NKZ196" s="62">
        <v>47131826</v>
      </c>
      <c r="NLA196" s="62">
        <v>47131826</v>
      </c>
      <c r="NLB196" s="62">
        <v>47131826</v>
      </c>
      <c r="NLC196" s="62">
        <v>47131826</v>
      </c>
      <c r="NLD196" s="62">
        <v>47131826</v>
      </c>
      <c r="NLE196" s="62">
        <v>47131826</v>
      </c>
      <c r="NLF196" s="62">
        <v>47131826</v>
      </c>
      <c r="NLG196" s="62">
        <v>47131826</v>
      </c>
      <c r="NLH196" s="62">
        <v>47131826</v>
      </c>
      <c r="NLI196" s="62">
        <v>47131826</v>
      </c>
      <c r="NLJ196" s="62">
        <v>47131826</v>
      </c>
      <c r="NLK196" s="62">
        <v>47131826</v>
      </c>
      <c r="NLL196" s="62">
        <v>47131826</v>
      </c>
      <c r="NLM196" s="62">
        <v>47131826</v>
      </c>
      <c r="NLN196" s="62">
        <v>47131826</v>
      </c>
      <c r="NLO196" s="62">
        <v>47131826</v>
      </c>
      <c r="NLP196" s="62">
        <v>47131826</v>
      </c>
      <c r="NLQ196" s="62">
        <v>47131826</v>
      </c>
      <c r="NLR196" s="62">
        <v>47131826</v>
      </c>
      <c r="NLS196" s="62">
        <v>47131826</v>
      </c>
      <c r="NLT196" s="62">
        <v>47131826</v>
      </c>
      <c r="NLU196" s="62">
        <v>47131826</v>
      </c>
      <c r="NLV196" s="62">
        <v>47131826</v>
      </c>
      <c r="NLW196" s="62">
        <v>47131826</v>
      </c>
      <c r="NLX196" s="62">
        <v>47131826</v>
      </c>
      <c r="NLY196" s="62">
        <v>47131826</v>
      </c>
      <c r="NLZ196" s="62">
        <v>47131826</v>
      </c>
      <c r="NMA196" s="62">
        <v>47131826</v>
      </c>
      <c r="NMB196" s="62">
        <v>47131826</v>
      </c>
      <c r="NMC196" s="62">
        <v>47131826</v>
      </c>
      <c r="NMD196" s="62">
        <v>47131826</v>
      </c>
      <c r="NME196" s="62">
        <v>47131826</v>
      </c>
      <c r="NMF196" s="62">
        <v>47131826</v>
      </c>
      <c r="NMG196" s="62">
        <v>47131826</v>
      </c>
      <c r="NMH196" s="62">
        <v>47131826</v>
      </c>
      <c r="NMI196" s="62">
        <v>47131826</v>
      </c>
      <c r="NMJ196" s="62">
        <v>47131826</v>
      </c>
      <c r="NMK196" s="62">
        <v>47131826</v>
      </c>
      <c r="NML196" s="62">
        <v>47131826</v>
      </c>
      <c r="NMM196" s="62">
        <v>47131826</v>
      </c>
      <c r="NMN196" s="62">
        <v>47131826</v>
      </c>
      <c r="NMO196" s="62">
        <v>47131826</v>
      </c>
      <c r="NMP196" s="62">
        <v>47131826</v>
      </c>
      <c r="NMQ196" s="62">
        <v>47131826</v>
      </c>
      <c r="NMR196" s="62">
        <v>47131826</v>
      </c>
      <c r="NMS196" s="62">
        <v>47131826</v>
      </c>
      <c r="NMT196" s="62">
        <v>47131826</v>
      </c>
      <c r="NMU196" s="62">
        <v>47131826</v>
      </c>
      <c r="NMV196" s="62">
        <v>47131826</v>
      </c>
      <c r="NMW196" s="62">
        <v>47131826</v>
      </c>
      <c r="NMX196" s="62">
        <v>47131826</v>
      </c>
      <c r="NMY196" s="62">
        <v>47131826</v>
      </c>
      <c r="NMZ196" s="62">
        <v>47131826</v>
      </c>
      <c r="NNA196" s="62">
        <v>47131826</v>
      </c>
      <c r="NNB196" s="62">
        <v>47131826</v>
      </c>
      <c r="NNC196" s="62">
        <v>47131826</v>
      </c>
      <c r="NND196" s="62">
        <v>47131826</v>
      </c>
      <c r="NNE196" s="62">
        <v>47131826</v>
      </c>
      <c r="NNF196" s="62">
        <v>47131826</v>
      </c>
      <c r="NNG196" s="62">
        <v>47131826</v>
      </c>
      <c r="NNH196" s="62">
        <v>47131826</v>
      </c>
      <c r="NNI196" s="62">
        <v>47131826</v>
      </c>
      <c r="NNJ196" s="62">
        <v>47131826</v>
      </c>
      <c r="NNK196" s="62">
        <v>47131826</v>
      </c>
      <c r="NNL196" s="62">
        <v>47131826</v>
      </c>
      <c r="NNM196" s="62">
        <v>47131826</v>
      </c>
      <c r="NNN196" s="62">
        <v>47131826</v>
      </c>
      <c r="NNO196" s="62">
        <v>47131826</v>
      </c>
      <c r="NNP196" s="62">
        <v>47131826</v>
      </c>
      <c r="NNQ196" s="62">
        <v>47131826</v>
      </c>
      <c r="NNR196" s="62">
        <v>47131826</v>
      </c>
      <c r="NNS196" s="62">
        <v>47131826</v>
      </c>
      <c r="NNT196" s="62">
        <v>47131826</v>
      </c>
      <c r="NNU196" s="62">
        <v>47131826</v>
      </c>
      <c r="NNV196" s="62">
        <v>47131826</v>
      </c>
      <c r="NNW196" s="62">
        <v>47131826</v>
      </c>
      <c r="NNX196" s="62">
        <v>47131826</v>
      </c>
      <c r="NNY196" s="62">
        <v>47131826</v>
      </c>
      <c r="NNZ196" s="62">
        <v>47131826</v>
      </c>
      <c r="NOA196" s="62">
        <v>47131826</v>
      </c>
      <c r="NOB196" s="62">
        <v>47131826</v>
      </c>
      <c r="NOC196" s="62">
        <v>47131826</v>
      </c>
      <c r="NOD196" s="62">
        <v>47131826</v>
      </c>
      <c r="NOE196" s="62">
        <v>47131826</v>
      </c>
      <c r="NOF196" s="62">
        <v>47131826</v>
      </c>
      <c r="NOG196" s="62">
        <v>47131826</v>
      </c>
      <c r="NOH196" s="62">
        <v>47131826</v>
      </c>
      <c r="NOI196" s="62">
        <v>47131826</v>
      </c>
      <c r="NOJ196" s="62">
        <v>47131826</v>
      </c>
      <c r="NOK196" s="62">
        <v>47131826</v>
      </c>
      <c r="NOL196" s="62">
        <v>47131826</v>
      </c>
      <c r="NOM196" s="62">
        <v>47131826</v>
      </c>
      <c r="NON196" s="62">
        <v>47131826</v>
      </c>
      <c r="NOO196" s="62">
        <v>47131826</v>
      </c>
      <c r="NOP196" s="62">
        <v>47131826</v>
      </c>
      <c r="NOQ196" s="62">
        <v>47131826</v>
      </c>
      <c r="NOR196" s="62">
        <v>47131826</v>
      </c>
      <c r="NOS196" s="62">
        <v>47131826</v>
      </c>
      <c r="NOT196" s="62">
        <v>47131826</v>
      </c>
      <c r="NOU196" s="62">
        <v>47131826</v>
      </c>
      <c r="NOV196" s="62">
        <v>47131826</v>
      </c>
      <c r="NOW196" s="62">
        <v>47131826</v>
      </c>
      <c r="NOX196" s="62">
        <v>47131826</v>
      </c>
      <c r="NOY196" s="62">
        <v>47131826</v>
      </c>
      <c r="NOZ196" s="62">
        <v>47131826</v>
      </c>
      <c r="NPA196" s="62">
        <v>47131826</v>
      </c>
      <c r="NPB196" s="62">
        <v>47131826</v>
      </c>
      <c r="NPC196" s="62">
        <v>47131826</v>
      </c>
      <c r="NPD196" s="62">
        <v>47131826</v>
      </c>
      <c r="NPE196" s="62">
        <v>47131826</v>
      </c>
      <c r="NPF196" s="62">
        <v>47131826</v>
      </c>
      <c r="NPG196" s="62">
        <v>47131826</v>
      </c>
      <c r="NPH196" s="62">
        <v>47131826</v>
      </c>
      <c r="NPI196" s="62">
        <v>47131826</v>
      </c>
      <c r="NPJ196" s="62">
        <v>47131826</v>
      </c>
      <c r="NPK196" s="62">
        <v>47131826</v>
      </c>
      <c r="NPL196" s="62">
        <v>47131826</v>
      </c>
      <c r="NPM196" s="62">
        <v>47131826</v>
      </c>
      <c r="NPN196" s="62">
        <v>47131826</v>
      </c>
      <c r="NPO196" s="62">
        <v>47131826</v>
      </c>
      <c r="NPP196" s="62">
        <v>47131826</v>
      </c>
      <c r="NPQ196" s="62">
        <v>47131826</v>
      </c>
      <c r="NPR196" s="62">
        <v>47131826</v>
      </c>
      <c r="NPS196" s="62">
        <v>47131826</v>
      </c>
      <c r="NPT196" s="62">
        <v>47131826</v>
      </c>
      <c r="NPU196" s="62">
        <v>47131826</v>
      </c>
      <c r="NPV196" s="62">
        <v>47131826</v>
      </c>
      <c r="NPW196" s="62">
        <v>47131826</v>
      </c>
      <c r="NPX196" s="62">
        <v>47131826</v>
      </c>
      <c r="NPY196" s="62">
        <v>47131826</v>
      </c>
      <c r="NPZ196" s="62">
        <v>47131826</v>
      </c>
      <c r="NQA196" s="62">
        <v>47131826</v>
      </c>
      <c r="NQB196" s="62">
        <v>47131826</v>
      </c>
      <c r="NQC196" s="62">
        <v>47131826</v>
      </c>
      <c r="NQD196" s="62">
        <v>47131826</v>
      </c>
      <c r="NQE196" s="62">
        <v>47131826</v>
      </c>
      <c r="NQF196" s="62">
        <v>47131826</v>
      </c>
      <c r="NQG196" s="62">
        <v>47131826</v>
      </c>
      <c r="NQH196" s="62">
        <v>47131826</v>
      </c>
      <c r="NQI196" s="62">
        <v>47131826</v>
      </c>
      <c r="NQJ196" s="62">
        <v>47131826</v>
      </c>
      <c r="NQK196" s="62">
        <v>47131826</v>
      </c>
      <c r="NQL196" s="62">
        <v>47131826</v>
      </c>
      <c r="NQM196" s="62">
        <v>47131826</v>
      </c>
      <c r="NQN196" s="62">
        <v>47131826</v>
      </c>
      <c r="NQO196" s="62">
        <v>47131826</v>
      </c>
      <c r="NQP196" s="62">
        <v>47131826</v>
      </c>
      <c r="NQQ196" s="62">
        <v>47131826</v>
      </c>
      <c r="NQR196" s="62">
        <v>47131826</v>
      </c>
      <c r="NQS196" s="62">
        <v>47131826</v>
      </c>
      <c r="NQT196" s="62">
        <v>47131826</v>
      </c>
      <c r="NQU196" s="62">
        <v>47131826</v>
      </c>
      <c r="NQV196" s="62">
        <v>47131826</v>
      </c>
      <c r="NQW196" s="62">
        <v>47131826</v>
      </c>
      <c r="NQX196" s="62">
        <v>47131826</v>
      </c>
      <c r="NQY196" s="62">
        <v>47131826</v>
      </c>
      <c r="NQZ196" s="62">
        <v>47131826</v>
      </c>
      <c r="NRA196" s="62">
        <v>47131826</v>
      </c>
      <c r="NRB196" s="62">
        <v>47131826</v>
      </c>
      <c r="NRC196" s="62">
        <v>47131826</v>
      </c>
      <c r="NRD196" s="62">
        <v>47131826</v>
      </c>
      <c r="NRE196" s="62">
        <v>47131826</v>
      </c>
      <c r="NRF196" s="62">
        <v>47131826</v>
      </c>
      <c r="NRG196" s="62">
        <v>47131826</v>
      </c>
      <c r="NRH196" s="62">
        <v>47131826</v>
      </c>
      <c r="NRI196" s="62">
        <v>47131826</v>
      </c>
      <c r="NRJ196" s="62">
        <v>47131826</v>
      </c>
      <c r="NRK196" s="62">
        <v>47131826</v>
      </c>
      <c r="NRL196" s="62">
        <v>47131826</v>
      </c>
      <c r="NRM196" s="62">
        <v>47131826</v>
      </c>
      <c r="NRN196" s="62">
        <v>47131826</v>
      </c>
      <c r="NRO196" s="62">
        <v>47131826</v>
      </c>
      <c r="NRP196" s="62">
        <v>47131826</v>
      </c>
      <c r="NRQ196" s="62">
        <v>47131826</v>
      </c>
      <c r="NRR196" s="62">
        <v>47131826</v>
      </c>
      <c r="NRS196" s="62">
        <v>47131826</v>
      </c>
      <c r="NRT196" s="62">
        <v>47131826</v>
      </c>
      <c r="NRU196" s="62">
        <v>47131826</v>
      </c>
      <c r="NRV196" s="62">
        <v>47131826</v>
      </c>
      <c r="NRW196" s="62">
        <v>47131826</v>
      </c>
      <c r="NRX196" s="62">
        <v>47131826</v>
      </c>
      <c r="NRY196" s="62">
        <v>47131826</v>
      </c>
      <c r="NRZ196" s="62">
        <v>47131826</v>
      </c>
      <c r="NSA196" s="62">
        <v>47131826</v>
      </c>
      <c r="NSB196" s="62">
        <v>47131826</v>
      </c>
      <c r="NSC196" s="62">
        <v>47131826</v>
      </c>
      <c r="NSD196" s="62">
        <v>47131826</v>
      </c>
      <c r="NSE196" s="62">
        <v>47131826</v>
      </c>
      <c r="NSF196" s="62">
        <v>47131826</v>
      </c>
      <c r="NSG196" s="62">
        <v>47131826</v>
      </c>
      <c r="NSH196" s="62">
        <v>47131826</v>
      </c>
      <c r="NSI196" s="62">
        <v>47131826</v>
      </c>
      <c r="NSJ196" s="62">
        <v>47131826</v>
      </c>
      <c r="NSK196" s="62">
        <v>47131826</v>
      </c>
      <c r="NSL196" s="62">
        <v>47131826</v>
      </c>
      <c r="NSM196" s="62">
        <v>47131826</v>
      </c>
      <c r="NSN196" s="62">
        <v>47131826</v>
      </c>
      <c r="NSO196" s="62">
        <v>47131826</v>
      </c>
      <c r="NSP196" s="62">
        <v>47131826</v>
      </c>
      <c r="NSQ196" s="62">
        <v>47131826</v>
      </c>
      <c r="NSR196" s="62">
        <v>47131826</v>
      </c>
      <c r="NSS196" s="62">
        <v>47131826</v>
      </c>
      <c r="NST196" s="62">
        <v>47131826</v>
      </c>
      <c r="NSU196" s="62">
        <v>47131826</v>
      </c>
      <c r="NSV196" s="62">
        <v>47131826</v>
      </c>
      <c r="NSW196" s="62">
        <v>47131826</v>
      </c>
      <c r="NSX196" s="62">
        <v>47131826</v>
      </c>
      <c r="NSY196" s="62">
        <v>47131826</v>
      </c>
      <c r="NSZ196" s="62">
        <v>47131826</v>
      </c>
      <c r="NTA196" s="62">
        <v>47131826</v>
      </c>
      <c r="NTB196" s="62">
        <v>47131826</v>
      </c>
      <c r="NTC196" s="62">
        <v>47131826</v>
      </c>
      <c r="NTD196" s="62">
        <v>47131826</v>
      </c>
      <c r="NTE196" s="62">
        <v>47131826</v>
      </c>
      <c r="NTF196" s="62">
        <v>47131826</v>
      </c>
      <c r="NTG196" s="62">
        <v>47131826</v>
      </c>
      <c r="NTH196" s="62">
        <v>47131826</v>
      </c>
      <c r="NTI196" s="62">
        <v>47131826</v>
      </c>
      <c r="NTJ196" s="62">
        <v>47131826</v>
      </c>
      <c r="NTK196" s="62">
        <v>47131826</v>
      </c>
      <c r="NTL196" s="62">
        <v>47131826</v>
      </c>
      <c r="NTM196" s="62">
        <v>47131826</v>
      </c>
      <c r="NTN196" s="62">
        <v>47131826</v>
      </c>
      <c r="NTO196" s="62">
        <v>47131826</v>
      </c>
      <c r="NTP196" s="62">
        <v>47131826</v>
      </c>
      <c r="NTQ196" s="62">
        <v>47131826</v>
      </c>
      <c r="NTR196" s="62">
        <v>47131826</v>
      </c>
      <c r="NTS196" s="62">
        <v>47131826</v>
      </c>
      <c r="NTT196" s="62">
        <v>47131826</v>
      </c>
      <c r="NTU196" s="62">
        <v>47131826</v>
      </c>
      <c r="NTV196" s="62">
        <v>47131826</v>
      </c>
      <c r="NTW196" s="62">
        <v>47131826</v>
      </c>
      <c r="NTX196" s="62">
        <v>47131826</v>
      </c>
      <c r="NTY196" s="62">
        <v>47131826</v>
      </c>
      <c r="NTZ196" s="62">
        <v>47131826</v>
      </c>
      <c r="NUA196" s="62">
        <v>47131826</v>
      </c>
      <c r="NUB196" s="62">
        <v>47131826</v>
      </c>
      <c r="NUC196" s="62">
        <v>47131826</v>
      </c>
      <c r="NUD196" s="62">
        <v>47131826</v>
      </c>
      <c r="NUE196" s="62">
        <v>47131826</v>
      </c>
      <c r="NUF196" s="62">
        <v>47131826</v>
      </c>
      <c r="NUG196" s="62">
        <v>47131826</v>
      </c>
      <c r="NUH196" s="62">
        <v>47131826</v>
      </c>
      <c r="NUI196" s="62">
        <v>47131826</v>
      </c>
      <c r="NUJ196" s="62">
        <v>47131826</v>
      </c>
      <c r="NUK196" s="62">
        <v>47131826</v>
      </c>
      <c r="NUL196" s="62">
        <v>47131826</v>
      </c>
      <c r="NUM196" s="62">
        <v>47131826</v>
      </c>
      <c r="NUN196" s="62">
        <v>47131826</v>
      </c>
      <c r="NUO196" s="62">
        <v>47131826</v>
      </c>
      <c r="NUP196" s="62">
        <v>47131826</v>
      </c>
      <c r="NUQ196" s="62">
        <v>47131826</v>
      </c>
      <c r="NUR196" s="62">
        <v>47131826</v>
      </c>
      <c r="NUS196" s="62">
        <v>47131826</v>
      </c>
      <c r="NUT196" s="62">
        <v>47131826</v>
      </c>
      <c r="NUU196" s="62">
        <v>47131826</v>
      </c>
      <c r="NUV196" s="62">
        <v>47131826</v>
      </c>
      <c r="NUW196" s="62">
        <v>47131826</v>
      </c>
      <c r="NUX196" s="62">
        <v>47131826</v>
      </c>
      <c r="NUY196" s="62">
        <v>47131826</v>
      </c>
      <c r="NUZ196" s="62">
        <v>47131826</v>
      </c>
      <c r="NVA196" s="62">
        <v>47131826</v>
      </c>
      <c r="NVB196" s="62">
        <v>47131826</v>
      </c>
      <c r="NVC196" s="62">
        <v>47131826</v>
      </c>
      <c r="NVD196" s="62">
        <v>47131826</v>
      </c>
      <c r="NVE196" s="62">
        <v>47131826</v>
      </c>
      <c r="NVF196" s="62">
        <v>47131826</v>
      </c>
      <c r="NVG196" s="62">
        <v>47131826</v>
      </c>
      <c r="NVH196" s="62">
        <v>47131826</v>
      </c>
      <c r="NVI196" s="62">
        <v>47131826</v>
      </c>
      <c r="NVJ196" s="62">
        <v>47131826</v>
      </c>
      <c r="NVK196" s="62">
        <v>47131826</v>
      </c>
      <c r="NVL196" s="62">
        <v>47131826</v>
      </c>
      <c r="NVM196" s="62">
        <v>47131826</v>
      </c>
      <c r="NVN196" s="62">
        <v>47131826</v>
      </c>
      <c r="NVO196" s="62">
        <v>47131826</v>
      </c>
      <c r="NVP196" s="62">
        <v>47131826</v>
      </c>
      <c r="NVQ196" s="62">
        <v>47131826</v>
      </c>
      <c r="NVR196" s="62">
        <v>47131826</v>
      </c>
      <c r="NVS196" s="62">
        <v>47131826</v>
      </c>
      <c r="NVT196" s="62">
        <v>47131826</v>
      </c>
      <c r="NVU196" s="62">
        <v>47131826</v>
      </c>
      <c r="NVV196" s="62">
        <v>47131826</v>
      </c>
      <c r="NVW196" s="62">
        <v>47131826</v>
      </c>
      <c r="NVX196" s="62">
        <v>47131826</v>
      </c>
      <c r="NVY196" s="62">
        <v>47131826</v>
      </c>
      <c r="NVZ196" s="62">
        <v>47131826</v>
      </c>
      <c r="NWA196" s="62">
        <v>47131826</v>
      </c>
      <c r="NWB196" s="62">
        <v>47131826</v>
      </c>
      <c r="NWC196" s="62">
        <v>47131826</v>
      </c>
      <c r="NWD196" s="62">
        <v>47131826</v>
      </c>
      <c r="NWE196" s="62">
        <v>47131826</v>
      </c>
      <c r="NWF196" s="62">
        <v>47131826</v>
      </c>
      <c r="NWG196" s="62">
        <v>47131826</v>
      </c>
      <c r="NWH196" s="62">
        <v>47131826</v>
      </c>
      <c r="NWI196" s="62">
        <v>47131826</v>
      </c>
      <c r="NWJ196" s="62">
        <v>47131826</v>
      </c>
      <c r="NWK196" s="62">
        <v>47131826</v>
      </c>
      <c r="NWL196" s="62">
        <v>47131826</v>
      </c>
      <c r="NWM196" s="62">
        <v>47131826</v>
      </c>
      <c r="NWN196" s="62">
        <v>47131826</v>
      </c>
      <c r="NWO196" s="62">
        <v>47131826</v>
      </c>
      <c r="NWP196" s="62">
        <v>47131826</v>
      </c>
      <c r="NWQ196" s="62">
        <v>47131826</v>
      </c>
      <c r="NWR196" s="62">
        <v>47131826</v>
      </c>
      <c r="NWS196" s="62">
        <v>47131826</v>
      </c>
      <c r="NWT196" s="62">
        <v>47131826</v>
      </c>
      <c r="NWU196" s="62">
        <v>47131826</v>
      </c>
      <c r="NWV196" s="62">
        <v>47131826</v>
      </c>
      <c r="NWW196" s="62">
        <v>47131826</v>
      </c>
      <c r="NWX196" s="62">
        <v>47131826</v>
      </c>
      <c r="NWY196" s="62">
        <v>47131826</v>
      </c>
      <c r="NWZ196" s="62">
        <v>47131826</v>
      </c>
      <c r="NXA196" s="62">
        <v>47131826</v>
      </c>
      <c r="NXB196" s="62">
        <v>47131826</v>
      </c>
      <c r="NXC196" s="62">
        <v>47131826</v>
      </c>
      <c r="NXD196" s="62">
        <v>47131826</v>
      </c>
      <c r="NXE196" s="62">
        <v>47131826</v>
      </c>
      <c r="NXF196" s="62">
        <v>47131826</v>
      </c>
      <c r="NXG196" s="62">
        <v>47131826</v>
      </c>
      <c r="NXH196" s="62">
        <v>47131826</v>
      </c>
      <c r="NXI196" s="62">
        <v>47131826</v>
      </c>
      <c r="NXJ196" s="62">
        <v>47131826</v>
      </c>
      <c r="NXK196" s="62">
        <v>47131826</v>
      </c>
      <c r="NXL196" s="62">
        <v>47131826</v>
      </c>
      <c r="NXM196" s="62">
        <v>47131826</v>
      </c>
      <c r="NXN196" s="62">
        <v>47131826</v>
      </c>
      <c r="NXO196" s="62">
        <v>47131826</v>
      </c>
      <c r="NXP196" s="62">
        <v>47131826</v>
      </c>
      <c r="NXQ196" s="62">
        <v>47131826</v>
      </c>
      <c r="NXR196" s="62">
        <v>47131826</v>
      </c>
      <c r="NXS196" s="62">
        <v>47131826</v>
      </c>
      <c r="NXT196" s="62">
        <v>47131826</v>
      </c>
      <c r="NXU196" s="62">
        <v>47131826</v>
      </c>
      <c r="NXV196" s="62">
        <v>47131826</v>
      </c>
      <c r="NXW196" s="62">
        <v>47131826</v>
      </c>
      <c r="NXX196" s="62">
        <v>47131826</v>
      </c>
      <c r="NXY196" s="62">
        <v>47131826</v>
      </c>
      <c r="NXZ196" s="62">
        <v>47131826</v>
      </c>
      <c r="NYA196" s="62">
        <v>47131826</v>
      </c>
      <c r="NYB196" s="62">
        <v>47131826</v>
      </c>
      <c r="NYC196" s="62">
        <v>47131826</v>
      </c>
      <c r="NYD196" s="62">
        <v>47131826</v>
      </c>
      <c r="NYE196" s="62">
        <v>47131826</v>
      </c>
      <c r="NYF196" s="62">
        <v>47131826</v>
      </c>
      <c r="NYG196" s="62">
        <v>47131826</v>
      </c>
      <c r="NYH196" s="62">
        <v>47131826</v>
      </c>
      <c r="NYI196" s="62">
        <v>47131826</v>
      </c>
      <c r="NYJ196" s="62">
        <v>47131826</v>
      </c>
      <c r="NYK196" s="62">
        <v>47131826</v>
      </c>
      <c r="NYL196" s="62">
        <v>47131826</v>
      </c>
      <c r="NYM196" s="62">
        <v>47131826</v>
      </c>
      <c r="NYN196" s="62">
        <v>47131826</v>
      </c>
      <c r="NYO196" s="62">
        <v>47131826</v>
      </c>
      <c r="NYP196" s="62">
        <v>47131826</v>
      </c>
      <c r="NYQ196" s="62">
        <v>47131826</v>
      </c>
      <c r="NYR196" s="62">
        <v>47131826</v>
      </c>
      <c r="NYS196" s="62">
        <v>47131826</v>
      </c>
      <c r="NYT196" s="62">
        <v>47131826</v>
      </c>
      <c r="NYU196" s="62">
        <v>47131826</v>
      </c>
      <c r="NYV196" s="62">
        <v>47131826</v>
      </c>
      <c r="NYW196" s="62">
        <v>47131826</v>
      </c>
      <c r="NYX196" s="62">
        <v>47131826</v>
      </c>
      <c r="NYY196" s="62">
        <v>47131826</v>
      </c>
      <c r="NYZ196" s="62">
        <v>47131826</v>
      </c>
      <c r="NZA196" s="62">
        <v>47131826</v>
      </c>
      <c r="NZB196" s="62">
        <v>47131826</v>
      </c>
      <c r="NZC196" s="62">
        <v>47131826</v>
      </c>
      <c r="NZD196" s="62">
        <v>47131826</v>
      </c>
      <c r="NZE196" s="62">
        <v>47131826</v>
      </c>
      <c r="NZF196" s="62">
        <v>47131826</v>
      </c>
      <c r="NZG196" s="62">
        <v>47131826</v>
      </c>
      <c r="NZH196" s="62">
        <v>47131826</v>
      </c>
      <c r="NZI196" s="62">
        <v>47131826</v>
      </c>
      <c r="NZJ196" s="62">
        <v>47131826</v>
      </c>
      <c r="NZK196" s="62">
        <v>47131826</v>
      </c>
      <c r="NZL196" s="62">
        <v>47131826</v>
      </c>
      <c r="NZM196" s="62">
        <v>47131826</v>
      </c>
      <c r="NZN196" s="62">
        <v>47131826</v>
      </c>
      <c r="NZO196" s="62">
        <v>47131826</v>
      </c>
      <c r="NZP196" s="62">
        <v>47131826</v>
      </c>
      <c r="NZQ196" s="62">
        <v>47131826</v>
      </c>
      <c r="NZR196" s="62">
        <v>47131826</v>
      </c>
      <c r="NZS196" s="62">
        <v>47131826</v>
      </c>
      <c r="NZT196" s="62">
        <v>47131826</v>
      </c>
      <c r="NZU196" s="62">
        <v>47131826</v>
      </c>
      <c r="NZV196" s="62">
        <v>47131826</v>
      </c>
      <c r="NZW196" s="62">
        <v>47131826</v>
      </c>
      <c r="NZX196" s="62">
        <v>47131826</v>
      </c>
      <c r="NZY196" s="62">
        <v>47131826</v>
      </c>
      <c r="NZZ196" s="62">
        <v>47131826</v>
      </c>
      <c r="OAA196" s="62">
        <v>47131826</v>
      </c>
      <c r="OAB196" s="62">
        <v>47131826</v>
      </c>
      <c r="OAC196" s="62">
        <v>47131826</v>
      </c>
      <c r="OAD196" s="62">
        <v>47131826</v>
      </c>
      <c r="OAE196" s="62">
        <v>47131826</v>
      </c>
      <c r="OAF196" s="62">
        <v>47131826</v>
      </c>
      <c r="OAG196" s="62">
        <v>47131826</v>
      </c>
      <c r="OAH196" s="62">
        <v>47131826</v>
      </c>
      <c r="OAI196" s="62">
        <v>47131826</v>
      </c>
      <c r="OAJ196" s="62">
        <v>47131826</v>
      </c>
      <c r="OAK196" s="62">
        <v>47131826</v>
      </c>
      <c r="OAL196" s="62">
        <v>47131826</v>
      </c>
      <c r="OAM196" s="62">
        <v>47131826</v>
      </c>
      <c r="OAN196" s="62">
        <v>47131826</v>
      </c>
      <c r="OAO196" s="62">
        <v>47131826</v>
      </c>
      <c r="OAP196" s="62">
        <v>47131826</v>
      </c>
      <c r="OAQ196" s="62">
        <v>47131826</v>
      </c>
      <c r="OAR196" s="62">
        <v>47131826</v>
      </c>
      <c r="OAS196" s="62">
        <v>47131826</v>
      </c>
      <c r="OAT196" s="62">
        <v>47131826</v>
      </c>
      <c r="OAU196" s="62">
        <v>47131826</v>
      </c>
      <c r="OAV196" s="62">
        <v>47131826</v>
      </c>
      <c r="OAW196" s="62">
        <v>47131826</v>
      </c>
      <c r="OAX196" s="62">
        <v>47131826</v>
      </c>
      <c r="OAY196" s="62">
        <v>47131826</v>
      </c>
      <c r="OAZ196" s="62">
        <v>47131826</v>
      </c>
      <c r="OBA196" s="62">
        <v>47131826</v>
      </c>
      <c r="OBB196" s="62">
        <v>47131826</v>
      </c>
      <c r="OBC196" s="62">
        <v>47131826</v>
      </c>
      <c r="OBD196" s="62">
        <v>47131826</v>
      </c>
      <c r="OBE196" s="62">
        <v>47131826</v>
      </c>
      <c r="OBF196" s="62">
        <v>47131826</v>
      </c>
      <c r="OBG196" s="62">
        <v>47131826</v>
      </c>
      <c r="OBH196" s="62">
        <v>47131826</v>
      </c>
      <c r="OBI196" s="62">
        <v>47131826</v>
      </c>
      <c r="OBJ196" s="62">
        <v>47131826</v>
      </c>
      <c r="OBK196" s="62">
        <v>47131826</v>
      </c>
      <c r="OBL196" s="62">
        <v>47131826</v>
      </c>
      <c r="OBM196" s="62">
        <v>47131826</v>
      </c>
      <c r="OBN196" s="62">
        <v>47131826</v>
      </c>
      <c r="OBO196" s="62">
        <v>47131826</v>
      </c>
      <c r="OBP196" s="62">
        <v>47131826</v>
      </c>
      <c r="OBQ196" s="62">
        <v>47131826</v>
      </c>
      <c r="OBR196" s="62">
        <v>47131826</v>
      </c>
      <c r="OBS196" s="62">
        <v>47131826</v>
      </c>
      <c r="OBT196" s="62">
        <v>47131826</v>
      </c>
      <c r="OBU196" s="62">
        <v>47131826</v>
      </c>
      <c r="OBV196" s="62">
        <v>47131826</v>
      </c>
      <c r="OBW196" s="62">
        <v>47131826</v>
      </c>
      <c r="OBX196" s="62">
        <v>47131826</v>
      </c>
      <c r="OBY196" s="62">
        <v>47131826</v>
      </c>
      <c r="OBZ196" s="62">
        <v>47131826</v>
      </c>
      <c r="OCA196" s="62">
        <v>47131826</v>
      </c>
      <c r="OCB196" s="62">
        <v>47131826</v>
      </c>
      <c r="OCC196" s="62">
        <v>47131826</v>
      </c>
      <c r="OCD196" s="62">
        <v>47131826</v>
      </c>
      <c r="OCE196" s="62">
        <v>47131826</v>
      </c>
      <c r="OCF196" s="62">
        <v>47131826</v>
      </c>
      <c r="OCG196" s="62">
        <v>47131826</v>
      </c>
      <c r="OCH196" s="62">
        <v>47131826</v>
      </c>
      <c r="OCI196" s="62">
        <v>47131826</v>
      </c>
      <c r="OCJ196" s="62">
        <v>47131826</v>
      </c>
      <c r="OCK196" s="62">
        <v>47131826</v>
      </c>
      <c r="OCL196" s="62">
        <v>47131826</v>
      </c>
      <c r="OCM196" s="62">
        <v>47131826</v>
      </c>
      <c r="OCN196" s="62">
        <v>47131826</v>
      </c>
      <c r="OCO196" s="62">
        <v>47131826</v>
      </c>
      <c r="OCP196" s="62">
        <v>47131826</v>
      </c>
      <c r="OCQ196" s="62">
        <v>47131826</v>
      </c>
      <c r="OCR196" s="62">
        <v>47131826</v>
      </c>
      <c r="OCS196" s="62">
        <v>47131826</v>
      </c>
      <c r="OCT196" s="62">
        <v>47131826</v>
      </c>
      <c r="OCU196" s="62">
        <v>47131826</v>
      </c>
      <c r="OCV196" s="62">
        <v>47131826</v>
      </c>
      <c r="OCW196" s="62">
        <v>47131826</v>
      </c>
      <c r="OCX196" s="62">
        <v>47131826</v>
      </c>
      <c r="OCY196" s="62">
        <v>47131826</v>
      </c>
      <c r="OCZ196" s="62">
        <v>47131826</v>
      </c>
      <c r="ODA196" s="62">
        <v>47131826</v>
      </c>
      <c r="ODB196" s="62">
        <v>47131826</v>
      </c>
      <c r="ODC196" s="62">
        <v>47131826</v>
      </c>
      <c r="ODD196" s="62">
        <v>47131826</v>
      </c>
      <c r="ODE196" s="62">
        <v>47131826</v>
      </c>
      <c r="ODF196" s="62">
        <v>47131826</v>
      </c>
      <c r="ODG196" s="62">
        <v>47131826</v>
      </c>
      <c r="ODH196" s="62">
        <v>47131826</v>
      </c>
      <c r="ODI196" s="62">
        <v>47131826</v>
      </c>
      <c r="ODJ196" s="62">
        <v>47131826</v>
      </c>
      <c r="ODK196" s="62">
        <v>47131826</v>
      </c>
      <c r="ODL196" s="62">
        <v>47131826</v>
      </c>
      <c r="ODM196" s="62">
        <v>47131826</v>
      </c>
      <c r="ODN196" s="62">
        <v>47131826</v>
      </c>
      <c r="ODO196" s="62">
        <v>47131826</v>
      </c>
      <c r="ODP196" s="62">
        <v>47131826</v>
      </c>
      <c r="ODQ196" s="62">
        <v>47131826</v>
      </c>
      <c r="ODR196" s="62">
        <v>47131826</v>
      </c>
      <c r="ODS196" s="62">
        <v>47131826</v>
      </c>
      <c r="ODT196" s="62">
        <v>47131826</v>
      </c>
      <c r="ODU196" s="62">
        <v>47131826</v>
      </c>
      <c r="ODV196" s="62">
        <v>47131826</v>
      </c>
      <c r="ODW196" s="62">
        <v>47131826</v>
      </c>
      <c r="ODX196" s="62">
        <v>47131826</v>
      </c>
      <c r="ODY196" s="62">
        <v>47131826</v>
      </c>
      <c r="ODZ196" s="62">
        <v>47131826</v>
      </c>
      <c r="OEA196" s="62">
        <v>47131826</v>
      </c>
      <c r="OEB196" s="62">
        <v>47131826</v>
      </c>
      <c r="OEC196" s="62">
        <v>47131826</v>
      </c>
      <c r="OED196" s="62">
        <v>47131826</v>
      </c>
      <c r="OEE196" s="62">
        <v>47131826</v>
      </c>
      <c r="OEF196" s="62">
        <v>47131826</v>
      </c>
      <c r="OEG196" s="62">
        <v>47131826</v>
      </c>
      <c r="OEH196" s="62">
        <v>47131826</v>
      </c>
      <c r="OEI196" s="62">
        <v>47131826</v>
      </c>
      <c r="OEJ196" s="62">
        <v>47131826</v>
      </c>
      <c r="OEK196" s="62">
        <v>47131826</v>
      </c>
      <c r="OEL196" s="62">
        <v>47131826</v>
      </c>
      <c r="OEM196" s="62">
        <v>47131826</v>
      </c>
      <c r="OEN196" s="62">
        <v>47131826</v>
      </c>
      <c r="OEO196" s="62">
        <v>47131826</v>
      </c>
      <c r="OEP196" s="62">
        <v>47131826</v>
      </c>
      <c r="OEQ196" s="62">
        <v>47131826</v>
      </c>
      <c r="OER196" s="62">
        <v>47131826</v>
      </c>
      <c r="OES196" s="62">
        <v>47131826</v>
      </c>
      <c r="OET196" s="62">
        <v>47131826</v>
      </c>
      <c r="OEU196" s="62">
        <v>47131826</v>
      </c>
      <c r="OEV196" s="62">
        <v>47131826</v>
      </c>
      <c r="OEW196" s="62">
        <v>47131826</v>
      </c>
      <c r="OEX196" s="62">
        <v>47131826</v>
      </c>
      <c r="OEY196" s="62">
        <v>47131826</v>
      </c>
      <c r="OEZ196" s="62">
        <v>47131826</v>
      </c>
      <c r="OFA196" s="62">
        <v>47131826</v>
      </c>
      <c r="OFB196" s="62">
        <v>47131826</v>
      </c>
      <c r="OFC196" s="62">
        <v>47131826</v>
      </c>
      <c r="OFD196" s="62">
        <v>47131826</v>
      </c>
      <c r="OFE196" s="62">
        <v>47131826</v>
      </c>
      <c r="OFF196" s="62">
        <v>47131826</v>
      </c>
      <c r="OFG196" s="62">
        <v>47131826</v>
      </c>
      <c r="OFH196" s="62">
        <v>47131826</v>
      </c>
      <c r="OFI196" s="62">
        <v>47131826</v>
      </c>
      <c r="OFJ196" s="62">
        <v>47131826</v>
      </c>
      <c r="OFK196" s="62">
        <v>47131826</v>
      </c>
      <c r="OFL196" s="62">
        <v>47131826</v>
      </c>
      <c r="OFM196" s="62">
        <v>47131826</v>
      </c>
      <c r="OFN196" s="62">
        <v>47131826</v>
      </c>
      <c r="OFO196" s="62">
        <v>47131826</v>
      </c>
      <c r="OFP196" s="62">
        <v>47131826</v>
      </c>
      <c r="OFQ196" s="62">
        <v>47131826</v>
      </c>
      <c r="OFR196" s="62">
        <v>47131826</v>
      </c>
      <c r="OFS196" s="62">
        <v>47131826</v>
      </c>
      <c r="OFT196" s="62">
        <v>47131826</v>
      </c>
      <c r="OFU196" s="62">
        <v>47131826</v>
      </c>
      <c r="OFV196" s="62">
        <v>47131826</v>
      </c>
      <c r="OFW196" s="62">
        <v>47131826</v>
      </c>
      <c r="OFX196" s="62">
        <v>47131826</v>
      </c>
      <c r="OFY196" s="62">
        <v>47131826</v>
      </c>
      <c r="OFZ196" s="62">
        <v>47131826</v>
      </c>
      <c r="OGA196" s="62">
        <v>47131826</v>
      </c>
      <c r="OGB196" s="62">
        <v>47131826</v>
      </c>
      <c r="OGC196" s="62">
        <v>47131826</v>
      </c>
      <c r="OGD196" s="62">
        <v>47131826</v>
      </c>
      <c r="OGE196" s="62">
        <v>47131826</v>
      </c>
      <c r="OGF196" s="62">
        <v>47131826</v>
      </c>
      <c r="OGG196" s="62">
        <v>47131826</v>
      </c>
      <c r="OGH196" s="62">
        <v>47131826</v>
      </c>
      <c r="OGI196" s="62">
        <v>47131826</v>
      </c>
      <c r="OGJ196" s="62">
        <v>47131826</v>
      </c>
      <c r="OGK196" s="62">
        <v>47131826</v>
      </c>
      <c r="OGL196" s="62">
        <v>47131826</v>
      </c>
      <c r="OGM196" s="62">
        <v>47131826</v>
      </c>
      <c r="OGN196" s="62">
        <v>47131826</v>
      </c>
      <c r="OGO196" s="62">
        <v>47131826</v>
      </c>
      <c r="OGP196" s="62">
        <v>47131826</v>
      </c>
      <c r="OGQ196" s="62">
        <v>47131826</v>
      </c>
      <c r="OGR196" s="62">
        <v>47131826</v>
      </c>
      <c r="OGS196" s="62">
        <v>47131826</v>
      </c>
      <c r="OGT196" s="62">
        <v>47131826</v>
      </c>
      <c r="OGU196" s="62">
        <v>47131826</v>
      </c>
      <c r="OGV196" s="62">
        <v>47131826</v>
      </c>
      <c r="OGW196" s="62">
        <v>47131826</v>
      </c>
      <c r="OGX196" s="62">
        <v>47131826</v>
      </c>
      <c r="OGY196" s="62">
        <v>47131826</v>
      </c>
      <c r="OGZ196" s="62">
        <v>47131826</v>
      </c>
      <c r="OHA196" s="62">
        <v>47131826</v>
      </c>
      <c r="OHB196" s="62">
        <v>47131826</v>
      </c>
      <c r="OHC196" s="62">
        <v>47131826</v>
      </c>
      <c r="OHD196" s="62">
        <v>47131826</v>
      </c>
      <c r="OHE196" s="62">
        <v>47131826</v>
      </c>
      <c r="OHF196" s="62">
        <v>47131826</v>
      </c>
      <c r="OHG196" s="62">
        <v>47131826</v>
      </c>
      <c r="OHH196" s="62">
        <v>47131826</v>
      </c>
      <c r="OHI196" s="62">
        <v>47131826</v>
      </c>
      <c r="OHJ196" s="62">
        <v>47131826</v>
      </c>
      <c r="OHK196" s="62">
        <v>47131826</v>
      </c>
      <c r="OHL196" s="62">
        <v>47131826</v>
      </c>
      <c r="OHM196" s="62">
        <v>47131826</v>
      </c>
      <c r="OHN196" s="62">
        <v>47131826</v>
      </c>
      <c r="OHO196" s="62">
        <v>47131826</v>
      </c>
      <c r="OHP196" s="62">
        <v>47131826</v>
      </c>
      <c r="OHQ196" s="62">
        <v>47131826</v>
      </c>
      <c r="OHR196" s="62">
        <v>47131826</v>
      </c>
      <c r="OHS196" s="62">
        <v>47131826</v>
      </c>
      <c r="OHT196" s="62">
        <v>47131826</v>
      </c>
      <c r="OHU196" s="62">
        <v>47131826</v>
      </c>
      <c r="OHV196" s="62">
        <v>47131826</v>
      </c>
      <c r="OHW196" s="62">
        <v>47131826</v>
      </c>
      <c r="OHX196" s="62">
        <v>47131826</v>
      </c>
      <c r="OHY196" s="62">
        <v>47131826</v>
      </c>
      <c r="OHZ196" s="62">
        <v>47131826</v>
      </c>
      <c r="OIA196" s="62">
        <v>47131826</v>
      </c>
      <c r="OIB196" s="62">
        <v>47131826</v>
      </c>
      <c r="OIC196" s="62">
        <v>47131826</v>
      </c>
      <c r="OID196" s="62">
        <v>47131826</v>
      </c>
      <c r="OIE196" s="62">
        <v>47131826</v>
      </c>
      <c r="OIF196" s="62">
        <v>47131826</v>
      </c>
      <c r="OIG196" s="62">
        <v>47131826</v>
      </c>
      <c r="OIH196" s="62">
        <v>47131826</v>
      </c>
      <c r="OII196" s="62">
        <v>47131826</v>
      </c>
      <c r="OIJ196" s="62">
        <v>47131826</v>
      </c>
      <c r="OIK196" s="62">
        <v>47131826</v>
      </c>
      <c r="OIL196" s="62">
        <v>47131826</v>
      </c>
      <c r="OIM196" s="62">
        <v>47131826</v>
      </c>
      <c r="OIN196" s="62">
        <v>47131826</v>
      </c>
      <c r="OIO196" s="62">
        <v>47131826</v>
      </c>
      <c r="OIP196" s="62">
        <v>47131826</v>
      </c>
      <c r="OIQ196" s="62">
        <v>47131826</v>
      </c>
      <c r="OIR196" s="62">
        <v>47131826</v>
      </c>
      <c r="OIS196" s="62">
        <v>47131826</v>
      </c>
      <c r="OIT196" s="62">
        <v>47131826</v>
      </c>
      <c r="OIU196" s="62">
        <v>47131826</v>
      </c>
      <c r="OIV196" s="62">
        <v>47131826</v>
      </c>
      <c r="OIW196" s="62">
        <v>47131826</v>
      </c>
      <c r="OIX196" s="62">
        <v>47131826</v>
      </c>
      <c r="OIY196" s="62">
        <v>47131826</v>
      </c>
      <c r="OIZ196" s="62">
        <v>47131826</v>
      </c>
      <c r="OJA196" s="62">
        <v>47131826</v>
      </c>
      <c r="OJB196" s="62">
        <v>47131826</v>
      </c>
      <c r="OJC196" s="62">
        <v>47131826</v>
      </c>
      <c r="OJD196" s="62">
        <v>47131826</v>
      </c>
      <c r="OJE196" s="62">
        <v>47131826</v>
      </c>
      <c r="OJF196" s="62">
        <v>47131826</v>
      </c>
      <c r="OJG196" s="62">
        <v>47131826</v>
      </c>
      <c r="OJH196" s="62">
        <v>47131826</v>
      </c>
      <c r="OJI196" s="62">
        <v>47131826</v>
      </c>
      <c r="OJJ196" s="62">
        <v>47131826</v>
      </c>
      <c r="OJK196" s="62">
        <v>47131826</v>
      </c>
      <c r="OJL196" s="62">
        <v>47131826</v>
      </c>
      <c r="OJM196" s="62">
        <v>47131826</v>
      </c>
      <c r="OJN196" s="62">
        <v>47131826</v>
      </c>
      <c r="OJO196" s="62">
        <v>47131826</v>
      </c>
      <c r="OJP196" s="62">
        <v>47131826</v>
      </c>
      <c r="OJQ196" s="62">
        <v>47131826</v>
      </c>
      <c r="OJR196" s="62">
        <v>47131826</v>
      </c>
      <c r="OJS196" s="62">
        <v>47131826</v>
      </c>
      <c r="OJT196" s="62">
        <v>47131826</v>
      </c>
      <c r="OJU196" s="62">
        <v>47131826</v>
      </c>
      <c r="OJV196" s="62">
        <v>47131826</v>
      </c>
      <c r="OJW196" s="62">
        <v>47131826</v>
      </c>
      <c r="OJX196" s="62">
        <v>47131826</v>
      </c>
      <c r="OJY196" s="62">
        <v>47131826</v>
      </c>
      <c r="OJZ196" s="62">
        <v>47131826</v>
      </c>
      <c r="OKA196" s="62">
        <v>47131826</v>
      </c>
      <c r="OKB196" s="62">
        <v>47131826</v>
      </c>
      <c r="OKC196" s="62">
        <v>47131826</v>
      </c>
      <c r="OKD196" s="62">
        <v>47131826</v>
      </c>
      <c r="OKE196" s="62">
        <v>47131826</v>
      </c>
      <c r="OKF196" s="62">
        <v>47131826</v>
      </c>
      <c r="OKG196" s="62">
        <v>47131826</v>
      </c>
      <c r="OKH196" s="62">
        <v>47131826</v>
      </c>
      <c r="OKI196" s="62">
        <v>47131826</v>
      </c>
      <c r="OKJ196" s="62">
        <v>47131826</v>
      </c>
      <c r="OKK196" s="62">
        <v>47131826</v>
      </c>
      <c r="OKL196" s="62">
        <v>47131826</v>
      </c>
      <c r="OKM196" s="62">
        <v>47131826</v>
      </c>
      <c r="OKN196" s="62">
        <v>47131826</v>
      </c>
      <c r="OKO196" s="62">
        <v>47131826</v>
      </c>
      <c r="OKP196" s="62">
        <v>47131826</v>
      </c>
      <c r="OKQ196" s="62">
        <v>47131826</v>
      </c>
      <c r="OKR196" s="62">
        <v>47131826</v>
      </c>
      <c r="OKS196" s="62">
        <v>47131826</v>
      </c>
      <c r="OKT196" s="62">
        <v>47131826</v>
      </c>
      <c r="OKU196" s="62">
        <v>47131826</v>
      </c>
      <c r="OKV196" s="62">
        <v>47131826</v>
      </c>
      <c r="OKW196" s="62">
        <v>47131826</v>
      </c>
      <c r="OKX196" s="62">
        <v>47131826</v>
      </c>
      <c r="OKY196" s="62">
        <v>47131826</v>
      </c>
      <c r="OKZ196" s="62">
        <v>47131826</v>
      </c>
      <c r="OLA196" s="62">
        <v>47131826</v>
      </c>
      <c r="OLB196" s="62">
        <v>47131826</v>
      </c>
      <c r="OLC196" s="62">
        <v>47131826</v>
      </c>
      <c r="OLD196" s="62">
        <v>47131826</v>
      </c>
      <c r="OLE196" s="62">
        <v>47131826</v>
      </c>
      <c r="OLF196" s="62">
        <v>47131826</v>
      </c>
      <c r="OLG196" s="62">
        <v>47131826</v>
      </c>
      <c r="OLH196" s="62">
        <v>47131826</v>
      </c>
      <c r="OLI196" s="62">
        <v>47131826</v>
      </c>
      <c r="OLJ196" s="62">
        <v>47131826</v>
      </c>
      <c r="OLK196" s="62">
        <v>47131826</v>
      </c>
      <c r="OLL196" s="62">
        <v>47131826</v>
      </c>
      <c r="OLM196" s="62">
        <v>47131826</v>
      </c>
      <c r="OLN196" s="62">
        <v>47131826</v>
      </c>
      <c r="OLO196" s="62">
        <v>47131826</v>
      </c>
      <c r="OLP196" s="62">
        <v>47131826</v>
      </c>
      <c r="OLQ196" s="62">
        <v>47131826</v>
      </c>
      <c r="OLR196" s="62">
        <v>47131826</v>
      </c>
      <c r="OLS196" s="62">
        <v>47131826</v>
      </c>
      <c r="OLT196" s="62">
        <v>47131826</v>
      </c>
      <c r="OLU196" s="62">
        <v>47131826</v>
      </c>
      <c r="OLV196" s="62">
        <v>47131826</v>
      </c>
      <c r="OLW196" s="62">
        <v>47131826</v>
      </c>
      <c r="OLX196" s="62">
        <v>47131826</v>
      </c>
      <c r="OLY196" s="62">
        <v>47131826</v>
      </c>
      <c r="OLZ196" s="62">
        <v>47131826</v>
      </c>
      <c r="OMA196" s="62">
        <v>47131826</v>
      </c>
      <c r="OMB196" s="62">
        <v>47131826</v>
      </c>
      <c r="OMC196" s="62">
        <v>47131826</v>
      </c>
      <c r="OMD196" s="62">
        <v>47131826</v>
      </c>
      <c r="OME196" s="62">
        <v>47131826</v>
      </c>
      <c r="OMF196" s="62">
        <v>47131826</v>
      </c>
      <c r="OMG196" s="62">
        <v>47131826</v>
      </c>
      <c r="OMH196" s="62">
        <v>47131826</v>
      </c>
      <c r="OMI196" s="62">
        <v>47131826</v>
      </c>
      <c r="OMJ196" s="62">
        <v>47131826</v>
      </c>
      <c r="OMK196" s="62">
        <v>47131826</v>
      </c>
      <c r="OML196" s="62">
        <v>47131826</v>
      </c>
      <c r="OMM196" s="62">
        <v>47131826</v>
      </c>
      <c r="OMN196" s="62">
        <v>47131826</v>
      </c>
      <c r="OMO196" s="62">
        <v>47131826</v>
      </c>
      <c r="OMP196" s="62">
        <v>47131826</v>
      </c>
      <c r="OMQ196" s="62">
        <v>47131826</v>
      </c>
      <c r="OMR196" s="62">
        <v>47131826</v>
      </c>
      <c r="OMS196" s="62">
        <v>47131826</v>
      </c>
      <c r="OMT196" s="62">
        <v>47131826</v>
      </c>
      <c r="OMU196" s="62">
        <v>47131826</v>
      </c>
      <c r="OMV196" s="62">
        <v>47131826</v>
      </c>
      <c r="OMW196" s="62">
        <v>47131826</v>
      </c>
      <c r="OMX196" s="62">
        <v>47131826</v>
      </c>
      <c r="OMY196" s="62">
        <v>47131826</v>
      </c>
      <c r="OMZ196" s="62">
        <v>47131826</v>
      </c>
      <c r="ONA196" s="62">
        <v>47131826</v>
      </c>
      <c r="ONB196" s="62">
        <v>47131826</v>
      </c>
      <c r="ONC196" s="62">
        <v>47131826</v>
      </c>
      <c r="OND196" s="62">
        <v>47131826</v>
      </c>
      <c r="ONE196" s="62">
        <v>47131826</v>
      </c>
      <c r="ONF196" s="62">
        <v>47131826</v>
      </c>
      <c r="ONG196" s="62">
        <v>47131826</v>
      </c>
      <c r="ONH196" s="62">
        <v>47131826</v>
      </c>
      <c r="ONI196" s="62">
        <v>47131826</v>
      </c>
      <c r="ONJ196" s="62">
        <v>47131826</v>
      </c>
      <c r="ONK196" s="62">
        <v>47131826</v>
      </c>
      <c r="ONL196" s="62">
        <v>47131826</v>
      </c>
      <c r="ONM196" s="62">
        <v>47131826</v>
      </c>
      <c r="ONN196" s="62">
        <v>47131826</v>
      </c>
      <c r="ONO196" s="62">
        <v>47131826</v>
      </c>
      <c r="ONP196" s="62">
        <v>47131826</v>
      </c>
      <c r="ONQ196" s="62">
        <v>47131826</v>
      </c>
      <c r="ONR196" s="62">
        <v>47131826</v>
      </c>
      <c r="ONS196" s="62">
        <v>47131826</v>
      </c>
      <c r="ONT196" s="62">
        <v>47131826</v>
      </c>
      <c r="ONU196" s="62">
        <v>47131826</v>
      </c>
      <c r="ONV196" s="62">
        <v>47131826</v>
      </c>
      <c r="ONW196" s="62">
        <v>47131826</v>
      </c>
      <c r="ONX196" s="62">
        <v>47131826</v>
      </c>
      <c r="ONY196" s="62">
        <v>47131826</v>
      </c>
      <c r="ONZ196" s="62">
        <v>47131826</v>
      </c>
      <c r="OOA196" s="62">
        <v>47131826</v>
      </c>
      <c r="OOB196" s="62">
        <v>47131826</v>
      </c>
      <c r="OOC196" s="62">
        <v>47131826</v>
      </c>
      <c r="OOD196" s="62">
        <v>47131826</v>
      </c>
      <c r="OOE196" s="62">
        <v>47131826</v>
      </c>
      <c r="OOF196" s="62">
        <v>47131826</v>
      </c>
      <c r="OOG196" s="62">
        <v>47131826</v>
      </c>
      <c r="OOH196" s="62">
        <v>47131826</v>
      </c>
      <c r="OOI196" s="62">
        <v>47131826</v>
      </c>
      <c r="OOJ196" s="62">
        <v>47131826</v>
      </c>
      <c r="OOK196" s="62">
        <v>47131826</v>
      </c>
      <c r="OOL196" s="62">
        <v>47131826</v>
      </c>
      <c r="OOM196" s="62">
        <v>47131826</v>
      </c>
      <c r="OON196" s="62">
        <v>47131826</v>
      </c>
      <c r="OOO196" s="62">
        <v>47131826</v>
      </c>
      <c r="OOP196" s="62">
        <v>47131826</v>
      </c>
      <c r="OOQ196" s="62">
        <v>47131826</v>
      </c>
      <c r="OOR196" s="62">
        <v>47131826</v>
      </c>
      <c r="OOS196" s="62">
        <v>47131826</v>
      </c>
      <c r="OOT196" s="62">
        <v>47131826</v>
      </c>
      <c r="OOU196" s="62">
        <v>47131826</v>
      </c>
      <c r="OOV196" s="62">
        <v>47131826</v>
      </c>
      <c r="OOW196" s="62">
        <v>47131826</v>
      </c>
      <c r="OOX196" s="62">
        <v>47131826</v>
      </c>
      <c r="OOY196" s="62">
        <v>47131826</v>
      </c>
      <c r="OOZ196" s="62">
        <v>47131826</v>
      </c>
      <c r="OPA196" s="62">
        <v>47131826</v>
      </c>
      <c r="OPB196" s="62">
        <v>47131826</v>
      </c>
      <c r="OPC196" s="62">
        <v>47131826</v>
      </c>
      <c r="OPD196" s="62">
        <v>47131826</v>
      </c>
      <c r="OPE196" s="62">
        <v>47131826</v>
      </c>
      <c r="OPF196" s="62">
        <v>47131826</v>
      </c>
      <c r="OPG196" s="62">
        <v>47131826</v>
      </c>
      <c r="OPH196" s="62">
        <v>47131826</v>
      </c>
      <c r="OPI196" s="62">
        <v>47131826</v>
      </c>
      <c r="OPJ196" s="62">
        <v>47131826</v>
      </c>
      <c r="OPK196" s="62">
        <v>47131826</v>
      </c>
      <c r="OPL196" s="62">
        <v>47131826</v>
      </c>
      <c r="OPM196" s="62">
        <v>47131826</v>
      </c>
      <c r="OPN196" s="62">
        <v>47131826</v>
      </c>
      <c r="OPO196" s="62">
        <v>47131826</v>
      </c>
      <c r="OPP196" s="62">
        <v>47131826</v>
      </c>
      <c r="OPQ196" s="62">
        <v>47131826</v>
      </c>
      <c r="OPR196" s="62">
        <v>47131826</v>
      </c>
      <c r="OPS196" s="62">
        <v>47131826</v>
      </c>
      <c r="OPT196" s="62">
        <v>47131826</v>
      </c>
      <c r="OPU196" s="62">
        <v>47131826</v>
      </c>
      <c r="OPV196" s="62">
        <v>47131826</v>
      </c>
      <c r="OPW196" s="62">
        <v>47131826</v>
      </c>
      <c r="OPX196" s="62">
        <v>47131826</v>
      </c>
      <c r="OPY196" s="62">
        <v>47131826</v>
      </c>
      <c r="OPZ196" s="62">
        <v>47131826</v>
      </c>
      <c r="OQA196" s="62">
        <v>47131826</v>
      </c>
      <c r="OQB196" s="62">
        <v>47131826</v>
      </c>
      <c r="OQC196" s="62">
        <v>47131826</v>
      </c>
      <c r="OQD196" s="62">
        <v>47131826</v>
      </c>
      <c r="OQE196" s="62">
        <v>47131826</v>
      </c>
      <c r="OQF196" s="62">
        <v>47131826</v>
      </c>
      <c r="OQG196" s="62">
        <v>47131826</v>
      </c>
      <c r="OQH196" s="62">
        <v>47131826</v>
      </c>
      <c r="OQI196" s="62">
        <v>47131826</v>
      </c>
      <c r="OQJ196" s="62">
        <v>47131826</v>
      </c>
      <c r="OQK196" s="62">
        <v>47131826</v>
      </c>
      <c r="OQL196" s="62">
        <v>47131826</v>
      </c>
      <c r="OQM196" s="62">
        <v>47131826</v>
      </c>
      <c r="OQN196" s="62">
        <v>47131826</v>
      </c>
      <c r="OQO196" s="62">
        <v>47131826</v>
      </c>
      <c r="OQP196" s="62">
        <v>47131826</v>
      </c>
      <c r="OQQ196" s="62">
        <v>47131826</v>
      </c>
      <c r="OQR196" s="62">
        <v>47131826</v>
      </c>
      <c r="OQS196" s="62">
        <v>47131826</v>
      </c>
      <c r="OQT196" s="62">
        <v>47131826</v>
      </c>
      <c r="OQU196" s="62">
        <v>47131826</v>
      </c>
      <c r="OQV196" s="62">
        <v>47131826</v>
      </c>
      <c r="OQW196" s="62">
        <v>47131826</v>
      </c>
      <c r="OQX196" s="62">
        <v>47131826</v>
      </c>
      <c r="OQY196" s="62">
        <v>47131826</v>
      </c>
      <c r="OQZ196" s="62">
        <v>47131826</v>
      </c>
      <c r="ORA196" s="62">
        <v>47131826</v>
      </c>
      <c r="ORB196" s="62">
        <v>47131826</v>
      </c>
      <c r="ORC196" s="62">
        <v>47131826</v>
      </c>
      <c r="ORD196" s="62">
        <v>47131826</v>
      </c>
      <c r="ORE196" s="62">
        <v>47131826</v>
      </c>
      <c r="ORF196" s="62">
        <v>47131826</v>
      </c>
      <c r="ORG196" s="62">
        <v>47131826</v>
      </c>
      <c r="ORH196" s="62">
        <v>47131826</v>
      </c>
      <c r="ORI196" s="62">
        <v>47131826</v>
      </c>
      <c r="ORJ196" s="62">
        <v>47131826</v>
      </c>
      <c r="ORK196" s="62">
        <v>47131826</v>
      </c>
      <c r="ORL196" s="62">
        <v>47131826</v>
      </c>
      <c r="ORM196" s="62">
        <v>47131826</v>
      </c>
      <c r="ORN196" s="62">
        <v>47131826</v>
      </c>
      <c r="ORO196" s="62">
        <v>47131826</v>
      </c>
      <c r="ORP196" s="62">
        <v>47131826</v>
      </c>
      <c r="ORQ196" s="62">
        <v>47131826</v>
      </c>
      <c r="ORR196" s="62">
        <v>47131826</v>
      </c>
      <c r="ORS196" s="62">
        <v>47131826</v>
      </c>
      <c r="ORT196" s="62">
        <v>47131826</v>
      </c>
      <c r="ORU196" s="62">
        <v>47131826</v>
      </c>
      <c r="ORV196" s="62">
        <v>47131826</v>
      </c>
      <c r="ORW196" s="62">
        <v>47131826</v>
      </c>
      <c r="ORX196" s="62">
        <v>47131826</v>
      </c>
      <c r="ORY196" s="62">
        <v>47131826</v>
      </c>
      <c r="ORZ196" s="62">
        <v>47131826</v>
      </c>
      <c r="OSA196" s="62">
        <v>47131826</v>
      </c>
      <c r="OSB196" s="62">
        <v>47131826</v>
      </c>
      <c r="OSC196" s="62">
        <v>47131826</v>
      </c>
      <c r="OSD196" s="62">
        <v>47131826</v>
      </c>
      <c r="OSE196" s="62">
        <v>47131826</v>
      </c>
      <c r="OSF196" s="62">
        <v>47131826</v>
      </c>
      <c r="OSG196" s="62">
        <v>47131826</v>
      </c>
      <c r="OSH196" s="62">
        <v>47131826</v>
      </c>
      <c r="OSI196" s="62">
        <v>47131826</v>
      </c>
      <c r="OSJ196" s="62">
        <v>47131826</v>
      </c>
      <c r="OSK196" s="62">
        <v>47131826</v>
      </c>
      <c r="OSL196" s="62">
        <v>47131826</v>
      </c>
      <c r="OSM196" s="62">
        <v>47131826</v>
      </c>
      <c r="OSN196" s="62">
        <v>47131826</v>
      </c>
      <c r="OSO196" s="62">
        <v>47131826</v>
      </c>
      <c r="OSP196" s="62">
        <v>47131826</v>
      </c>
      <c r="OSQ196" s="62">
        <v>47131826</v>
      </c>
      <c r="OSR196" s="62">
        <v>47131826</v>
      </c>
      <c r="OSS196" s="62">
        <v>47131826</v>
      </c>
      <c r="OST196" s="62">
        <v>47131826</v>
      </c>
      <c r="OSU196" s="62">
        <v>47131826</v>
      </c>
      <c r="OSV196" s="62">
        <v>47131826</v>
      </c>
      <c r="OSW196" s="62">
        <v>47131826</v>
      </c>
      <c r="OSX196" s="62">
        <v>47131826</v>
      </c>
      <c r="OSY196" s="62">
        <v>47131826</v>
      </c>
      <c r="OSZ196" s="62">
        <v>47131826</v>
      </c>
      <c r="OTA196" s="62">
        <v>47131826</v>
      </c>
      <c r="OTB196" s="62">
        <v>47131826</v>
      </c>
      <c r="OTC196" s="62">
        <v>47131826</v>
      </c>
      <c r="OTD196" s="62">
        <v>47131826</v>
      </c>
      <c r="OTE196" s="62">
        <v>47131826</v>
      </c>
      <c r="OTF196" s="62">
        <v>47131826</v>
      </c>
      <c r="OTG196" s="62">
        <v>47131826</v>
      </c>
      <c r="OTH196" s="62">
        <v>47131826</v>
      </c>
      <c r="OTI196" s="62">
        <v>47131826</v>
      </c>
      <c r="OTJ196" s="62">
        <v>47131826</v>
      </c>
      <c r="OTK196" s="62">
        <v>47131826</v>
      </c>
      <c r="OTL196" s="62">
        <v>47131826</v>
      </c>
      <c r="OTM196" s="62">
        <v>47131826</v>
      </c>
      <c r="OTN196" s="62">
        <v>47131826</v>
      </c>
      <c r="OTO196" s="62">
        <v>47131826</v>
      </c>
      <c r="OTP196" s="62">
        <v>47131826</v>
      </c>
      <c r="OTQ196" s="62">
        <v>47131826</v>
      </c>
      <c r="OTR196" s="62">
        <v>47131826</v>
      </c>
      <c r="OTS196" s="62">
        <v>47131826</v>
      </c>
      <c r="OTT196" s="62">
        <v>47131826</v>
      </c>
      <c r="OTU196" s="62">
        <v>47131826</v>
      </c>
      <c r="OTV196" s="62">
        <v>47131826</v>
      </c>
      <c r="OTW196" s="62">
        <v>47131826</v>
      </c>
      <c r="OTX196" s="62">
        <v>47131826</v>
      </c>
      <c r="OTY196" s="62">
        <v>47131826</v>
      </c>
      <c r="OTZ196" s="62">
        <v>47131826</v>
      </c>
      <c r="OUA196" s="62">
        <v>47131826</v>
      </c>
      <c r="OUB196" s="62">
        <v>47131826</v>
      </c>
      <c r="OUC196" s="62">
        <v>47131826</v>
      </c>
      <c r="OUD196" s="62">
        <v>47131826</v>
      </c>
      <c r="OUE196" s="62">
        <v>47131826</v>
      </c>
      <c r="OUF196" s="62">
        <v>47131826</v>
      </c>
      <c r="OUG196" s="62">
        <v>47131826</v>
      </c>
      <c r="OUH196" s="62">
        <v>47131826</v>
      </c>
      <c r="OUI196" s="62">
        <v>47131826</v>
      </c>
      <c r="OUJ196" s="62">
        <v>47131826</v>
      </c>
      <c r="OUK196" s="62">
        <v>47131826</v>
      </c>
      <c r="OUL196" s="62">
        <v>47131826</v>
      </c>
      <c r="OUM196" s="62">
        <v>47131826</v>
      </c>
      <c r="OUN196" s="62">
        <v>47131826</v>
      </c>
      <c r="OUO196" s="62">
        <v>47131826</v>
      </c>
      <c r="OUP196" s="62">
        <v>47131826</v>
      </c>
      <c r="OUQ196" s="62">
        <v>47131826</v>
      </c>
      <c r="OUR196" s="62">
        <v>47131826</v>
      </c>
      <c r="OUS196" s="62">
        <v>47131826</v>
      </c>
      <c r="OUT196" s="62">
        <v>47131826</v>
      </c>
      <c r="OUU196" s="62">
        <v>47131826</v>
      </c>
      <c r="OUV196" s="62">
        <v>47131826</v>
      </c>
      <c r="OUW196" s="62">
        <v>47131826</v>
      </c>
      <c r="OUX196" s="62">
        <v>47131826</v>
      </c>
      <c r="OUY196" s="62">
        <v>47131826</v>
      </c>
      <c r="OUZ196" s="62">
        <v>47131826</v>
      </c>
      <c r="OVA196" s="62">
        <v>47131826</v>
      </c>
      <c r="OVB196" s="62">
        <v>47131826</v>
      </c>
      <c r="OVC196" s="62">
        <v>47131826</v>
      </c>
      <c r="OVD196" s="62">
        <v>47131826</v>
      </c>
      <c r="OVE196" s="62">
        <v>47131826</v>
      </c>
      <c r="OVF196" s="62">
        <v>47131826</v>
      </c>
      <c r="OVG196" s="62">
        <v>47131826</v>
      </c>
      <c r="OVH196" s="62">
        <v>47131826</v>
      </c>
      <c r="OVI196" s="62">
        <v>47131826</v>
      </c>
      <c r="OVJ196" s="62">
        <v>47131826</v>
      </c>
      <c r="OVK196" s="62">
        <v>47131826</v>
      </c>
      <c r="OVL196" s="62">
        <v>47131826</v>
      </c>
      <c r="OVM196" s="62">
        <v>47131826</v>
      </c>
      <c r="OVN196" s="62">
        <v>47131826</v>
      </c>
      <c r="OVO196" s="62">
        <v>47131826</v>
      </c>
      <c r="OVP196" s="62">
        <v>47131826</v>
      </c>
      <c r="OVQ196" s="62">
        <v>47131826</v>
      </c>
      <c r="OVR196" s="62">
        <v>47131826</v>
      </c>
      <c r="OVS196" s="62">
        <v>47131826</v>
      </c>
      <c r="OVT196" s="62">
        <v>47131826</v>
      </c>
      <c r="OVU196" s="62">
        <v>47131826</v>
      </c>
      <c r="OVV196" s="62">
        <v>47131826</v>
      </c>
      <c r="OVW196" s="62">
        <v>47131826</v>
      </c>
      <c r="OVX196" s="62">
        <v>47131826</v>
      </c>
      <c r="OVY196" s="62">
        <v>47131826</v>
      </c>
      <c r="OVZ196" s="62">
        <v>47131826</v>
      </c>
      <c r="OWA196" s="62">
        <v>47131826</v>
      </c>
      <c r="OWB196" s="62">
        <v>47131826</v>
      </c>
      <c r="OWC196" s="62">
        <v>47131826</v>
      </c>
      <c r="OWD196" s="62">
        <v>47131826</v>
      </c>
      <c r="OWE196" s="62">
        <v>47131826</v>
      </c>
      <c r="OWF196" s="62">
        <v>47131826</v>
      </c>
      <c r="OWG196" s="62">
        <v>47131826</v>
      </c>
      <c r="OWH196" s="62">
        <v>47131826</v>
      </c>
      <c r="OWI196" s="62">
        <v>47131826</v>
      </c>
      <c r="OWJ196" s="62">
        <v>47131826</v>
      </c>
      <c r="OWK196" s="62">
        <v>47131826</v>
      </c>
      <c r="OWL196" s="62">
        <v>47131826</v>
      </c>
      <c r="OWM196" s="62">
        <v>47131826</v>
      </c>
      <c r="OWN196" s="62">
        <v>47131826</v>
      </c>
      <c r="OWO196" s="62">
        <v>47131826</v>
      </c>
      <c r="OWP196" s="62">
        <v>47131826</v>
      </c>
      <c r="OWQ196" s="62">
        <v>47131826</v>
      </c>
      <c r="OWR196" s="62">
        <v>47131826</v>
      </c>
      <c r="OWS196" s="62">
        <v>47131826</v>
      </c>
      <c r="OWT196" s="62">
        <v>47131826</v>
      </c>
      <c r="OWU196" s="62">
        <v>47131826</v>
      </c>
      <c r="OWV196" s="62">
        <v>47131826</v>
      </c>
      <c r="OWW196" s="62">
        <v>47131826</v>
      </c>
      <c r="OWX196" s="62">
        <v>47131826</v>
      </c>
      <c r="OWY196" s="62">
        <v>47131826</v>
      </c>
      <c r="OWZ196" s="62">
        <v>47131826</v>
      </c>
      <c r="OXA196" s="62">
        <v>47131826</v>
      </c>
      <c r="OXB196" s="62">
        <v>47131826</v>
      </c>
      <c r="OXC196" s="62">
        <v>47131826</v>
      </c>
      <c r="OXD196" s="62">
        <v>47131826</v>
      </c>
      <c r="OXE196" s="62">
        <v>47131826</v>
      </c>
      <c r="OXF196" s="62">
        <v>47131826</v>
      </c>
      <c r="OXG196" s="62">
        <v>47131826</v>
      </c>
      <c r="OXH196" s="62">
        <v>47131826</v>
      </c>
      <c r="OXI196" s="62">
        <v>47131826</v>
      </c>
      <c r="OXJ196" s="62">
        <v>47131826</v>
      </c>
      <c r="OXK196" s="62">
        <v>47131826</v>
      </c>
      <c r="OXL196" s="62">
        <v>47131826</v>
      </c>
      <c r="OXM196" s="62">
        <v>47131826</v>
      </c>
      <c r="OXN196" s="62">
        <v>47131826</v>
      </c>
      <c r="OXO196" s="62">
        <v>47131826</v>
      </c>
      <c r="OXP196" s="62">
        <v>47131826</v>
      </c>
      <c r="OXQ196" s="62">
        <v>47131826</v>
      </c>
      <c r="OXR196" s="62">
        <v>47131826</v>
      </c>
      <c r="OXS196" s="62">
        <v>47131826</v>
      </c>
      <c r="OXT196" s="62">
        <v>47131826</v>
      </c>
      <c r="OXU196" s="62">
        <v>47131826</v>
      </c>
      <c r="OXV196" s="62">
        <v>47131826</v>
      </c>
      <c r="OXW196" s="62">
        <v>47131826</v>
      </c>
      <c r="OXX196" s="62">
        <v>47131826</v>
      </c>
      <c r="OXY196" s="62">
        <v>47131826</v>
      </c>
      <c r="OXZ196" s="62">
        <v>47131826</v>
      </c>
      <c r="OYA196" s="62">
        <v>47131826</v>
      </c>
      <c r="OYB196" s="62">
        <v>47131826</v>
      </c>
      <c r="OYC196" s="62">
        <v>47131826</v>
      </c>
      <c r="OYD196" s="62">
        <v>47131826</v>
      </c>
      <c r="OYE196" s="62">
        <v>47131826</v>
      </c>
      <c r="OYF196" s="62">
        <v>47131826</v>
      </c>
      <c r="OYG196" s="62">
        <v>47131826</v>
      </c>
      <c r="OYH196" s="62">
        <v>47131826</v>
      </c>
      <c r="OYI196" s="62">
        <v>47131826</v>
      </c>
      <c r="OYJ196" s="62">
        <v>47131826</v>
      </c>
      <c r="OYK196" s="62">
        <v>47131826</v>
      </c>
      <c r="OYL196" s="62">
        <v>47131826</v>
      </c>
      <c r="OYM196" s="62">
        <v>47131826</v>
      </c>
      <c r="OYN196" s="62">
        <v>47131826</v>
      </c>
      <c r="OYO196" s="62">
        <v>47131826</v>
      </c>
      <c r="OYP196" s="62">
        <v>47131826</v>
      </c>
      <c r="OYQ196" s="62">
        <v>47131826</v>
      </c>
      <c r="OYR196" s="62">
        <v>47131826</v>
      </c>
      <c r="OYS196" s="62">
        <v>47131826</v>
      </c>
      <c r="OYT196" s="62">
        <v>47131826</v>
      </c>
      <c r="OYU196" s="62">
        <v>47131826</v>
      </c>
      <c r="OYV196" s="62">
        <v>47131826</v>
      </c>
      <c r="OYW196" s="62">
        <v>47131826</v>
      </c>
      <c r="OYX196" s="62">
        <v>47131826</v>
      </c>
      <c r="OYY196" s="62">
        <v>47131826</v>
      </c>
      <c r="OYZ196" s="62">
        <v>47131826</v>
      </c>
      <c r="OZA196" s="62">
        <v>47131826</v>
      </c>
      <c r="OZB196" s="62">
        <v>47131826</v>
      </c>
      <c r="OZC196" s="62">
        <v>47131826</v>
      </c>
      <c r="OZD196" s="62">
        <v>47131826</v>
      </c>
      <c r="OZE196" s="62">
        <v>47131826</v>
      </c>
      <c r="OZF196" s="62">
        <v>47131826</v>
      </c>
      <c r="OZG196" s="62">
        <v>47131826</v>
      </c>
      <c r="OZH196" s="62">
        <v>47131826</v>
      </c>
      <c r="OZI196" s="62">
        <v>47131826</v>
      </c>
      <c r="OZJ196" s="62">
        <v>47131826</v>
      </c>
      <c r="OZK196" s="62">
        <v>47131826</v>
      </c>
      <c r="OZL196" s="62">
        <v>47131826</v>
      </c>
      <c r="OZM196" s="62">
        <v>47131826</v>
      </c>
      <c r="OZN196" s="62">
        <v>47131826</v>
      </c>
      <c r="OZO196" s="62">
        <v>47131826</v>
      </c>
      <c r="OZP196" s="62">
        <v>47131826</v>
      </c>
      <c r="OZQ196" s="62">
        <v>47131826</v>
      </c>
      <c r="OZR196" s="62">
        <v>47131826</v>
      </c>
      <c r="OZS196" s="62">
        <v>47131826</v>
      </c>
      <c r="OZT196" s="62">
        <v>47131826</v>
      </c>
      <c r="OZU196" s="62">
        <v>47131826</v>
      </c>
      <c r="OZV196" s="62">
        <v>47131826</v>
      </c>
      <c r="OZW196" s="62">
        <v>47131826</v>
      </c>
      <c r="OZX196" s="62">
        <v>47131826</v>
      </c>
      <c r="OZY196" s="62">
        <v>47131826</v>
      </c>
      <c r="OZZ196" s="62">
        <v>47131826</v>
      </c>
      <c r="PAA196" s="62">
        <v>47131826</v>
      </c>
      <c r="PAB196" s="62">
        <v>47131826</v>
      </c>
      <c r="PAC196" s="62">
        <v>47131826</v>
      </c>
      <c r="PAD196" s="62">
        <v>47131826</v>
      </c>
      <c r="PAE196" s="62">
        <v>47131826</v>
      </c>
      <c r="PAF196" s="62">
        <v>47131826</v>
      </c>
      <c r="PAG196" s="62">
        <v>47131826</v>
      </c>
      <c r="PAH196" s="62">
        <v>47131826</v>
      </c>
      <c r="PAI196" s="62">
        <v>47131826</v>
      </c>
      <c r="PAJ196" s="62">
        <v>47131826</v>
      </c>
      <c r="PAK196" s="62">
        <v>47131826</v>
      </c>
      <c r="PAL196" s="62">
        <v>47131826</v>
      </c>
      <c r="PAM196" s="62">
        <v>47131826</v>
      </c>
      <c r="PAN196" s="62">
        <v>47131826</v>
      </c>
      <c r="PAO196" s="62">
        <v>47131826</v>
      </c>
      <c r="PAP196" s="62">
        <v>47131826</v>
      </c>
      <c r="PAQ196" s="62">
        <v>47131826</v>
      </c>
      <c r="PAR196" s="62">
        <v>47131826</v>
      </c>
      <c r="PAS196" s="62">
        <v>47131826</v>
      </c>
      <c r="PAT196" s="62">
        <v>47131826</v>
      </c>
      <c r="PAU196" s="62">
        <v>47131826</v>
      </c>
      <c r="PAV196" s="62">
        <v>47131826</v>
      </c>
      <c r="PAW196" s="62">
        <v>47131826</v>
      </c>
      <c r="PAX196" s="62">
        <v>47131826</v>
      </c>
      <c r="PAY196" s="62">
        <v>47131826</v>
      </c>
      <c r="PAZ196" s="62">
        <v>47131826</v>
      </c>
      <c r="PBA196" s="62">
        <v>47131826</v>
      </c>
      <c r="PBB196" s="62">
        <v>47131826</v>
      </c>
      <c r="PBC196" s="62">
        <v>47131826</v>
      </c>
      <c r="PBD196" s="62">
        <v>47131826</v>
      </c>
      <c r="PBE196" s="62">
        <v>47131826</v>
      </c>
      <c r="PBF196" s="62">
        <v>47131826</v>
      </c>
      <c r="PBG196" s="62">
        <v>47131826</v>
      </c>
      <c r="PBH196" s="62">
        <v>47131826</v>
      </c>
      <c r="PBI196" s="62">
        <v>47131826</v>
      </c>
      <c r="PBJ196" s="62">
        <v>47131826</v>
      </c>
      <c r="PBK196" s="62">
        <v>47131826</v>
      </c>
      <c r="PBL196" s="62">
        <v>47131826</v>
      </c>
      <c r="PBM196" s="62">
        <v>47131826</v>
      </c>
      <c r="PBN196" s="62">
        <v>47131826</v>
      </c>
      <c r="PBO196" s="62">
        <v>47131826</v>
      </c>
      <c r="PBP196" s="62">
        <v>47131826</v>
      </c>
      <c r="PBQ196" s="62">
        <v>47131826</v>
      </c>
      <c r="PBR196" s="62">
        <v>47131826</v>
      </c>
      <c r="PBS196" s="62">
        <v>47131826</v>
      </c>
      <c r="PBT196" s="62">
        <v>47131826</v>
      </c>
      <c r="PBU196" s="62">
        <v>47131826</v>
      </c>
      <c r="PBV196" s="62">
        <v>47131826</v>
      </c>
      <c r="PBW196" s="62">
        <v>47131826</v>
      </c>
      <c r="PBX196" s="62">
        <v>47131826</v>
      </c>
      <c r="PBY196" s="62">
        <v>47131826</v>
      </c>
      <c r="PBZ196" s="62">
        <v>47131826</v>
      </c>
      <c r="PCA196" s="62">
        <v>47131826</v>
      </c>
      <c r="PCB196" s="62">
        <v>47131826</v>
      </c>
      <c r="PCC196" s="62">
        <v>47131826</v>
      </c>
      <c r="PCD196" s="62">
        <v>47131826</v>
      </c>
      <c r="PCE196" s="62">
        <v>47131826</v>
      </c>
      <c r="PCF196" s="62">
        <v>47131826</v>
      </c>
      <c r="PCG196" s="62">
        <v>47131826</v>
      </c>
      <c r="PCH196" s="62">
        <v>47131826</v>
      </c>
      <c r="PCI196" s="62">
        <v>47131826</v>
      </c>
      <c r="PCJ196" s="62">
        <v>47131826</v>
      </c>
      <c r="PCK196" s="62">
        <v>47131826</v>
      </c>
      <c r="PCL196" s="62">
        <v>47131826</v>
      </c>
      <c r="PCM196" s="62">
        <v>47131826</v>
      </c>
      <c r="PCN196" s="62">
        <v>47131826</v>
      </c>
      <c r="PCO196" s="62">
        <v>47131826</v>
      </c>
      <c r="PCP196" s="62">
        <v>47131826</v>
      </c>
      <c r="PCQ196" s="62">
        <v>47131826</v>
      </c>
      <c r="PCR196" s="62">
        <v>47131826</v>
      </c>
      <c r="PCS196" s="62">
        <v>47131826</v>
      </c>
      <c r="PCT196" s="62">
        <v>47131826</v>
      </c>
      <c r="PCU196" s="62">
        <v>47131826</v>
      </c>
      <c r="PCV196" s="62">
        <v>47131826</v>
      </c>
      <c r="PCW196" s="62">
        <v>47131826</v>
      </c>
      <c r="PCX196" s="62">
        <v>47131826</v>
      </c>
      <c r="PCY196" s="62">
        <v>47131826</v>
      </c>
      <c r="PCZ196" s="62">
        <v>47131826</v>
      </c>
      <c r="PDA196" s="62">
        <v>47131826</v>
      </c>
      <c r="PDB196" s="62">
        <v>47131826</v>
      </c>
      <c r="PDC196" s="62">
        <v>47131826</v>
      </c>
      <c r="PDD196" s="62">
        <v>47131826</v>
      </c>
      <c r="PDE196" s="62">
        <v>47131826</v>
      </c>
      <c r="PDF196" s="62">
        <v>47131826</v>
      </c>
      <c r="PDG196" s="62">
        <v>47131826</v>
      </c>
      <c r="PDH196" s="62">
        <v>47131826</v>
      </c>
      <c r="PDI196" s="62">
        <v>47131826</v>
      </c>
      <c r="PDJ196" s="62">
        <v>47131826</v>
      </c>
      <c r="PDK196" s="62">
        <v>47131826</v>
      </c>
      <c r="PDL196" s="62">
        <v>47131826</v>
      </c>
      <c r="PDM196" s="62">
        <v>47131826</v>
      </c>
      <c r="PDN196" s="62">
        <v>47131826</v>
      </c>
      <c r="PDO196" s="62">
        <v>47131826</v>
      </c>
      <c r="PDP196" s="62">
        <v>47131826</v>
      </c>
      <c r="PDQ196" s="62">
        <v>47131826</v>
      </c>
      <c r="PDR196" s="62">
        <v>47131826</v>
      </c>
      <c r="PDS196" s="62">
        <v>47131826</v>
      </c>
      <c r="PDT196" s="62">
        <v>47131826</v>
      </c>
      <c r="PDU196" s="62">
        <v>47131826</v>
      </c>
      <c r="PDV196" s="62">
        <v>47131826</v>
      </c>
      <c r="PDW196" s="62">
        <v>47131826</v>
      </c>
      <c r="PDX196" s="62">
        <v>47131826</v>
      </c>
      <c r="PDY196" s="62">
        <v>47131826</v>
      </c>
      <c r="PDZ196" s="62">
        <v>47131826</v>
      </c>
      <c r="PEA196" s="62">
        <v>47131826</v>
      </c>
      <c r="PEB196" s="62">
        <v>47131826</v>
      </c>
      <c r="PEC196" s="62">
        <v>47131826</v>
      </c>
      <c r="PED196" s="62">
        <v>47131826</v>
      </c>
      <c r="PEE196" s="62">
        <v>47131826</v>
      </c>
      <c r="PEF196" s="62">
        <v>47131826</v>
      </c>
      <c r="PEG196" s="62">
        <v>47131826</v>
      </c>
      <c r="PEH196" s="62">
        <v>47131826</v>
      </c>
      <c r="PEI196" s="62">
        <v>47131826</v>
      </c>
      <c r="PEJ196" s="62">
        <v>47131826</v>
      </c>
      <c r="PEK196" s="62">
        <v>47131826</v>
      </c>
      <c r="PEL196" s="62">
        <v>47131826</v>
      </c>
      <c r="PEM196" s="62">
        <v>47131826</v>
      </c>
      <c r="PEN196" s="62">
        <v>47131826</v>
      </c>
      <c r="PEO196" s="62">
        <v>47131826</v>
      </c>
      <c r="PEP196" s="62">
        <v>47131826</v>
      </c>
      <c r="PEQ196" s="62">
        <v>47131826</v>
      </c>
      <c r="PER196" s="62">
        <v>47131826</v>
      </c>
      <c r="PES196" s="62">
        <v>47131826</v>
      </c>
      <c r="PET196" s="62">
        <v>47131826</v>
      </c>
      <c r="PEU196" s="62">
        <v>47131826</v>
      </c>
      <c r="PEV196" s="62">
        <v>47131826</v>
      </c>
      <c r="PEW196" s="62">
        <v>47131826</v>
      </c>
      <c r="PEX196" s="62">
        <v>47131826</v>
      </c>
      <c r="PEY196" s="62">
        <v>47131826</v>
      </c>
      <c r="PEZ196" s="62">
        <v>47131826</v>
      </c>
      <c r="PFA196" s="62">
        <v>47131826</v>
      </c>
      <c r="PFB196" s="62">
        <v>47131826</v>
      </c>
      <c r="PFC196" s="62">
        <v>47131826</v>
      </c>
      <c r="PFD196" s="62">
        <v>47131826</v>
      </c>
      <c r="PFE196" s="62">
        <v>47131826</v>
      </c>
      <c r="PFF196" s="62">
        <v>47131826</v>
      </c>
      <c r="PFG196" s="62">
        <v>47131826</v>
      </c>
      <c r="PFH196" s="62">
        <v>47131826</v>
      </c>
      <c r="PFI196" s="62">
        <v>47131826</v>
      </c>
      <c r="PFJ196" s="62">
        <v>47131826</v>
      </c>
      <c r="PFK196" s="62">
        <v>47131826</v>
      </c>
      <c r="PFL196" s="62">
        <v>47131826</v>
      </c>
      <c r="PFM196" s="62">
        <v>47131826</v>
      </c>
      <c r="PFN196" s="62">
        <v>47131826</v>
      </c>
      <c r="PFO196" s="62">
        <v>47131826</v>
      </c>
      <c r="PFP196" s="62">
        <v>47131826</v>
      </c>
      <c r="PFQ196" s="62">
        <v>47131826</v>
      </c>
      <c r="PFR196" s="62">
        <v>47131826</v>
      </c>
      <c r="PFS196" s="62">
        <v>47131826</v>
      </c>
      <c r="PFT196" s="62">
        <v>47131826</v>
      </c>
      <c r="PFU196" s="62">
        <v>47131826</v>
      </c>
      <c r="PFV196" s="62">
        <v>47131826</v>
      </c>
      <c r="PFW196" s="62">
        <v>47131826</v>
      </c>
      <c r="PFX196" s="62">
        <v>47131826</v>
      </c>
      <c r="PFY196" s="62">
        <v>47131826</v>
      </c>
      <c r="PFZ196" s="62">
        <v>47131826</v>
      </c>
      <c r="PGA196" s="62">
        <v>47131826</v>
      </c>
      <c r="PGB196" s="62">
        <v>47131826</v>
      </c>
      <c r="PGC196" s="62">
        <v>47131826</v>
      </c>
      <c r="PGD196" s="62">
        <v>47131826</v>
      </c>
      <c r="PGE196" s="62">
        <v>47131826</v>
      </c>
      <c r="PGF196" s="62">
        <v>47131826</v>
      </c>
      <c r="PGG196" s="62">
        <v>47131826</v>
      </c>
      <c r="PGH196" s="62">
        <v>47131826</v>
      </c>
      <c r="PGI196" s="62">
        <v>47131826</v>
      </c>
      <c r="PGJ196" s="62">
        <v>47131826</v>
      </c>
      <c r="PGK196" s="62">
        <v>47131826</v>
      </c>
      <c r="PGL196" s="62">
        <v>47131826</v>
      </c>
      <c r="PGM196" s="62">
        <v>47131826</v>
      </c>
      <c r="PGN196" s="62">
        <v>47131826</v>
      </c>
      <c r="PGO196" s="62">
        <v>47131826</v>
      </c>
      <c r="PGP196" s="62">
        <v>47131826</v>
      </c>
      <c r="PGQ196" s="62">
        <v>47131826</v>
      </c>
      <c r="PGR196" s="62">
        <v>47131826</v>
      </c>
      <c r="PGS196" s="62">
        <v>47131826</v>
      </c>
      <c r="PGT196" s="62">
        <v>47131826</v>
      </c>
      <c r="PGU196" s="62">
        <v>47131826</v>
      </c>
      <c r="PGV196" s="62">
        <v>47131826</v>
      </c>
      <c r="PGW196" s="62">
        <v>47131826</v>
      </c>
      <c r="PGX196" s="62">
        <v>47131826</v>
      </c>
      <c r="PGY196" s="62">
        <v>47131826</v>
      </c>
      <c r="PGZ196" s="62">
        <v>47131826</v>
      </c>
      <c r="PHA196" s="62">
        <v>47131826</v>
      </c>
      <c r="PHB196" s="62">
        <v>47131826</v>
      </c>
      <c r="PHC196" s="62">
        <v>47131826</v>
      </c>
      <c r="PHD196" s="62">
        <v>47131826</v>
      </c>
      <c r="PHE196" s="62">
        <v>47131826</v>
      </c>
      <c r="PHF196" s="62">
        <v>47131826</v>
      </c>
      <c r="PHG196" s="62">
        <v>47131826</v>
      </c>
      <c r="PHH196" s="62">
        <v>47131826</v>
      </c>
      <c r="PHI196" s="62">
        <v>47131826</v>
      </c>
      <c r="PHJ196" s="62">
        <v>47131826</v>
      </c>
      <c r="PHK196" s="62">
        <v>47131826</v>
      </c>
      <c r="PHL196" s="62">
        <v>47131826</v>
      </c>
      <c r="PHM196" s="62">
        <v>47131826</v>
      </c>
      <c r="PHN196" s="62">
        <v>47131826</v>
      </c>
      <c r="PHO196" s="62">
        <v>47131826</v>
      </c>
      <c r="PHP196" s="62">
        <v>47131826</v>
      </c>
      <c r="PHQ196" s="62">
        <v>47131826</v>
      </c>
      <c r="PHR196" s="62">
        <v>47131826</v>
      </c>
      <c r="PHS196" s="62">
        <v>47131826</v>
      </c>
      <c r="PHT196" s="62">
        <v>47131826</v>
      </c>
      <c r="PHU196" s="62">
        <v>47131826</v>
      </c>
      <c r="PHV196" s="62">
        <v>47131826</v>
      </c>
      <c r="PHW196" s="62">
        <v>47131826</v>
      </c>
      <c r="PHX196" s="62">
        <v>47131826</v>
      </c>
      <c r="PHY196" s="62">
        <v>47131826</v>
      </c>
      <c r="PHZ196" s="62">
        <v>47131826</v>
      </c>
      <c r="PIA196" s="62">
        <v>47131826</v>
      </c>
      <c r="PIB196" s="62">
        <v>47131826</v>
      </c>
      <c r="PIC196" s="62">
        <v>47131826</v>
      </c>
      <c r="PID196" s="62">
        <v>47131826</v>
      </c>
      <c r="PIE196" s="62">
        <v>47131826</v>
      </c>
      <c r="PIF196" s="62">
        <v>47131826</v>
      </c>
      <c r="PIG196" s="62">
        <v>47131826</v>
      </c>
      <c r="PIH196" s="62">
        <v>47131826</v>
      </c>
      <c r="PII196" s="62">
        <v>47131826</v>
      </c>
      <c r="PIJ196" s="62">
        <v>47131826</v>
      </c>
      <c r="PIK196" s="62">
        <v>47131826</v>
      </c>
      <c r="PIL196" s="62">
        <v>47131826</v>
      </c>
      <c r="PIM196" s="62">
        <v>47131826</v>
      </c>
      <c r="PIN196" s="62">
        <v>47131826</v>
      </c>
      <c r="PIO196" s="62">
        <v>47131826</v>
      </c>
      <c r="PIP196" s="62">
        <v>47131826</v>
      </c>
      <c r="PIQ196" s="62">
        <v>47131826</v>
      </c>
      <c r="PIR196" s="62">
        <v>47131826</v>
      </c>
      <c r="PIS196" s="62">
        <v>47131826</v>
      </c>
      <c r="PIT196" s="62">
        <v>47131826</v>
      </c>
      <c r="PIU196" s="62">
        <v>47131826</v>
      </c>
      <c r="PIV196" s="62">
        <v>47131826</v>
      </c>
      <c r="PIW196" s="62">
        <v>47131826</v>
      </c>
      <c r="PIX196" s="62">
        <v>47131826</v>
      </c>
      <c r="PIY196" s="62">
        <v>47131826</v>
      </c>
      <c r="PIZ196" s="62">
        <v>47131826</v>
      </c>
      <c r="PJA196" s="62">
        <v>47131826</v>
      </c>
      <c r="PJB196" s="62">
        <v>47131826</v>
      </c>
      <c r="PJC196" s="62">
        <v>47131826</v>
      </c>
      <c r="PJD196" s="62">
        <v>47131826</v>
      </c>
      <c r="PJE196" s="62">
        <v>47131826</v>
      </c>
      <c r="PJF196" s="62">
        <v>47131826</v>
      </c>
      <c r="PJG196" s="62">
        <v>47131826</v>
      </c>
      <c r="PJH196" s="62">
        <v>47131826</v>
      </c>
      <c r="PJI196" s="62">
        <v>47131826</v>
      </c>
      <c r="PJJ196" s="62">
        <v>47131826</v>
      </c>
      <c r="PJK196" s="62">
        <v>47131826</v>
      </c>
      <c r="PJL196" s="62">
        <v>47131826</v>
      </c>
      <c r="PJM196" s="62">
        <v>47131826</v>
      </c>
      <c r="PJN196" s="62">
        <v>47131826</v>
      </c>
      <c r="PJO196" s="62">
        <v>47131826</v>
      </c>
      <c r="PJP196" s="62">
        <v>47131826</v>
      </c>
      <c r="PJQ196" s="62">
        <v>47131826</v>
      </c>
      <c r="PJR196" s="62">
        <v>47131826</v>
      </c>
      <c r="PJS196" s="62">
        <v>47131826</v>
      </c>
      <c r="PJT196" s="62">
        <v>47131826</v>
      </c>
      <c r="PJU196" s="62">
        <v>47131826</v>
      </c>
      <c r="PJV196" s="62">
        <v>47131826</v>
      </c>
      <c r="PJW196" s="62">
        <v>47131826</v>
      </c>
      <c r="PJX196" s="62">
        <v>47131826</v>
      </c>
      <c r="PJY196" s="62">
        <v>47131826</v>
      </c>
      <c r="PJZ196" s="62">
        <v>47131826</v>
      </c>
      <c r="PKA196" s="62">
        <v>47131826</v>
      </c>
      <c r="PKB196" s="62">
        <v>47131826</v>
      </c>
      <c r="PKC196" s="62">
        <v>47131826</v>
      </c>
      <c r="PKD196" s="62">
        <v>47131826</v>
      </c>
      <c r="PKE196" s="62">
        <v>47131826</v>
      </c>
      <c r="PKF196" s="62">
        <v>47131826</v>
      </c>
      <c r="PKG196" s="62">
        <v>47131826</v>
      </c>
      <c r="PKH196" s="62">
        <v>47131826</v>
      </c>
      <c r="PKI196" s="62">
        <v>47131826</v>
      </c>
      <c r="PKJ196" s="62">
        <v>47131826</v>
      </c>
      <c r="PKK196" s="62">
        <v>47131826</v>
      </c>
      <c r="PKL196" s="62">
        <v>47131826</v>
      </c>
      <c r="PKM196" s="62">
        <v>47131826</v>
      </c>
      <c r="PKN196" s="62">
        <v>47131826</v>
      </c>
      <c r="PKO196" s="62">
        <v>47131826</v>
      </c>
      <c r="PKP196" s="62">
        <v>47131826</v>
      </c>
      <c r="PKQ196" s="62">
        <v>47131826</v>
      </c>
      <c r="PKR196" s="62">
        <v>47131826</v>
      </c>
      <c r="PKS196" s="62">
        <v>47131826</v>
      </c>
      <c r="PKT196" s="62">
        <v>47131826</v>
      </c>
      <c r="PKU196" s="62">
        <v>47131826</v>
      </c>
      <c r="PKV196" s="62">
        <v>47131826</v>
      </c>
      <c r="PKW196" s="62">
        <v>47131826</v>
      </c>
      <c r="PKX196" s="62">
        <v>47131826</v>
      </c>
      <c r="PKY196" s="62">
        <v>47131826</v>
      </c>
      <c r="PKZ196" s="62">
        <v>47131826</v>
      </c>
      <c r="PLA196" s="62">
        <v>47131826</v>
      </c>
      <c r="PLB196" s="62">
        <v>47131826</v>
      </c>
      <c r="PLC196" s="62">
        <v>47131826</v>
      </c>
      <c r="PLD196" s="62">
        <v>47131826</v>
      </c>
      <c r="PLE196" s="62">
        <v>47131826</v>
      </c>
      <c r="PLF196" s="62">
        <v>47131826</v>
      </c>
      <c r="PLG196" s="62">
        <v>47131826</v>
      </c>
      <c r="PLH196" s="62">
        <v>47131826</v>
      </c>
      <c r="PLI196" s="62">
        <v>47131826</v>
      </c>
      <c r="PLJ196" s="62">
        <v>47131826</v>
      </c>
      <c r="PLK196" s="62">
        <v>47131826</v>
      </c>
      <c r="PLL196" s="62">
        <v>47131826</v>
      </c>
      <c r="PLM196" s="62">
        <v>47131826</v>
      </c>
      <c r="PLN196" s="62">
        <v>47131826</v>
      </c>
      <c r="PLO196" s="62">
        <v>47131826</v>
      </c>
      <c r="PLP196" s="62">
        <v>47131826</v>
      </c>
      <c r="PLQ196" s="62">
        <v>47131826</v>
      </c>
      <c r="PLR196" s="62">
        <v>47131826</v>
      </c>
      <c r="PLS196" s="62">
        <v>47131826</v>
      </c>
      <c r="PLT196" s="62">
        <v>47131826</v>
      </c>
      <c r="PLU196" s="62">
        <v>47131826</v>
      </c>
      <c r="PLV196" s="62">
        <v>47131826</v>
      </c>
      <c r="PLW196" s="62">
        <v>47131826</v>
      </c>
      <c r="PLX196" s="62">
        <v>47131826</v>
      </c>
      <c r="PLY196" s="62">
        <v>47131826</v>
      </c>
      <c r="PLZ196" s="62">
        <v>47131826</v>
      </c>
      <c r="PMA196" s="62">
        <v>47131826</v>
      </c>
      <c r="PMB196" s="62">
        <v>47131826</v>
      </c>
      <c r="PMC196" s="62">
        <v>47131826</v>
      </c>
      <c r="PMD196" s="62">
        <v>47131826</v>
      </c>
      <c r="PME196" s="62">
        <v>47131826</v>
      </c>
      <c r="PMF196" s="62">
        <v>47131826</v>
      </c>
      <c r="PMG196" s="62">
        <v>47131826</v>
      </c>
      <c r="PMH196" s="62">
        <v>47131826</v>
      </c>
      <c r="PMI196" s="62">
        <v>47131826</v>
      </c>
      <c r="PMJ196" s="62">
        <v>47131826</v>
      </c>
      <c r="PMK196" s="62">
        <v>47131826</v>
      </c>
      <c r="PML196" s="62">
        <v>47131826</v>
      </c>
      <c r="PMM196" s="62">
        <v>47131826</v>
      </c>
      <c r="PMN196" s="62">
        <v>47131826</v>
      </c>
      <c r="PMO196" s="62">
        <v>47131826</v>
      </c>
      <c r="PMP196" s="62">
        <v>47131826</v>
      </c>
      <c r="PMQ196" s="62">
        <v>47131826</v>
      </c>
      <c r="PMR196" s="62">
        <v>47131826</v>
      </c>
      <c r="PMS196" s="62">
        <v>47131826</v>
      </c>
      <c r="PMT196" s="62">
        <v>47131826</v>
      </c>
      <c r="PMU196" s="62">
        <v>47131826</v>
      </c>
      <c r="PMV196" s="62">
        <v>47131826</v>
      </c>
      <c r="PMW196" s="62">
        <v>47131826</v>
      </c>
      <c r="PMX196" s="62">
        <v>47131826</v>
      </c>
      <c r="PMY196" s="62">
        <v>47131826</v>
      </c>
      <c r="PMZ196" s="62">
        <v>47131826</v>
      </c>
      <c r="PNA196" s="62">
        <v>47131826</v>
      </c>
      <c r="PNB196" s="62">
        <v>47131826</v>
      </c>
      <c r="PNC196" s="62">
        <v>47131826</v>
      </c>
      <c r="PND196" s="62">
        <v>47131826</v>
      </c>
      <c r="PNE196" s="62">
        <v>47131826</v>
      </c>
      <c r="PNF196" s="62">
        <v>47131826</v>
      </c>
      <c r="PNG196" s="62">
        <v>47131826</v>
      </c>
      <c r="PNH196" s="62">
        <v>47131826</v>
      </c>
      <c r="PNI196" s="62">
        <v>47131826</v>
      </c>
      <c r="PNJ196" s="62">
        <v>47131826</v>
      </c>
      <c r="PNK196" s="62">
        <v>47131826</v>
      </c>
      <c r="PNL196" s="62">
        <v>47131826</v>
      </c>
      <c r="PNM196" s="62">
        <v>47131826</v>
      </c>
      <c r="PNN196" s="62">
        <v>47131826</v>
      </c>
      <c r="PNO196" s="62">
        <v>47131826</v>
      </c>
      <c r="PNP196" s="62">
        <v>47131826</v>
      </c>
      <c r="PNQ196" s="62">
        <v>47131826</v>
      </c>
      <c r="PNR196" s="62">
        <v>47131826</v>
      </c>
      <c r="PNS196" s="62">
        <v>47131826</v>
      </c>
      <c r="PNT196" s="62">
        <v>47131826</v>
      </c>
      <c r="PNU196" s="62">
        <v>47131826</v>
      </c>
      <c r="PNV196" s="62">
        <v>47131826</v>
      </c>
      <c r="PNW196" s="62">
        <v>47131826</v>
      </c>
      <c r="PNX196" s="62">
        <v>47131826</v>
      </c>
      <c r="PNY196" s="62">
        <v>47131826</v>
      </c>
      <c r="PNZ196" s="62">
        <v>47131826</v>
      </c>
      <c r="POA196" s="62">
        <v>47131826</v>
      </c>
      <c r="POB196" s="62">
        <v>47131826</v>
      </c>
      <c r="POC196" s="62">
        <v>47131826</v>
      </c>
      <c r="POD196" s="62">
        <v>47131826</v>
      </c>
      <c r="POE196" s="62">
        <v>47131826</v>
      </c>
      <c r="POF196" s="62">
        <v>47131826</v>
      </c>
      <c r="POG196" s="62">
        <v>47131826</v>
      </c>
      <c r="POH196" s="62">
        <v>47131826</v>
      </c>
      <c r="POI196" s="62">
        <v>47131826</v>
      </c>
      <c r="POJ196" s="62">
        <v>47131826</v>
      </c>
      <c r="POK196" s="62">
        <v>47131826</v>
      </c>
      <c r="POL196" s="62">
        <v>47131826</v>
      </c>
      <c r="POM196" s="62">
        <v>47131826</v>
      </c>
      <c r="PON196" s="62">
        <v>47131826</v>
      </c>
      <c r="POO196" s="62">
        <v>47131826</v>
      </c>
      <c r="POP196" s="62">
        <v>47131826</v>
      </c>
      <c r="POQ196" s="62">
        <v>47131826</v>
      </c>
      <c r="POR196" s="62">
        <v>47131826</v>
      </c>
      <c r="POS196" s="62">
        <v>47131826</v>
      </c>
      <c r="POT196" s="62">
        <v>47131826</v>
      </c>
      <c r="POU196" s="62">
        <v>47131826</v>
      </c>
      <c r="POV196" s="62">
        <v>47131826</v>
      </c>
      <c r="POW196" s="62">
        <v>47131826</v>
      </c>
      <c r="POX196" s="62">
        <v>47131826</v>
      </c>
      <c r="POY196" s="62">
        <v>47131826</v>
      </c>
      <c r="POZ196" s="62">
        <v>47131826</v>
      </c>
      <c r="PPA196" s="62">
        <v>47131826</v>
      </c>
      <c r="PPB196" s="62">
        <v>47131826</v>
      </c>
      <c r="PPC196" s="62">
        <v>47131826</v>
      </c>
      <c r="PPD196" s="62">
        <v>47131826</v>
      </c>
      <c r="PPE196" s="62">
        <v>47131826</v>
      </c>
      <c r="PPF196" s="62">
        <v>47131826</v>
      </c>
      <c r="PPG196" s="62">
        <v>47131826</v>
      </c>
      <c r="PPH196" s="62">
        <v>47131826</v>
      </c>
      <c r="PPI196" s="62">
        <v>47131826</v>
      </c>
      <c r="PPJ196" s="62">
        <v>47131826</v>
      </c>
      <c r="PPK196" s="62">
        <v>47131826</v>
      </c>
      <c r="PPL196" s="62">
        <v>47131826</v>
      </c>
      <c r="PPM196" s="62">
        <v>47131826</v>
      </c>
      <c r="PPN196" s="62">
        <v>47131826</v>
      </c>
      <c r="PPO196" s="62">
        <v>47131826</v>
      </c>
      <c r="PPP196" s="62">
        <v>47131826</v>
      </c>
      <c r="PPQ196" s="62">
        <v>47131826</v>
      </c>
      <c r="PPR196" s="62">
        <v>47131826</v>
      </c>
      <c r="PPS196" s="62">
        <v>47131826</v>
      </c>
      <c r="PPT196" s="62">
        <v>47131826</v>
      </c>
      <c r="PPU196" s="62">
        <v>47131826</v>
      </c>
      <c r="PPV196" s="62">
        <v>47131826</v>
      </c>
      <c r="PPW196" s="62">
        <v>47131826</v>
      </c>
      <c r="PPX196" s="62">
        <v>47131826</v>
      </c>
      <c r="PPY196" s="62">
        <v>47131826</v>
      </c>
      <c r="PPZ196" s="62">
        <v>47131826</v>
      </c>
      <c r="PQA196" s="62">
        <v>47131826</v>
      </c>
      <c r="PQB196" s="62">
        <v>47131826</v>
      </c>
      <c r="PQC196" s="62">
        <v>47131826</v>
      </c>
      <c r="PQD196" s="62">
        <v>47131826</v>
      </c>
      <c r="PQE196" s="62">
        <v>47131826</v>
      </c>
      <c r="PQF196" s="62">
        <v>47131826</v>
      </c>
      <c r="PQG196" s="62">
        <v>47131826</v>
      </c>
      <c r="PQH196" s="62">
        <v>47131826</v>
      </c>
      <c r="PQI196" s="62">
        <v>47131826</v>
      </c>
      <c r="PQJ196" s="62">
        <v>47131826</v>
      </c>
      <c r="PQK196" s="62">
        <v>47131826</v>
      </c>
      <c r="PQL196" s="62">
        <v>47131826</v>
      </c>
      <c r="PQM196" s="62">
        <v>47131826</v>
      </c>
      <c r="PQN196" s="62">
        <v>47131826</v>
      </c>
      <c r="PQO196" s="62">
        <v>47131826</v>
      </c>
      <c r="PQP196" s="62">
        <v>47131826</v>
      </c>
      <c r="PQQ196" s="62">
        <v>47131826</v>
      </c>
      <c r="PQR196" s="62">
        <v>47131826</v>
      </c>
      <c r="PQS196" s="62">
        <v>47131826</v>
      </c>
      <c r="PQT196" s="62">
        <v>47131826</v>
      </c>
      <c r="PQU196" s="62">
        <v>47131826</v>
      </c>
      <c r="PQV196" s="62">
        <v>47131826</v>
      </c>
      <c r="PQW196" s="62">
        <v>47131826</v>
      </c>
      <c r="PQX196" s="62">
        <v>47131826</v>
      </c>
      <c r="PQY196" s="62">
        <v>47131826</v>
      </c>
      <c r="PQZ196" s="62">
        <v>47131826</v>
      </c>
      <c r="PRA196" s="62">
        <v>47131826</v>
      </c>
      <c r="PRB196" s="62">
        <v>47131826</v>
      </c>
      <c r="PRC196" s="62">
        <v>47131826</v>
      </c>
      <c r="PRD196" s="62">
        <v>47131826</v>
      </c>
      <c r="PRE196" s="62">
        <v>47131826</v>
      </c>
      <c r="PRF196" s="62">
        <v>47131826</v>
      </c>
      <c r="PRG196" s="62">
        <v>47131826</v>
      </c>
      <c r="PRH196" s="62">
        <v>47131826</v>
      </c>
      <c r="PRI196" s="62">
        <v>47131826</v>
      </c>
      <c r="PRJ196" s="62">
        <v>47131826</v>
      </c>
      <c r="PRK196" s="62">
        <v>47131826</v>
      </c>
      <c r="PRL196" s="62">
        <v>47131826</v>
      </c>
      <c r="PRM196" s="62">
        <v>47131826</v>
      </c>
      <c r="PRN196" s="62">
        <v>47131826</v>
      </c>
      <c r="PRO196" s="62">
        <v>47131826</v>
      </c>
      <c r="PRP196" s="62">
        <v>47131826</v>
      </c>
      <c r="PRQ196" s="62">
        <v>47131826</v>
      </c>
      <c r="PRR196" s="62">
        <v>47131826</v>
      </c>
      <c r="PRS196" s="62">
        <v>47131826</v>
      </c>
      <c r="PRT196" s="62">
        <v>47131826</v>
      </c>
      <c r="PRU196" s="62">
        <v>47131826</v>
      </c>
      <c r="PRV196" s="62">
        <v>47131826</v>
      </c>
      <c r="PRW196" s="62">
        <v>47131826</v>
      </c>
      <c r="PRX196" s="62">
        <v>47131826</v>
      </c>
      <c r="PRY196" s="62">
        <v>47131826</v>
      </c>
      <c r="PRZ196" s="62">
        <v>47131826</v>
      </c>
      <c r="PSA196" s="62">
        <v>47131826</v>
      </c>
      <c r="PSB196" s="62">
        <v>47131826</v>
      </c>
      <c r="PSC196" s="62">
        <v>47131826</v>
      </c>
      <c r="PSD196" s="62">
        <v>47131826</v>
      </c>
      <c r="PSE196" s="62">
        <v>47131826</v>
      </c>
      <c r="PSF196" s="62">
        <v>47131826</v>
      </c>
      <c r="PSG196" s="62">
        <v>47131826</v>
      </c>
      <c r="PSH196" s="62">
        <v>47131826</v>
      </c>
      <c r="PSI196" s="62">
        <v>47131826</v>
      </c>
      <c r="PSJ196" s="62">
        <v>47131826</v>
      </c>
      <c r="PSK196" s="62">
        <v>47131826</v>
      </c>
      <c r="PSL196" s="62">
        <v>47131826</v>
      </c>
      <c r="PSM196" s="62">
        <v>47131826</v>
      </c>
      <c r="PSN196" s="62">
        <v>47131826</v>
      </c>
      <c r="PSO196" s="62">
        <v>47131826</v>
      </c>
      <c r="PSP196" s="62">
        <v>47131826</v>
      </c>
      <c r="PSQ196" s="62">
        <v>47131826</v>
      </c>
      <c r="PSR196" s="62">
        <v>47131826</v>
      </c>
      <c r="PSS196" s="62">
        <v>47131826</v>
      </c>
      <c r="PST196" s="62">
        <v>47131826</v>
      </c>
      <c r="PSU196" s="62">
        <v>47131826</v>
      </c>
      <c r="PSV196" s="62">
        <v>47131826</v>
      </c>
      <c r="PSW196" s="62">
        <v>47131826</v>
      </c>
      <c r="PSX196" s="62">
        <v>47131826</v>
      </c>
      <c r="PSY196" s="62">
        <v>47131826</v>
      </c>
      <c r="PSZ196" s="62">
        <v>47131826</v>
      </c>
      <c r="PTA196" s="62">
        <v>47131826</v>
      </c>
      <c r="PTB196" s="62">
        <v>47131826</v>
      </c>
      <c r="PTC196" s="62">
        <v>47131826</v>
      </c>
      <c r="PTD196" s="62">
        <v>47131826</v>
      </c>
      <c r="PTE196" s="62">
        <v>47131826</v>
      </c>
      <c r="PTF196" s="62">
        <v>47131826</v>
      </c>
      <c r="PTG196" s="62">
        <v>47131826</v>
      </c>
      <c r="PTH196" s="62">
        <v>47131826</v>
      </c>
      <c r="PTI196" s="62">
        <v>47131826</v>
      </c>
      <c r="PTJ196" s="62">
        <v>47131826</v>
      </c>
      <c r="PTK196" s="62">
        <v>47131826</v>
      </c>
      <c r="PTL196" s="62">
        <v>47131826</v>
      </c>
      <c r="PTM196" s="62">
        <v>47131826</v>
      </c>
      <c r="PTN196" s="62">
        <v>47131826</v>
      </c>
      <c r="PTO196" s="62">
        <v>47131826</v>
      </c>
      <c r="PTP196" s="62">
        <v>47131826</v>
      </c>
      <c r="PTQ196" s="62">
        <v>47131826</v>
      </c>
      <c r="PTR196" s="62">
        <v>47131826</v>
      </c>
      <c r="PTS196" s="62">
        <v>47131826</v>
      </c>
      <c r="PTT196" s="62">
        <v>47131826</v>
      </c>
      <c r="PTU196" s="62">
        <v>47131826</v>
      </c>
      <c r="PTV196" s="62">
        <v>47131826</v>
      </c>
      <c r="PTW196" s="62">
        <v>47131826</v>
      </c>
      <c r="PTX196" s="62">
        <v>47131826</v>
      </c>
      <c r="PTY196" s="62">
        <v>47131826</v>
      </c>
      <c r="PTZ196" s="62">
        <v>47131826</v>
      </c>
      <c r="PUA196" s="62">
        <v>47131826</v>
      </c>
      <c r="PUB196" s="62">
        <v>47131826</v>
      </c>
      <c r="PUC196" s="62">
        <v>47131826</v>
      </c>
      <c r="PUD196" s="62">
        <v>47131826</v>
      </c>
      <c r="PUE196" s="62">
        <v>47131826</v>
      </c>
      <c r="PUF196" s="62">
        <v>47131826</v>
      </c>
      <c r="PUG196" s="62">
        <v>47131826</v>
      </c>
      <c r="PUH196" s="62">
        <v>47131826</v>
      </c>
      <c r="PUI196" s="62">
        <v>47131826</v>
      </c>
      <c r="PUJ196" s="62">
        <v>47131826</v>
      </c>
      <c r="PUK196" s="62">
        <v>47131826</v>
      </c>
      <c r="PUL196" s="62">
        <v>47131826</v>
      </c>
      <c r="PUM196" s="62">
        <v>47131826</v>
      </c>
      <c r="PUN196" s="62">
        <v>47131826</v>
      </c>
      <c r="PUO196" s="62">
        <v>47131826</v>
      </c>
      <c r="PUP196" s="62">
        <v>47131826</v>
      </c>
      <c r="PUQ196" s="62">
        <v>47131826</v>
      </c>
      <c r="PUR196" s="62">
        <v>47131826</v>
      </c>
      <c r="PUS196" s="62">
        <v>47131826</v>
      </c>
      <c r="PUT196" s="62">
        <v>47131826</v>
      </c>
      <c r="PUU196" s="62">
        <v>47131826</v>
      </c>
      <c r="PUV196" s="62">
        <v>47131826</v>
      </c>
      <c r="PUW196" s="62">
        <v>47131826</v>
      </c>
      <c r="PUX196" s="62">
        <v>47131826</v>
      </c>
      <c r="PUY196" s="62">
        <v>47131826</v>
      </c>
      <c r="PUZ196" s="62">
        <v>47131826</v>
      </c>
      <c r="PVA196" s="62">
        <v>47131826</v>
      </c>
      <c r="PVB196" s="62">
        <v>47131826</v>
      </c>
      <c r="PVC196" s="62">
        <v>47131826</v>
      </c>
      <c r="PVD196" s="62">
        <v>47131826</v>
      </c>
      <c r="PVE196" s="62">
        <v>47131826</v>
      </c>
      <c r="PVF196" s="62">
        <v>47131826</v>
      </c>
      <c r="PVG196" s="62">
        <v>47131826</v>
      </c>
      <c r="PVH196" s="62">
        <v>47131826</v>
      </c>
      <c r="PVI196" s="62">
        <v>47131826</v>
      </c>
      <c r="PVJ196" s="62">
        <v>47131826</v>
      </c>
      <c r="PVK196" s="62">
        <v>47131826</v>
      </c>
      <c r="PVL196" s="62">
        <v>47131826</v>
      </c>
      <c r="PVM196" s="62">
        <v>47131826</v>
      </c>
      <c r="PVN196" s="62">
        <v>47131826</v>
      </c>
      <c r="PVO196" s="62">
        <v>47131826</v>
      </c>
      <c r="PVP196" s="62">
        <v>47131826</v>
      </c>
      <c r="PVQ196" s="62">
        <v>47131826</v>
      </c>
      <c r="PVR196" s="62">
        <v>47131826</v>
      </c>
      <c r="PVS196" s="62">
        <v>47131826</v>
      </c>
      <c r="PVT196" s="62">
        <v>47131826</v>
      </c>
      <c r="PVU196" s="62">
        <v>47131826</v>
      </c>
      <c r="PVV196" s="62">
        <v>47131826</v>
      </c>
      <c r="PVW196" s="62">
        <v>47131826</v>
      </c>
      <c r="PVX196" s="62">
        <v>47131826</v>
      </c>
      <c r="PVY196" s="62">
        <v>47131826</v>
      </c>
      <c r="PVZ196" s="62">
        <v>47131826</v>
      </c>
      <c r="PWA196" s="62">
        <v>47131826</v>
      </c>
      <c r="PWB196" s="62">
        <v>47131826</v>
      </c>
      <c r="PWC196" s="62">
        <v>47131826</v>
      </c>
      <c r="PWD196" s="62">
        <v>47131826</v>
      </c>
      <c r="PWE196" s="62">
        <v>47131826</v>
      </c>
      <c r="PWF196" s="62">
        <v>47131826</v>
      </c>
      <c r="PWG196" s="62">
        <v>47131826</v>
      </c>
      <c r="PWH196" s="62">
        <v>47131826</v>
      </c>
      <c r="PWI196" s="62">
        <v>47131826</v>
      </c>
      <c r="PWJ196" s="62">
        <v>47131826</v>
      </c>
      <c r="PWK196" s="62">
        <v>47131826</v>
      </c>
      <c r="PWL196" s="62">
        <v>47131826</v>
      </c>
      <c r="PWM196" s="62">
        <v>47131826</v>
      </c>
      <c r="PWN196" s="62">
        <v>47131826</v>
      </c>
      <c r="PWO196" s="62">
        <v>47131826</v>
      </c>
      <c r="PWP196" s="62">
        <v>47131826</v>
      </c>
      <c r="PWQ196" s="62">
        <v>47131826</v>
      </c>
      <c r="PWR196" s="62">
        <v>47131826</v>
      </c>
      <c r="PWS196" s="62">
        <v>47131826</v>
      </c>
      <c r="PWT196" s="62">
        <v>47131826</v>
      </c>
      <c r="PWU196" s="62">
        <v>47131826</v>
      </c>
      <c r="PWV196" s="62">
        <v>47131826</v>
      </c>
      <c r="PWW196" s="62">
        <v>47131826</v>
      </c>
      <c r="PWX196" s="62">
        <v>47131826</v>
      </c>
      <c r="PWY196" s="62">
        <v>47131826</v>
      </c>
      <c r="PWZ196" s="62">
        <v>47131826</v>
      </c>
      <c r="PXA196" s="62">
        <v>47131826</v>
      </c>
      <c r="PXB196" s="62">
        <v>47131826</v>
      </c>
      <c r="PXC196" s="62">
        <v>47131826</v>
      </c>
      <c r="PXD196" s="62">
        <v>47131826</v>
      </c>
      <c r="PXE196" s="62">
        <v>47131826</v>
      </c>
      <c r="PXF196" s="62">
        <v>47131826</v>
      </c>
      <c r="PXG196" s="62">
        <v>47131826</v>
      </c>
      <c r="PXH196" s="62">
        <v>47131826</v>
      </c>
      <c r="PXI196" s="62">
        <v>47131826</v>
      </c>
      <c r="PXJ196" s="62">
        <v>47131826</v>
      </c>
      <c r="PXK196" s="62">
        <v>47131826</v>
      </c>
      <c r="PXL196" s="62">
        <v>47131826</v>
      </c>
      <c r="PXM196" s="62">
        <v>47131826</v>
      </c>
      <c r="PXN196" s="62">
        <v>47131826</v>
      </c>
      <c r="PXO196" s="62">
        <v>47131826</v>
      </c>
      <c r="PXP196" s="62">
        <v>47131826</v>
      </c>
      <c r="PXQ196" s="62">
        <v>47131826</v>
      </c>
      <c r="PXR196" s="62">
        <v>47131826</v>
      </c>
      <c r="PXS196" s="62">
        <v>47131826</v>
      </c>
      <c r="PXT196" s="62">
        <v>47131826</v>
      </c>
      <c r="PXU196" s="62">
        <v>47131826</v>
      </c>
      <c r="PXV196" s="62">
        <v>47131826</v>
      </c>
      <c r="PXW196" s="62">
        <v>47131826</v>
      </c>
      <c r="PXX196" s="62">
        <v>47131826</v>
      </c>
      <c r="PXY196" s="62">
        <v>47131826</v>
      </c>
      <c r="PXZ196" s="62">
        <v>47131826</v>
      </c>
      <c r="PYA196" s="62">
        <v>47131826</v>
      </c>
      <c r="PYB196" s="62">
        <v>47131826</v>
      </c>
      <c r="PYC196" s="62">
        <v>47131826</v>
      </c>
      <c r="PYD196" s="62">
        <v>47131826</v>
      </c>
      <c r="PYE196" s="62">
        <v>47131826</v>
      </c>
      <c r="PYF196" s="62">
        <v>47131826</v>
      </c>
      <c r="PYG196" s="62">
        <v>47131826</v>
      </c>
      <c r="PYH196" s="62">
        <v>47131826</v>
      </c>
      <c r="PYI196" s="62">
        <v>47131826</v>
      </c>
      <c r="PYJ196" s="62">
        <v>47131826</v>
      </c>
      <c r="PYK196" s="62">
        <v>47131826</v>
      </c>
      <c r="PYL196" s="62">
        <v>47131826</v>
      </c>
      <c r="PYM196" s="62">
        <v>47131826</v>
      </c>
      <c r="PYN196" s="62">
        <v>47131826</v>
      </c>
      <c r="PYO196" s="62">
        <v>47131826</v>
      </c>
      <c r="PYP196" s="62">
        <v>47131826</v>
      </c>
      <c r="PYQ196" s="62">
        <v>47131826</v>
      </c>
      <c r="PYR196" s="62">
        <v>47131826</v>
      </c>
      <c r="PYS196" s="62">
        <v>47131826</v>
      </c>
      <c r="PYT196" s="62">
        <v>47131826</v>
      </c>
      <c r="PYU196" s="62">
        <v>47131826</v>
      </c>
      <c r="PYV196" s="62">
        <v>47131826</v>
      </c>
      <c r="PYW196" s="62">
        <v>47131826</v>
      </c>
      <c r="PYX196" s="62">
        <v>47131826</v>
      </c>
      <c r="PYY196" s="62">
        <v>47131826</v>
      </c>
      <c r="PYZ196" s="62">
        <v>47131826</v>
      </c>
      <c r="PZA196" s="62">
        <v>47131826</v>
      </c>
      <c r="PZB196" s="62">
        <v>47131826</v>
      </c>
      <c r="PZC196" s="62">
        <v>47131826</v>
      </c>
      <c r="PZD196" s="62">
        <v>47131826</v>
      </c>
      <c r="PZE196" s="62">
        <v>47131826</v>
      </c>
      <c r="PZF196" s="62">
        <v>47131826</v>
      </c>
      <c r="PZG196" s="62">
        <v>47131826</v>
      </c>
      <c r="PZH196" s="62">
        <v>47131826</v>
      </c>
      <c r="PZI196" s="62">
        <v>47131826</v>
      </c>
      <c r="PZJ196" s="62">
        <v>47131826</v>
      </c>
      <c r="PZK196" s="62">
        <v>47131826</v>
      </c>
      <c r="PZL196" s="62">
        <v>47131826</v>
      </c>
      <c r="PZM196" s="62">
        <v>47131826</v>
      </c>
      <c r="PZN196" s="62">
        <v>47131826</v>
      </c>
      <c r="PZO196" s="62">
        <v>47131826</v>
      </c>
      <c r="PZP196" s="62">
        <v>47131826</v>
      </c>
      <c r="PZQ196" s="62">
        <v>47131826</v>
      </c>
      <c r="PZR196" s="62">
        <v>47131826</v>
      </c>
      <c r="PZS196" s="62">
        <v>47131826</v>
      </c>
      <c r="PZT196" s="62">
        <v>47131826</v>
      </c>
      <c r="PZU196" s="62">
        <v>47131826</v>
      </c>
      <c r="PZV196" s="62">
        <v>47131826</v>
      </c>
      <c r="PZW196" s="62">
        <v>47131826</v>
      </c>
      <c r="PZX196" s="62">
        <v>47131826</v>
      </c>
      <c r="PZY196" s="62">
        <v>47131826</v>
      </c>
      <c r="PZZ196" s="62">
        <v>47131826</v>
      </c>
      <c r="QAA196" s="62">
        <v>47131826</v>
      </c>
      <c r="QAB196" s="62">
        <v>47131826</v>
      </c>
      <c r="QAC196" s="62">
        <v>47131826</v>
      </c>
      <c r="QAD196" s="62">
        <v>47131826</v>
      </c>
      <c r="QAE196" s="62">
        <v>47131826</v>
      </c>
      <c r="QAF196" s="62">
        <v>47131826</v>
      </c>
      <c r="QAG196" s="62">
        <v>47131826</v>
      </c>
      <c r="QAH196" s="62">
        <v>47131826</v>
      </c>
      <c r="QAI196" s="62">
        <v>47131826</v>
      </c>
      <c r="QAJ196" s="62">
        <v>47131826</v>
      </c>
      <c r="QAK196" s="62">
        <v>47131826</v>
      </c>
      <c r="QAL196" s="62">
        <v>47131826</v>
      </c>
      <c r="QAM196" s="62">
        <v>47131826</v>
      </c>
      <c r="QAN196" s="62">
        <v>47131826</v>
      </c>
      <c r="QAO196" s="62">
        <v>47131826</v>
      </c>
      <c r="QAP196" s="62">
        <v>47131826</v>
      </c>
      <c r="QAQ196" s="62">
        <v>47131826</v>
      </c>
      <c r="QAR196" s="62">
        <v>47131826</v>
      </c>
      <c r="QAS196" s="62">
        <v>47131826</v>
      </c>
      <c r="QAT196" s="62">
        <v>47131826</v>
      </c>
      <c r="QAU196" s="62">
        <v>47131826</v>
      </c>
      <c r="QAV196" s="62">
        <v>47131826</v>
      </c>
      <c r="QAW196" s="62">
        <v>47131826</v>
      </c>
      <c r="QAX196" s="62">
        <v>47131826</v>
      </c>
      <c r="QAY196" s="62">
        <v>47131826</v>
      </c>
      <c r="QAZ196" s="62">
        <v>47131826</v>
      </c>
      <c r="QBA196" s="62">
        <v>47131826</v>
      </c>
      <c r="QBB196" s="62">
        <v>47131826</v>
      </c>
      <c r="QBC196" s="62">
        <v>47131826</v>
      </c>
      <c r="QBD196" s="62">
        <v>47131826</v>
      </c>
      <c r="QBE196" s="62">
        <v>47131826</v>
      </c>
      <c r="QBF196" s="62">
        <v>47131826</v>
      </c>
      <c r="QBG196" s="62">
        <v>47131826</v>
      </c>
      <c r="QBH196" s="62">
        <v>47131826</v>
      </c>
      <c r="QBI196" s="62">
        <v>47131826</v>
      </c>
      <c r="QBJ196" s="62">
        <v>47131826</v>
      </c>
      <c r="QBK196" s="62">
        <v>47131826</v>
      </c>
      <c r="QBL196" s="62">
        <v>47131826</v>
      </c>
      <c r="QBM196" s="62">
        <v>47131826</v>
      </c>
      <c r="QBN196" s="62">
        <v>47131826</v>
      </c>
      <c r="QBO196" s="62">
        <v>47131826</v>
      </c>
      <c r="QBP196" s="62">
        <v>47131826</v>
      </c>
      <c r="QBQ196" s="62">
        <v>47131826</v>
      </c>
      <c r="QBR196" s="62">
        <v>47131826</v>
      </c>
      <c r="QBS196" s="62">
        <v>47131826</v>
      </c>
      <c r="QBT196" s="62">
        <v>47131826</v>
      </c>
      <c r="QBU196" s="62">
        <v>47131826</v>
      </c>
      <c r="QBV196" s="62">
        <v>47131826</v>
      </c>
      <c r="QBW196" s="62">
        <v>47131826</v>
      </c>
      <c r="QBX196" s="62">
        <v>47131826</v>
      </c>
      <c r="QBY196" s="62">
        <v>47131826</v>
      </c>
      <c r="QBZ196" s="62">
        <v>47131826</v>
      </c>
      <c r="QCA196" s="62">
        <v>47131826</v>
      </c>
      <c r="QCB196" s="62">
        <v>47131826</v>
      </c>
      <c r="QCC196" s="62">
        <v>47131826</v>
      </c>
      <c r="QCD196" s="62">
        <v>47131826</v>
      </c>
      <c r="QCE196" s="62">
        <v>47131826</v>
      </c>
      <c r="QCF196" s="62">
        <v>47131826</v>
      </c>
      <c r="QCG196" s="62">
        <v>47131826</v>
      </c>
      <c r="QCH196" s="62">
        <v>47131826</v>
      </c>
      <c r="QCI196" s="62">
        <v>47131826</v>
      </c>
      <c r="QCJ196" s="62">
        <v>47131826</v>
      </c>
      <c r="QCK196" s="62">
        <v>47131826</v>
      </c>
      <c r="QCL196" s="62">
        <v>47131826</v>
      </c>
      <c r="QCM196" s="62">
        <v>47131826</v>
      </c>
      <c r="QCN196" s="62">
        <v>47131826</v>
      </c>
      <c r="QCO196" s="62">
        <v>47131826</v>
      </c>
      <c r="QCP196" s="62">
        <v>47131826</v>
      </c>
      <c r="QCQ196" s="62">
        <v>47131826</v>
      </c>
      <c r="QCR196" s="62">
        <v>47131826</v>
      </c>
      <c r="QCS196" s="62">
        <v>47131826</v>
      </c>
      <c r="QCT196" s="62">
        <v>47131826</v>
      </c>
      <c r="QCU196" s="62">
        <v>47131826</v>
      </c>
      <c r="QCV196" s="62">
        <v>47131826</v>
      </c>
      <c r="QCW196" s="62">
        <v>47131826</v>
      </c>
      <c r="QCX196" s="62">
        <v>47131826</v>
      </c>
      <c r="QCY196" s="62">
        <v>47131826</v>
      </c>
      <c r="QCZ196" s="62">
        <v>47131826</v>
      </c>
      <c r="QDA196" s="62">
        <v>47131826</v>
      </c>
      <c r="QDB196" s="62">
        <v>47131826</v>
      </c>
      <c r="QDC196" s="62">
        <v>47131826</v>
      </c>
      <c r="QDD196" s="62">
        <v>47131826</v>
      </c>
      <c r="QDE196" s="62">
        <v>47131826</v>
      </c>
      <c r="QDF196" s="62">
        <v>47131826</v>
      </c>
      <c r="QDG196" s="62">
        <v>47131826</v>
      </c>
      <c r="QDH196" s="62">
        <v>47131826</v>
      </c>
      <c r="QDI196" s="62">
        <v>47131826</v>
      </c>
      <c r="QDJ196" s="62">
        <v>47131826</v>
      </c>
      <c r="QDK196" s="62">
        <v>47131826</v>
      </c>
      <c r="QDL196" s="62">
        <v>47131826</v>
      </c>
      <c r="QDM196" s="62">
        <v>47131826</v>
      </c>
      <c r="QDN196" s="62">
        <v>47131826</v>
      </c>
      <c r="QDO196" s="62">
        <v>47131826</v>
      </c>
      <c r="QDP196" s="62">
        <v>47131826</v>
      </c>
      <c r="QDQ196" s="62">
        <v>47131826</v>
      </c>
      <c r="QDR196" s="62">
        <v>47131826</v>
      </c>
      <c r="QDS196" s="62">
        <v>47131826</v>
      </c>
      <c r="QDT196" s="62">
        <v>47131826</v>
      </c>
      <c r="QDU196" s="62">
        <v>47131826</v>
      </c>
      <c r="QDV196" s="62">
        <v>47131826</v>
      </c>
      <c r="QDW196" s="62">
        <v>47131826</v>
      </c>
      <c r="QDX196" s="62">
        <v>47131826</v>
      </c>
      <c r="QDY196" s="62">
        <v>47131826</v>
      </c>
      <c r="QDZ196" s="62">
        <v>47131826</v>
      </c>
      <c r="QEA196" s="62">
        <v>47131826</v>
      </c>
      <c r="QEB196" s="62">
        <v>47131826</v>
      </c>
      <c r="QEC196" s="62">
        <v>47131826</v>
      </c>
      <c r="QED196" s="62">
        <v>47131826</v>
      </c>
      <c r="QEE196" s="62">
        <v>47131826</v>
      </c>
      <c r="QEF196" s="62">
        <v>47131826</v>
      </c>
      <c r="QEG196" s="62">
        <v>47131826</v>
      </c>
      <c r="QEH196" s="62">
        <v>47131826</v>
      </c>
      <c r="QEI196" s="62">
        <v>47131826</v>
      </c>
      <c r="QEJ196" s="62">
        <v>47131826</v>
      </c>
      <c r="QEK196" s="62">
        <v>47131826</v>
      </c>
      <c r="QEL196" s="62">
        <v>47131826</v>
      </c>
      <c r="QEM196" s="62">
        <v>47131826</v>
      </c>
      <c r="QEN196" s="62">
        <v>47131826</v>
      </c>
      <c r="QEO196" s="62">
        <v>47131826</v>
      </c>
      <c r="QEP196" s="62">
        <v>47131826</v>
      </c>
      <c r="QEQ196" s="62">
        <v>47131826</v>
      </c>
      <c r="QER196" s="62">
        <v>47131826</v>
      </c>
      <c r="QES196" s="62">
        <v>47131826</v>
      </c>
      <c r="QET196" s="62">
        <v>47131826</v>
      </c>
      <c r="QEU196" s="62">
        <v>47131826</v>
      </c>
      <c r="QEV196" s="62">
        <v>47131826</v>
      </c>
      <c r="QEW196" s="62">
        <v>47131826</v>
      </c>
      <c r="QEX196" s="62">
        <v>47131826</v>
      </c>
      <c r="QEY196" s="62">
        <v>47131826</v>
      </c>
      <c r="QEZ196" s="62">
        <v>47131826</v>
      </c>
      <c r="QFA196" s="62">
        <v>47131826</v>
      </c>
      <c r="QFB196" s="62">
        <v>47131826</v>
      </c>
      <c r="QFC196" s="62">
        <v>47131826</v>
      </c>
      <c r="QFD196" s="62">
        <v>47131826</v>
      </c>
      <c r="QFE196" s="62">
        <v>47131826</v>
      </c>
      <c r="QFF196" s="62">
        <v>47131826</v>
      </c>
      <c r="QFG196" s="62">
        <v>47131826</v>
      </c>
      <c r="QFH196" s="62">
        <v>47131826</v>
      </c>
      <c r="QFI196" s="62">
        <v>47131826</v>
      </c>
      <c r="QFJ196" s="62">
        <v>47131826</v>
      </c>
      <c r="QFK196" s="62">
        <v>47131826</v>
      </c>
      <c r="QFL196" s="62">
        <v>47131826</v>
      </c>
      <c r="QFM196" s="62">
        <v>47131826</v>
      </c>
      <c r="QFN196" s="62">
        <v>47131826</v>
      </c>
      <c r="QFO196" s="62">
        <v>47131826</v>
      </c>
      <c r="QFP196" s="62">
        <v>47131826</v>
      </c>
      <c r="QFQ196" s="62">
        <v>47131826</v>
      </c>
      <c r="QFR196" s="62">
        <v>47131826</v>
      </c>
      <c r="QFS196" s="62">
        <v>47131826</v>
      </c>
      <c r="QFT196" s="62">
        <v>47131826</v>
      </c>
      <c r="QFU196" s="62">
        <v>47131826</v>
      </c>
      <c r="QFV196" s="62">
        <v>47131826</v>
      </c>
      <c r="QFW196" s="62">
        <v>47131826</v>
      </c>
      <c r="QFX196" s="62">
        <v>47131826</v>
      </c>
      <c r="QFY196" s="62">
        <v>47131826</v>
      </c>
      <c r="QFZ196" s="62">
        <v>47131826</v>
      </c>
      <c r="QGA196" s="62">
        <v>47131826</v>
      </c>
      <c r="QGB196" s="62">
        <v>47131826</v>
      </c>
      <c r="QGC196" s="62">
        <v>47131826</v>
      </c>
      <c r="QGD196" s="62">
        <v>47131826</v>
      </c>
      <c r="QGE196" s="62">
        <v>47131826</v>
      </c>
      <c r="QGF196" s="62">
        <v>47131826</v>
      </c>
      <c r="QGG196" s="62">
        <v>47131826</v>
      </c>
      <c r="QGH196" s="62">
        <v>47131826</v>
      </c>
      <c r="QGI196" s="62">
        <v>47131826</v>
      </c>
      <c r="QGJ196" s="62">
        <v>47131826</v>
      </c>
      <c r="QGK196" s="62">
        <v>47131826</v>
      </c>
      <c r="QGL196" s="62">
        <v>47131826</v>
      </c>
      <c r="QGM196" s="62">
        <v>47131826</v>
      </c>
      <c r="QGN196" s="62">
        <v>47131826</v>
      </c>
      <c r="QGO196" s="62">
        <v>47131826</v>
      </c>
      <c r="QGP196" s="62">
        <v>47131826</v>
      </c>
      <c r="QGQ196" s="62">
        <v>47131826</v>
      </c>
      <c r="QGR196" s="62">
        <v>47131826</v>
      </c>
      <c r="QGS196" s="62">
        <v>47131826</v>
      </c>
      <c r="QGT196" s="62">
        <v>47131826</v>
      </c>
      <c r="QGU196" s="62">
        <v>47131826</v>
      </c>
      <c r="QGV196" s="62">
        <v>47131826</v>
      </c>
      <c r="QGW196" s="62">
        <v>47131826</v>
      </c>
      <c r="QGX196" s="62">
        <v>47131826</v>
      </c>
      <c r="QGY196" s="62">
        <v>47131826</v>
      </c>
      <c r="QGZ196" s="62">
        <v>47131826</v>
      </c>
      <c r="QHA196" s="62">
        <v>47131826</v>
      </c>
      <c r="QHB196" s="62">
        <v>47131826</v>
      </c>
      <c r="QHC196" s="62">
        <v>47131826</v>
      </c>
      <c r="QHD196" s="62">
        <v>47131826</v>
      </c>
      <c r="QHE196" s="62">
        <v>47131826</v>
      </c>
      <c r="QHF196" s="62">
        <v>47131826</v>
      </c>
      <c r="QHG196" s="62">
        <v>47131826</v>
      </c>
      <c r="QHH196" s="62">
        <v>47131826</v>
      </c>
      <c r="QHI196" s="62">
        <v>47131826</v>
      </c>
      <c r="QHJ196" s="62">
        <v>47131826</v>
      </c>
      <c r="QHK196" s="62">
        <v>47131826</v>
      </c>
      <c r="QHL196" s="62">
        <v>47131826</v>
      </c>
      <c r="QHM196" s="62">
        <v>47131826</v>
      </c>
      <c r="QHN196" s="62">
        <v>47131826</v>
      </c>
      <c r="QHO196" s="62">
        <v>47131826</v>
      </c>
      <c r="QHP196" s="62">
        <v>47131826</v>
      </c>
      <c r="QHQ196" s="62">
        <v>47131826</v>
      </c>
      <c r="QHR196" s="62">
        <v>47131826</v>
      </c>
      <c r="QHS196" s="62">
        <v>47131826</v>
      </c>
      <c r="QHT196" s="62">
        <v>47131826</v>
      </c>
      <c r="QHU196" s="62">
        <v>47131826</v>
      </c>
      <c r="QHV196" s="62">
        <v>47131826</v>
      </c>
      <c r="QHW196" s="62">
        <v>47131826</v>
      </c>
      <c r="QHX196" s="62">
        <v>47131826</v>
      </c>
      <c r="QHY196" s="62">
        <v>47131826</v>
      </c>
      <c r="QHZ196" s="62">
        <v>47131826</v>
      </c>
      <c r="QIA196" s="62">
        <v>47131826</v>
      </c>
      <c r="QIB196" s="62">
        <v>47131826</v>
      </c>
      <c r="QIC196" s="62">
        <v>47131826</v>
      </c>
      <c r="QID196" s="62">
        <v>47131826</v>
      </c>
      <c r="QIE196" s="62">
        <v>47131826</v>
      </c>
      <c r="QIF196" s="62">
        <v>47131826</v>
      </c>
      <c r="QIG196" s="62">
        <v>47131826</v>
      </c>
      <c r="QIH196" s="62">
        <v>47131826</v>
      </c>
      <c r="QII196" s="62">
        <v>47131826</v>
      </c>
      <c r="QIJ196" s="62">
        <v>47131826</v>
      </c>
      <c r="QIK196" s="62">
        <v>47131826</v>
      </c>
      <c r="QIL196" s="62">
        <v>47131826</v>
      </c>
      <c r="QIM196" s="62">
        <v>47131826</v>
      </c>
      <c r="QIN196" s="62">
        <v>47131826</v>
      </c>
      <c r="QIO196" s="62">
        <v>47131826</v>
      </c>
      <c r="QIP196" s="62">
        <v>47131826</v>
      </c>
      <c r="QIQ196" s="62">
        <v>47131826</v>
      </c>
      <c r="QIR196" s="62">
        <v>47131826</v>
      </c>
      <c r="QIS196" s="62">
        <v>47131826</v>
      </c>
      <c r="QIT196" s="62">
        <v>47131826</v>
      </c>
      <c r="QIU196" s="62">
        <v>47131826</v>
      </c>
      <c r="QIV196" s="62">
        <v>47131826</v>
      </c>
      <c r="QIW196" s="62">
        <v>47131826</v>
      </c>
      <c r="QIX196" s="62">
        <v>47131826</v>
      </c>
      <c r="QIY196" s="62">
        <v>47131826</v>
      </c>
      <c r="QIZ196" s="62">
        <v>47131826</v>
      </c>
      <c r="QJA196" s="62">
        <v>47131826</v>
      </c>
      <c r="QJB196" s="62">
        <v>47131826</v>
      </c>
      <c r="QJC196" s="62">
        <v>47131826</v>
      </c>
      <c r="QJD196" s="62">
        <v>47131826</v>
      </c>
      <c r="QJE196" s="62">
        <v>47131826</v>
      </c>
      <c r="QJF196" s="62">
        <v>47131826</v>
      </c>
      <c r="QJG196" s="62">
        <v>47131826</v>
      </c>
      <c r="QJH196" s="62">
        <v>47131826</v>
      </c>
      <c r="QJI196" s="62">
        <v>47131826</v>
      </c>
      <c r="QJJ196" s="62">
        <v>47131826</v>
      </c>
      <c r="QJK196" s="62">
        <v>47131826</v>
      </c>
      <c r="QJL196" s="62">
        <v>47131826</v>
      </c>
      <c r="QJM196" s="62">
        <v>47131826</v>
      </c>
      <c r="QJN196" s="62">
        <v>47131826</v>
      </c>
      <c r="QJO196" s="62">
        <v>47131826</v>
      </c>
      <c r="QJP196" s="62">
        <v>47131826</v>
      </c>
      <c r="QJQ196" s="62">
        <v>47131826</v>
      </c>
      <c r="QJR196" s="62">
        <v>47131826</v>
      </c>
      <c r="QJS196" s="62">
        <v>47131826</v>
      </c>
      <c r="QJT196" s="62">
        <v>47131826</v>
      </c>
      <c r="QJU196" s="62">
        <v>47131826</v>
      </c>
      <c r="QJV196" s="62">
        <v>47131826</v>
      </c>
      <c r="QJW196" s="62">
        <v>47131826</v>
      </c>
      <c r="QJX196" s="62">
        <v>47131826</v>
      </c>
      <c r="QJY196" s="62">
        <v>47131826</v>
      </c>
      <c r="QJZ196" s="62">
        <v>47131826</v>
      </c>
      <c r="QKA196" s="62">
        <v>47131826</v>
      </c>
      <c r="QKB196" s="62">
        <v>47131826</v>
      </c>
      <c r="QKC196" s="62">
        <v>47131826</v>
      </c>
      <c r="QKD196" s="62">
        <v>47131826</v>
      </c>
      <c r="QKE196" s="62">
        <v>47131826</v>
      </c>
      <c r="QKF196" s="62">
        <v>47131826</v>
      </c>
      <c r="QKG196" s="62">
        <v>47131826</v>
      </c>
      <c r="QKH196" s="62">
        <v>47131826</v>
      </c>
      <c r="QKI196" s="62">
        <v>47131826</v>
      </c>
      <c r="QKJ196" s="62">
        <v>47131826</v>
      </c>
      <c r="QKK196" s="62">
        <v>47131826</v>
      </c>
      <c r="QKL196" s="62">
        <v>47131826</v>
      </c>
      <c r="QKM196" s="62">
        <v>47131826</v>
      </c>
      <c r="QKN196" s="62">
        <v>47131826</v>
      </c>
      <c r="QKO196" s="62">
        <v>47131826</v>
      </c>
      <c r="QKP196" s="62">
        <v>47131826</v>
      </c>
      <c r="QKQ196" s="62">
        <v>47131826</v>
      </c>
      <c r="QKR196" s="62">
        <v>47131826</v>
      </c>
      <c r="QKS196" s="62">
        <v>47131826</v>
      </c>
      <c r="QKT196" s="62">
        <v>47131826</v>
      </c>
      <c r="QKU196" s="62">
        <v>47131826</v>
      </c>
      <c r="QKV196" s="62">
        <v>47131826</v>
      </c>
      <c r="QKW196" s="62">
        <v>47131826</v>
      </c>
      <c r="QKX196" s="62">
        <v>47131826</v>
      </c>
      <c r="QKY196" s="62">
        <v>47131826</v>
      </c>
      <c r="QKZ196" s="62">
        <v>47131826</v>
      </c>
      <c r="QLA196" s="62">
        <v>47131826</v>
      </c>
      <c r="QLB196" s="62">
        <v>47131826</v>
      </c>
      <c r="QLC196" s="62">
        <v>47131826</v>
      </c>
      <c r="QLD196" s="62">
        <v>47131826</v>
      </c>
      <c r="QLE196" s="62">
        <v>47131826</v>
      </c>
      <c r="QLF196" s="62">
        <v>47131826</v>
      </c>
      <c r="QLG196" s="62">
        <v>47131826</v>
      </c>
      <c r="QLH196" s="62">
        <v>47131826</v>
      </c>
      <c r="QLI196" s="62">
        <v>47131826</v>
      </c>
      <c r="QLJ196" s="62">
        <v>47131826</v>
      </c>
      <c r="QLK196" s="62">
        <v>47131826</v>
      </c>
      <c r="QLL196" s="62">
        <v>47131826</v>
      </c>
      <c r="QLM196" s="62">
        <v>47131826</v>
      </c>
      <c r="QLN196" s="62">
        <v>47131826</v>
      </c>
      <c r="QLO196" s="62">
        <v>47131826</v>
      </c>
      <c r="QLP196" s="62">
        <v>47131826</v>
      </c>
      <c r="QLQ196" s="62">
        <v>47131826</v>
      </c>
      <c r="QLR196" s="62">
        <v>47131826</v>
      </c>
      <c r="QLS196" s="62">
        <v>47131826</v>
      </c>
      <c r="QLT196" s="62">
        <v>47131826</v>
      </c>
      <c r="QLU196" s="62">
        <v>47131826</v>
      </c>
      <c r="QLV196" s="62">
        <v>47131826</v>
      </c>
      <c r="QLW196" s="62">
        <v>47131826</v>
      </c>
      <c r="QLX196" s="62">
        <v>47131826</v>
      </c>
      <c r="QLY196" s="62">
        <v>47131826</v>
      </c>
      <c r="QLZ196" s="62">
        <v>47131826</v>
      </c>
      <c r="QMA196" s="62">
        <v>47131826</v>
      </c>
      <c r="QMB196" s="62">
        <v>47131826</v>
      </c>
      <c r="QMC196" s="62">
        <v>47131826</v>
      </c>
      <c r="QMD196" s="62">
        <v>47131826</v>
      </c>
      <c r="QME196" s="62">
        <v>47131826</v>
      </c>
      <c r="QMF196" s="62">
        <v>47131826</v>
      </c>
      <c r="QMG196" s="62">
        <v>47131826</v>
      </c>
      <c r="QMH196" s="62">
        <v>47131826</v>
      </c>
      <c r="QMI196" s="62">
        <v>47131826</v>
      </c>
      <c r="QMJ196" s="62">
        <v>47131826</v>
      </c>
      <c r="QMK196" s="62">
        <v>47131826</v>
      </c>
      <c r="QML196" s="62">
        <v>47131826</v>
      </c>
      <c r="QMM196" s="62">
        <v>47131826</v>
      </c>
      <c r="QMN196" s="62">
        <v>47131826</v>
      </c>
      <c r="QMO196" s="62">
        <v>47131826</v>
      </c>
      <c r="QMP196" s="62">
        <v>47131826</v>
      </c>
      <c r="QMQ196" s="62">
        <v>47131826</v>
      </c>
      <c r="QMR196" s="62">
        <v>47131826</v>
      </c>
      <c r="QMS196" s="62">
        <v>47131826</v>
      </c>
      <c r="QMT196" s="62">
        <v>47131826</v>
      </c>
      <c r="QMU196" s="62">
        <v>47131826</v>
      </c>
      <c r="QMV196" s="62">
        <v>47131826</v>
      </c>
      <c r="QMW196" s="62">
        <v>47131826</v>
      </c>
      <c r="QMX196" s="62">
        <v>47131826</v>
      </c>
      <c r="QMY196" s="62">
        <v>47131826</v>
      </c>
      <c r="QMZ196" s="62">
        <v>47131826</v>
      </c>
      <c r="QNA196" s="62">
        <v>47131826</v>
      </c>
      <c r="QNB196" s="62">
        <v>47131826</v>
      </c>
      <c r="QNC196" s="62">
        <v>47131826</v>
      </c>
      <c r="QND196" s="62">
        <v>47131826</v>
      </c>
      <c r="QNE196" s="62">
        <v>47131826</v>
      </c>
      <c r="QNF196" s="62">
        <v>47131826</v>
      </c>
      <c r="QNG196" s="62">
        <v>47131826</v>
      </c>
      <c r="QNH196" s="62">
        <v>47131826</v>
      </c>
      <c r="QNI196" s="62">
        <v>47131826</v>
      </c>
      <c r="QNJ196" s="62">
        <v>47131826</v>
      </c>
      <c r="QNK196" s="62">
        <v>47131826</v>
      </c>
      <c r="QNL196" s="62">
        <v>47131826</v>
      </c>
      <c r="QNM196" s="62">
        <v>47131826</v>
      </c>
      <c r="QNN196" s="62">
        <v>47131826</v>
      </c>
      <c r="QNO196" s="62">
        <v>47131826</v>
      </c>
      <c r="QNP196" s="62">
        <v>47131826</v>
      </c>
      <c r="QNQ196" s="62">
        <v>47131826</v>
      </c>
      <c r="QNR196" s="62">
        <v>47131826</v>
      </c>
      <c r="QNS196" s="62">
        <v>47131826</v>
      </c>
      <c r="QNT196" s="62">
        <v>47131826</v>
      </c>
      <c r="QNU196" s="62">
        <v>47131826</v>
      </c>
      <c r="QNV196" s="62">
        <v>47131826</v>
      </c>
      <c r="QNW196" s="62">
        <v>47131826</v>
      </c>
      <c r="QNX196" s="62">
        <v>47131826</v>
      </c>
      <c r="QNY196" s="62">
        <v>47131826</v>
      </c>
      <c r="QNZ196" s="62">
        <v>47131826</v>
      </c>
      <c r="QOA196" s="62">
        <v>47131826</v>
      </c>
      <c r="QOB196" s="62">
        <v>47131826</v>
      </c>
      <c r="QOC196" s="62">
        <v>47131826</v>
      </c>
      <c r="QOD196" s="62">
        <v>47131826</v>
      </c>
      <c r="QOE196" s="62">
        <v>47131826</v>
      </c>
      <c r="QOF196" s="62">
        <v>47131826</v>
      </c>
      <c r="QOG196" s="62">
        <v>47131826</v>
      </c>
      <c r="QOH196" s="62">
        <v>47131826</v>
      </c>
      <c r="QOI196" s="62">
        <v>47131826</v>
      </c>
      <c r="QOJ196" s="62">
        <v>47131826</v>
      </c>
      <c r="QOK196" s="62">
        <v>47131826</v>
      </c>
      <c r="QOL196" s="62">
        <v>47131826</v>
      </c>
      <c r="QOM196" s="62">
        <v>47131826</v>
      </c>
      <c r="QON196" s="62">
        <v>47131826</v>
      </c>
      <c r="QOO196" s="62">
        <v>47131826</v>
      </c>
      <c r="QOP196" s="62">
        <v>47131826</v>
      </c>
      <c r="QOQ196" s="62">
        <v>47131826</v>
      </c>
      <c r="QOR196" s="62">
        <v>47131826</v>
      </c>
      <c r="QOS196" s="62">
        <v>47131826</v>
      </c>
      <c r="QOT196" s="62">
        <v>47131826</v>
      </c>
      <c r="QOU196" s="62">
        <v>47131826</v>
      </c>
      <c r="QOV196" s="62">
        <v>47131826</v>
      </c>
      <c r="QOW196" s="62">
        <v>47131826</v>
      </c>
      <c r="QOX196" s="62">
        <v>47131826</v>
      </c>
      <c r="QOY196" s="62">
        <v>47131826</v>
      </c>
      <c r="QOZ196" s="62">
        <v>47131826</v>
      </c>
      <c r="QPA196" s="62">
        <v>47131826</v>
      </c>
      <c r="QPB196" s="62">
        <v>47131826</v>
      </c>
      <c r="QPC196" s="62">
        <v>47131826</v>
      </c>
      <c r="QPD196" s="62">
        <v>47131826</v>
      </c>
      <c r="QPE196" s="62">
        <v>47131826</v>
      </c>
      <c r="QPF196" s="62">
        <v>47131826</v>
      </c>
      <c r="QPG196" s="62">
        <v>47131826</v>
      </c>
      <c r="QPH196" s="62">
        <v>47131826</v>
      </c>
      <c r="QPI196" s="62">
        <v>47131826</v>
      </c>
      <c r="QPJ196" s="62">
        <v>47131826</v>
      </c>
      <c r="QPK196" s="62">
        <v>47131826</v>
      </c>
      <c r="QPL196" s="62">
        <v>47131826</v>
      </c>
      <c r="QPM196" s="62">
        <v>47131826</v>
      </c>
      <c r="QPN196" s="62">
        <v>47131826</v>
      </c>
      <c r="QPO196" s="62">
        <v>47131826</v>
      </c>
      <c r="QPP196" s="62">
        <v>47131826</v>
      </c>
      <c r="QPQ196" s="62">
        <v>47131826</v>
      </c>
      <c r="QPR196" s="62">
        <v>47131826</v>
      </c>
      <c r="QPS196" s="62">
        <v>47131826</v>
      </c>
      <c r="QPT196" s="62">
        <v>47131826</v>
      </c>
      <c r="QPU196" s="62">
        <v>47131826</v>
      </c>
      <c r="QPV196" s="62">
        <v>47131826</v>
      </c>
      <c r="QPW196" s="62">
        <v>47131826</v>
      </c>
      <c r="QPX196" s="62">
        <v>47131826</v>
      </c>
      <c r="QPY196" s="62">
        <v>47131826</v>
      </c>
      <c r="QPZ196" s="62">
        <v>47131826</v>
      </c>
      <c r="QQA196" s="62">
        <v>47131826</v>
      </c>
      <c r="QQB196" s="62">
        <v>47131826</v>
      </c>
      <c r="QQC196" s="62">
        <v>47131826</v>
      </c>
      <c r="QQD196" s="62">
        <v>47131826</v>
      </c>
      <c r="QQE196" s="62">
        <v>47131826</v>
      </c>
      <c r="QQF196" s="62">
        <v>47131826</v>
      </c>
      <c r="QQG196" s="62">
        <v>47131826</v>
      </c>
      <c r="QQH196" s="62">
        <v>47131826</v>
      </c>
      <c r="QQI196" s="62">
        <v>47131826</v>
      </c>
      <c r="QQJ196" s="62">
        <v>47131826</v>
      </c>
      <c r="QQK196" s="62">
        <v>47131826</v>
      </c>
      <c r="QQL196" s="62">
        <v>47131826</v>
      </c>
      <c r="QQM196" s="62">
        <v>47131826</v>
      </c>
      <c r="QQN196" s="62">
        <v>47131826</v>
      </c>
      <c r="QQO196" s="62">
        <v>47131826</v>
      </c>
      <c r="QQP196" s="62">
        <v>47131826</v>
      </c>
      <c r="QQQ196" s="62">
        <v>47131826</v>
      </c>
      <c r="QQR196" s="62">
        <v>47131826</v>
      </c>
      <c r="QQS196" s="62">
        <v>47131826</v>
      </c>
      <c r="QQT196" s="62">
        <v>47131826</v>
      </c>
      <c r="QQU196" s="62">
        <v>47131826</v>
      </c>
      <c r="QQV196" s="62">
        <v>47131826</v>
      </c>
      <c r="QQW196" s="62">
        <v>47131826</v>
      </c>
      <c r="QQX196" s="62">
        <v>47131826</v>
      </c>
      <c r="QQY196" s="62">
        <v>47131826</v>
      </c>
      <c r="QQZ196" s="62">
        <v>47131826</v>
      </c>
      <c r="QRA196" s="62">
        <v>47131826</v>
      </c>
      <c r="QRB196" s="62">
        <v>47131826</v>
      </c>
      <c r="QRC196" s="62">
        <v>47131826</v>
      </c>
      <c r="QRD196" s="62">
        <v>47131826</v>
      </c>
      <c r="QRE196" s="62">
        <v>47131826</v>
      </c>
      <c r="QRF196" s="62">
        <v>47131826</v>
      </c>
      <c r="QRG196" s="62">
        <v>47131826</v>
      </c>
      <c r="QRH196" s="62">
        <v>47131826</v>
      </c>
      <c r="QRI196" s="62">
        <v>47131826</v>
      </c>
      <c r="QRJ196" s="62">
        <v>47131826</v>
      </c>
      <c r="QRK196" s="62">
        <v>47131826</v>
      </c>
      <c r="QRL196" s="62">
        <v>47131826</v>
      </c>
      <c r="QRM196" s="62">
        <v>47131826</v>
      </c>
      <c r="QRN196" s="62">
        <v>47131826</v>
      </c>
      <c r="QRO196" s="62">
        <v>47131826</v>
      </c>
      <c r="QRP196" s="62">
        <v>47131826</v>
      </c>
      <c r="QRQ196" s="62">
        <v>47131826</v>
      </c>
      <c r="QRR196" s="62">
        <v>47131826</v>
      </c>
      <c r="QRS196" s="62">
        <v>47131826</v>
      </c>
      <c r="QRT196" s="62">
        <v>47131826</v>
      </c>
      <c r="QRU196" s="62">
        <v>47131826</v>
      </c>
      <c r="QRV196" s="62">
        <v>47131826</v>
      </c>
      <c r="QRW196" s="62">
        <v>47131826</v>
      </c>
      <c r="QRX196" s="62">
        <v>47131826</v>
      </c>
      <c r="QRY196" s="62">
        <v>47131826</v>
      </c>
      <c r="QRZ196" s="62">
        <v>47131826</v>
      </c>
      <c r="QSA196" s="62">
        <v>47131826</v>
      </c>
      <c r="QSB196" s="62">
        <v>47131826</v>
      </c>
      <c r="QSC196" s="62">
        <v>47131826</v>
      </c>
      <c r="QSD196" s="62">
        <v>47131826</v>
      </c>
      <c r="QSE196" s="62">
        <v>47131826</v>
      </c>
      <c r="QSF196" s="62">
        <v>47131826</v>
      </c>
      <c r="QSG196" s="62">
        <v>47131826</v>
      </c>
      <c r="QSH196" s="62">
        <v>47131826</v>
      </c>
      <c r="QSI196" s="62">
        <v>47131826</v>
      </c>
      <c r="QSJ196" s="62">
        <v>47131826</v>
      </c>
      <c r="QSK196" s="62">
        <v>47131826</v>
      </c>
      <c r="QSL196" s="62">
        <v>47131826</v>
      </c>
      <c r="QSM196" s="62">
        <v>47131826</v>
      </c>
      <c r="QSN196" s="62">
        <v>47131826</v>
      </c>
      <c r="QSO196" s="62">
        <v>47131826</v>
      </c>
      <c r="QSP196" s="62">
        <v>47131826</v>
      </c>
      <c r="QSQ196" s="62">
        <v>47131826</v>
      </c>
      <c r="QSR196" s="62">
        <v>47131826</v>
      </c>
      <c r="QSS196" s="62">
        <v>47131826</v>
      </c>
      <c r="QST196" s="62">
        <v>47131826</v>
      </c>
      <c r="QSU196" s="62">
        <v>47131826</v>
      </c>
      <c r="QSV196" s="62">
        <v>47131826</v>
      </c>
      <c r="QSW196" s="62">
        <v>47131826</v>
      </c>
      <c r="QSX196" s="62">
        <v>47131826</v>
      </c>
      <c r="QSY196" s="62">
        <v>47131826</v>
      </c>
      <c r="QSZ196" s="62">
        <v>47131826</v>
      </c>
      <c r="QTA196" s="62">
        <v>47131826</v>
      </c>
      <c r="QTB196" s="62">
        <v>47131826</v>
      </c>
      <c r="QTC196" s="62">
        <v>47131826</v>
      </c>
      <c r="QTD196" s="62">
        <v>47131826</v>
      </c>
      <c r="QTE196" s="62">
        <v>47131826</v>
      </c>
      <c r="QTF196" s="62">
        <v>47131826</v>
      </c>
      <c r="QTG196" s="62">
        <v>47131826</v>
      </c>
      <c r="QTH196" s="62">
        <v>47131826</v>
      </c>
      <c r="QTI196" s="62">
        <v>47131826</v>
      </c>
      <c r="QTJ196" s="62">
        <v>47131826</v>
      </c>
      <c r="QTK196" s="62">
        <v>47131826</v>
      </c>
      <c r="QTL196" s="62">
        <v>47131826</v>
      </c>
      <c r="QTM196" s="62">
        <v>47131826</v>
      </c>
      <c r="QTN196" s="62">
        <v>47131826</v>
      </c>
      <c r="QTO196" s="62">
        <v>47131826</v>
      </c>
      <c r="QTP196" s="62">
        <v>47131826</v>
      </c>
      <c r="QTQ196" s="62">
        <v>47131826</v>
      </c>
      <c r="QTR196" s="62">
        <v>47131826</v>
      </c>
      <c r="QTS196" s="62">
        <v>47131826</v>
      </c>
      <c r="QTT196" s="62">
        <v>47131826</v>
      </c>
      <c r="QTU196" s="62">
        <v>47131826</v>
      </c>
      <c r="QTV196" s="62">
        <v>47131826</v>
      </c>
      <c r="QTW196" s="62">
        <v>47131826</v>
      </c>
      <c r="QTX196" s="62">
        <v>47131826</v>
      </c>
      <c r="QTY196" s="62">
        <v>47131826</v>
      </c>
      <c r="QTZ196" s="62">
        <v>47131826</v>
      </c>
      <c r="QUA196" s="62">
        <v>47131826</v>
      </c>
      <c r="QUB196" s="62">
        <v>47131826</v>
      </c>
      <c r="QUC196" s="62">
        <v>47131826</v>
      </c>
      <c r="QUD196" s="62">
        <v>47131826</v>
      </c>
      <c r="QUE196" s="62">
        <v>47131826</v>
      </c>
      <c r="QUF196" s="62">
        <v>47131826</v>
      </c>
      <c r="QUG196" s="62">
        <v>47131826</v>
      </c>
      <c r="QUH196" s="62">
        <v>47131826</v>
      </c>
      <c r="QUI196" s="62">
        <v>47131826</v>
      </c>
      <c r="QUJ196" s="62">
        <v>47131826</v>
      </c>
      <c r="QUK196" s="62">
        <v>47131826</v>
      </c>
      <c r="QUL196" s="62">
        <v>47131826</v>
      </c>
      <c r="QUM196" s="62">
        <v>47131826</v>
      </c>
      <c r="QUN196" s="62">
        <v>47131826</v>
      </c>
      <c r="QUO196" s="62">
        <v>47131826</v>
      </c>
      <c r="QUP196" s="62">
        <v>47131826</v>
      </c>
      <c r="QUQ196" s="62">
        <v>47131826</v>
      </c>
      <c r="QUR196" s="62">
        <v>47131826</v>
      </c>
      <c r="QUS196" s="62">
        <v>47131826</v>
      </c>
      <c r="QUT196" s="62">
        <v>47131826</v>
      </c>
      <c r="QUU196" s="62">
        <v>47131826</v>
      </c>
      <c r="QUV196" s="62">
        <v>47131826</v>
      </c>
      <c r="QUW196" s="62">
        <v>47131826</v>
      </c>
      <c r="QUX196" s="62">
        <v>47131826</v>
      </c>
      <c r="QUY196" s="62">
        <v>47131826</v>
      </c>
      <c r="QUZ196" s="62">
        <v>47131826</v>
      </c>
      <c r="QVA196" s="62">
        <v>47131826</v>
      </c>
      <c r="QVB196" s="62">
        <v>47131826</v>
      </c>
      <c r="QVC196" s="62">
        <v>47131826</v>
      </c>
      <c r="QVD196" s="62">
        <v>47131826</v>
      </c>
      <c r="QVE196" s="62">
        <v>47131826</v>
      </c>
      <c r="QVF196" s="62">
        <v>47131826</v>
      </c>
      <c r="QVG196" s="62">
        <v>47131826</v>
      </c>
      <c r="QVH196" s="62">
        <v>47131826</v>
      </c>
      <c r="QVI196" s="62">
        <v>47131826</v>
      </c>
      <c r="QVJ196" s="62">
        <v>47131826</v>
      </c>
      <c r="QVK196" s="62">
        <v>47131826</v>
      </c>
      <c r="QVL196" s="62">
        <v>47131826</v>
      </c>
      <c r="QVM196" s="62">
        <v>47131826</v>
      </c>
      <c r="QVN196" s="62">
        <v>47131826</v>
      </c>
      <c r="QVO196" s="62">
        <v>47131826</v>
      </c>
      <c r="QVP196" s="62">
        <v>47131826</v>
      </c>
      <c r="QVQ196" s="62">
        <v>47131826</v>
      </c>
      <c r="QVR196" s="62">
        <v>47131826</v>
      </c>
      <c r="QVS196" s="62">
        <v>47131826</v>
      </c>
      <c r="QVT196" s="62">
        <v>47131826</v>
      </c>
      <c r="QVU196" s="62">
        <v>47131826</v>
      </c>
      <c r="QVV196" s="62">
        <v>47131826</v>
      </c>
      <c r="QVW196" s="62">
        <v>47131826</v>
      </c>
      <c r="QVX196" s="62">
        <v>47131826</v>
      </c>
      <c r="QVY196" s="62">
        <v>47131826</v>
      </c>
      <c r="QVZ196" s="62">
        <v>47131826</v>
      </c>
      <c r="QWA196" s="62">
        <v>47131826</v>
      </c>
      <c r="QWB196" s="62">
        <v>47131826</v>
      </c>
      <c r="QWC196" s="62">
        <v>47131826</v>
      </c>
      <c r="QWD196" s="62">
        <v>47131826</v>
      </c>
      <c r="QWE196" s="62">
        <v>47131826</v>
      </c>
      <c r="QWF196" s="62">
        <v>47131826</v>
      </c>
      <c r="QWG196" s="62">
        <v>47131826</v>
      </c>
      <c r="QWH196" s="62">
        <v>47131826</v>
      </c>
      <c r="QWI196" s="62">
        <v>47131826</v>
      </c>
      <c r="QWJ196" s="62">
        <v>47131826</v>
      </c>
      <c r="QWK196" s="62">
        <v>47131826</v>
      </c>
      <c r="QWL196" s="62">
        <v>47131826</v>
      </c>
      <c r="QWM196" s="62">
        <v>47131826</v>
      </c>
      <c r="QWN196" s="62">
        <v>47131826</v>
      </c>
      <c r="QWO196" s="62">
        <v>47131826</v>
      </c>
      <c r="QWP196" s="62">
        <v>47131826</v>
      </c>
      <c r="QWQ196" s="62">
        <v>47131826</v>
      </c>
      <c r="QWR196" s="62">
        <v>47131826</v>
      </c>
      <c r="QWS196" s="62">
        <v>47131826</v>
      </c>
      <c r="QWT196" s="62">
        <v>47131826</v>
      </c>
      <c r="QWU196" s="62">
        <v>47131826</v>
      </c>
      <c r="QWV196" s="62">
        <v>47131826</v>
      </c>
      <c r="QWW196" s="62">
        <v>47131826</v>
      </c>
      <c r="QWX196" s="62">
        <v>47131826</v>
      </c>
      <c r="QWY196" s="62">
        <v>47131826</v>
      </c>
      <c r="QWZ196" s="62">
        <v>47131826</v>
      </c>
      <c r="QXA196" s="62">
        <v>47131826</v>
      </c>
      <c r="QXB196" s="62">
        <v>47131826</v>
      </c>
      <c r="QXC196" s="62">
        <v>47131826</v>
      </c>
      <c r="QXD196" s="62">
        <v>47131826</v>
      </c>
      <c r="QXE196" s="62">
        <v>47131826</v>
      </c>
      <c r="QXF196" s="62">
        <v>47131826</v>
      </c>
      <c r="QXG196" s="62">
        <v>47131826</v>
      </c>
      <c r="QXH196" s="62">
        <v>47131826</v>
      </c>
      <c r="QXI196" s="62">
        <v>47131826</v>
      </c>
      <c r="QXJ196" s="62">
        <v>47131826</v>
      </c>
      <c r="QXK196" s="62">
        <v>47131826</v>
      </c>
      <c r="QXL196" s="62">
        <v>47131826</v>
      </c>
      <c r="QXM196" s="62">
        <v>47131826</v>
      </c>
      <c r="QXN196" s="62">
        <v>47131826</v>
      </c>
      <c r="QXO196" s="62">
        <v>47131826</v>
      </c>
      <c r="QXP196" s="62">
        <v>47131826</v>
      </c>
      <c r="QXQ196" s="62">
        <v>47131826</v>
      </c>
      <c r="QXR196" s="62">
        <v>47131826</v>
      </c>
      <c r="QXS196" s="62">
        <v>47131826</v>
      </c>
      <c r="QXT196" s="62">
        <v>47131826</v>
      </c>
      <c r="QXU196" s="62">
        <v>47131826</v>
      </c>
      <c r="QXV196" s="62">
        <v>47131826</v>
      </c>
      <c r="QXW196" s="62">
        <v>47131826</v>
      </c>
      <c r="QXX196" s="62">
        <v>47131826</v>
      </c>
      <c r="QXY196" s="62">
        <v>47131826</v>
      </c>
      <c r="QXZ196" s="62">
        <v>47131826</v>
      </c>
      <c r="QYA196" s="62">
        <v>47131826</v>
      </c>
      <c r="QYB196" s="62">
        <v>47131826</v>
      </c>
      <c r="QYC196" s="62">
        <v>47131826</v>
      </c>
      <c r="QYD196" s="62">
        <v>47131826</v>
      </c>
      <c r="QYE196" s="62">
        <v>47131826</v>
      </c>
      <c r="QYF196" s="62">
        <v>47131826</v>
      </c>
      <c r="QYG196" s="62">
        <v>47131826</v>
      </c>
      <c r="QYH196" s="62">
        <v>47131826</v>
      </c>
      <c r="QYI196" s="62">
        <v>47131826</v>
      </c>
      <c r="QYJ196" s="62">
        <v>47131826</v>
      </c>
      <c r="QYK196" s="62">
        <v>47131826</v>
      </c>
      <c r="QYL196" s="62">
        <v>47131826</v>
      </c>
      <c r="QYM196" s="62">
        <v>47131826</v>
      </c>
      <c r="QYN196" s="62">
        <v>47131826</v>
      </c>
      <c r="QYO196" s="62">
        <v>47131826</v>
      </c>
      <c r="QYP196" s="62">
        <v>47131826</v>
      </c>
      <c r="QYQ196" s="62">
        <v>47131826</v>
      </c>
      <c r="QYR196" s="62">
        <v>47131826</v>
      </c>
      <c r="QYS196" s="62">
        <v>47131826</v>
      </c>
      <c r="QYT196" s="62">
        <v>47131826</v>
      </c>
      <c r="QYU196" s="62">
        <v>47131826</v>
      </c>
      <c r="QYV196" s="62">
        <v>47131826</v>
      </c>
      <c r="QYW196" s="62">
        <v>47131826</v>
      </c>
      <c r="QYX196" s="62">
        <v>47131826</v>
      </c>
      <c r="QYY196" s="62">
        <v>47131826</v>
      </c>
      <c r="QYZ196" s="62">
        <v>47131826</v>
      </c>
      <c r="QZA196" s="62">
        <v>47131826</v>
      </c>
      <c r="QZB196" s="62">
        <v>47131826</v>
      </c>
      <c r="QZC196" s="62">
        <v>47131826</v>
      </c>
      <c r="QZD196" s="62">
        <v>47131826</v>
      </c>
      <c r="QZE196" s="62">
        <v>47131826</v>
      </c>
      <c r="QZF196" s="62">
        <v>47131826</v>
      </c>
      <c r="QZG196" s="62">
        <v>47131826</v>
      </c>
      <c r="QZH196" s="62">
        <v>47131826</v>
      </c>
      <c r="QZI196" s="62">
        <v>47131826</v>
      </c>
      <c r="QZJ196" s="62">
        <v>47131826</v>
      </c>
      <c r="QZK196" s="62">
        <v>47131826</v>
      </c>
      <c r="QZL196" s="62">
        <v>47131826</v>
      </c>
      <c r="QZM196" s="62">
        <v>47131826</v>
      </c>
      <c r="QZN196" s="62">
        <v>47131826</v>
      </c>
      <c r="QZO196" s="62">
        <v>47131826</v>
      </c>
      <c r="QZP196" s="62">
        <v>47131826</v>
      </c>
      <c r="QZQ196" s="62">
        <v>47131826</v>
      </c>
      <c r="QZR196" s="62">
        <v>47131826</v>
      </c>
      <c r="QZS196" s="62">
        <v>47131826</v>
      </c>
      <c r="QZT196" s="62">
        <v>47131826</v>
      </c>
      <c r="QZU196" s="62">
        <v>47131826</v>
      </c>
      <c r="QZV196" s="62">
        <v>47131826</v>
      </c>
      <c r="QZW196" s="62">
        <v>47131826</v>
      </c>
      <c r="QZX196" s="62">
        <v>47131826</v>
      </c>
      <c r="QZY196" s="62">
        <v>47131826</v>
      </c>
      <c r="QZZ196" s="62">
        <v>47131826</v>
      </c>
      <c r="RAA196" s="62">
        <v>47131826</v>
      </c>
      <c r="RAB196" s="62">
        <v>47131826</v>
      </c>
      <c r="RAC196" s="62">
        <v>47131826</v>
      </c>
      <c r="RAD196" s="62">
        <v>47131826</v>
      </c>
      <c r="RAE196" s="62">
        <v>47131826</v>
      </c>
      <c r="RAF196" s="62">
        <v>47131826</v>
      </c>
      <c r="RAG196" s="62">
        <v>47131826</v>
      </c>
      <c r="RAH196" s="62">
        <v>47131826</v>
      </c>
      <c r="RAI196" s="62">
        <v>47131826</v>
      </c>
      <c r="RAJ196" s="62">
        <v>47131826</v>
      </c>
      <c r="RAK196" s="62">
        <v>47131826</v>
      </c>
      <c r="RAL196" s="62">
        <v>47131826</v>
      </c>
      <c r="RAM196" s="62">
        <v>47131826</v>
      </c>
      <c r="RAN196" s="62">
        <v>47131826</v>
      </c>
      <c r="RAO196" s="62">
        <v>47131826</v>
      </c>
      <c r="RAP196" s="62">
        <v>47131826</v>
      </c>
      <c r="RAQ196" s="62">
        <v>47131826</v>
      </c>
      <c r="RAR196" s="62">
        <v>47131826</v>
      </c>
      <c r="RAS196" s="62">
        <v>47131826</v>
      </c>
      <c r="RAT196" s="62">
        <v>47131826</v>
      </c>
      <c r="RAU196" s="62">
        <v>47131826</v>
      </c>
      <c r="RAV196" s="62">
        <v>47131826</v>
      </c>
      <c r="RAW196" s="62">
        <v>47131826</v>
      </c>
      <c r="RAX196" s="62">
        <v>47131826</v>
      </c>
      <c r="RAY196" s="62">
        <v>47131826</v>
      </c>
      <c r="RAZ196" s="62">
        <v>47131826</v>
      </c>
      <c r="RBA196" s="62">
        <v>47131826</v>
      </c>
      <c r="RBB196" s="62">
        <v>47131826</v>
      </c>
      <c r="RBC196" s="62">
        <v>47131826</v>
      </c>
      <c r="RBD196" s="62">
        <v>47131826</v>
      </c>
      <c r="RBE196" s="62">
        <v>47131826</v>
      </c>
      <c r="RBF196" s="62">
        <v>47131826</v>
      </c>
      <c r="RBG196" s="62">
        <v>47131826</v>
      </c>
      <c r="RBH196" s="62">
        <v>47131826</v>
      </c>
      <c r="RBI196" s="62">
        <v>47131826</v>
      </c>
      <c r="RBJ196" s="62">
        <v>47131826</v>
      </c>
      <c r="RBK196" s="62">
        <v>47131826</v>
      </c>
      <c r="RBL196" s="62">
        <v>47131826</v>
      </c>
      <c r="RBM196" s="62">
        <v>47131826</v>
      </c>
      <c r="RBN196" s="62">
        <v>47131826</v>
      </c>
      <c r="RBO196" s="62">
        <v>47131826</v>
      </c>
      <c r="RBP196" s="62">
        <v>47131826</v>
      </c>
      <c r="RBQ196" s="62">
        <v>47131826</v>
      </c>
      <c r="RBR196" s="62">
        <v>47131826</v>
      </c>
      <c r="RBS196" s="62">
        <v>47131826</v>
      </c>
      <c r="RBT196" s="62">
        <v>47131826</v>
      </c>
      <c r="RBU196" s="62">
        <v>47131826</v>
      </c>
      <c r="RBV196" s="62">
        <v>47131826</v>
      </c>
      <c r="RBW196" s="62">
        <v>47131826</v>
      </c>
      <c r="RBX196" s="62">
        <v>47131826</v>
      </c>
      <c r="RBY196" s="62">
        <v>47131826</v>
      </c>
      <c r="RBZ196" s="62">
        <v>47131826</v>
      </c>
      <c r="RCA196" s="62">
        <v>47131826</v>
      </c>
      <c r="RCB196" s="62">
        <v>47131826</v>
      </c>
      <c r="RCC196" s="62">
        <v>47131826</v>
      </c>
      <c r="RCD196" s="62">
        <v>47131826</v>
      </c>
      <c r="RCE196" s="62">
        <v>47131826</v>
      </c>
      <c r="RCF196" s="62">
        <v>47131826</v>
      </c>
      <c r="RCG196" s="62">
        <v>47131826</v>
      </c>
      <c r="RCH196" s="62">
        <v>47131826</v>
      </c>
      <c r="RCI196" s="62">
        <v>47131826</v>
      </c>
      <c r="RCJ196" s="62">
        <v>47131826</v>
      </c>
      <c r="RCK196" s="62">
        <v>47131826</v>
      </c>
      <c r="RCL196" s="62">
        <v>47131826</v>
      </c>
      <c r="RCM196" s="62">
        <v>47131826</v>
      </c>
      <c r="RCN196" s="62">
        <v>47131826</v>
      </c>
      <c r="RCO196" s="62">
        <v>47131826</v>
      </c>
      <c r="RCP196" s="62">
        <v>47131826</v>
      </c>
      <c r="RCQ196" s="62">
        <v>47131826</v>
      </c>
      <c r="RCR196" s="62">
        <v>47131826</v>
      </c>
      <c r="RCS196" s="62">
        <v>47131826</v>
      </c>
      <c r="RCT196" s="62">
        <v>47131826</v>
      </c>
      <c r="RCU196" s="62">
        <v>47131826</v>
      </c>
      <c r="RCV196" s="62">
        <v>47131826</v>
      </c>
      <c r="RCW196" s="62">
        <v>47131826</v>
      </c>
      <c r="RCX196" s="62">
        <v>47131826</v>
      </c>
      <c r="RCY196" s="62">
        <v>47131826</v>
      </c>
      <c r="RCZ196" s="62">
        <v>47131826</v>
      </c>
      <c r="RDA196" s="62">
        <v>47131826</v>
      </c>
      <c r="RDB196" s="62">
        <v>47131826</v>
      </c>
      <c r="RDC196" s="62">
        <v>47131826</v>
      </c>
      <c r="RDD196" s="62">
        <v>47131826</v>
      </c>
      <c r="RDE196" s="62">
        <v>47131826</v>
      </c>
      <c r="RDF196" s="62">
        <v>47131826</v>
      </c>
      <c r="RDG196" s="62">
        <v>47131826</v>
      </c>
      <c r="RDH196" s="62">
        <v>47131826</v>
      </c>
      <c r="RDI196" s="62">
        <v>47131826</v>
      </c>
      <c r="RDJ196" s="62">
        <v>47131826</v>
      </c>
      <c r="RDK196" s="62">
        <v>47131826</v>
      </c>
      <c r="RDL196" s="62">
        <v>47131826</v>
      </c>
      <c r="RDM196" s="62">
        <v>47131826</v>
      </c>
      <c r="RDN196" s="62">
        <v>47131826</v>
      </c>
      <c r="RDO196" s="62">
        <v>47131826</v>
      </c>
      <c r="RDP196" s="62">
        <v>47131826</v>
      </c>
      <c r="RDQ196" s="62">
        <v>47131826</v>
      </c>
      <c r="RDR196" s="62">
        <v>47131826</v>
      </c>
      <c r="RDS196" s="62">
        <v>47131826</v>
      </c>
      <c r="RDT196" s="62">
        <v>47131826</v>
      </c>
      <c r="RDU196" s="62">
        <v>47131826</v>
      </c>
      <c r="RDV196" s="62">
        <v>47131826</v>
      </c>
      <c r="RDW196" s="62">
        <v>47131826</v>
      </c>
      <c r="RDX196" s="62">
        <v>47131826</v>
      </c>
      <c r="RDY196" s="62">
        <v>47131826</v>
      </c>
      <c r="RDZ196" s="62">
        <v>47131826</v>
      </c>
      <c r="REA196" s="62">
        <v>47131826</v>
      </c>
      <c r="REB196" s="62">
        <v>47131826</v>
      </c>
      <c r="REC196" s="62">
        <v>47131826</v>
      </c>
      <c r="RED196" s="62">
        <v>47131826</v>
      </c>
      <c r="REE196" s="62">
        <v>47131826</v>
      </c>
      <c r="REF196" s="62">
        <v>47131826</v>
      </c>
      <c r="REG196" s="62">
        <v>47131826</v>
      </c>
      <c r="REH196" s="62">
        <v>47131826</v>
      </c>
      <c r="REI196" s="62">
        <v>47131826</v>
      </c>
      <c r="REJ196" s="62">
        <v>47131826</v>
      </c>
      <c r="REK196" s="62">
        <v>47131826</v>
      </c>
      <c r="REL196" s="62">
        <v>47131826</v>
      </c>
      <c r="REM196" s="62">
        <v>47131826</v>
      </c>
      <c r="REN196" s="62">
        <v>47131826</v>
      </c>
      <c r="REO196" s="62">
        <v>47131826</v>
      </c>
      <c r="REP196" s="62">
        <v>47131826</v>
      </c>
      <c r="REQ196" s="62">
        <v>47131826</v>
      </c>
      <c r="RER196" s="62">
        <v>47131826</v>
      </c>
      <c r="RES196" s="62">
        <v>47131826</v>
      </c>
      <c r="RET196" s="62">
        <v>47131826</v>
      </c>
      <c r="REU196" s="62">
        <v>47131826</v>
      </c>
      <c r="REV196" s="62">
        <v>47131826</v>
      </c>
      <c r="REW196" s="62">
        <v>47131826</v>
      </c>
      <c r="REX196" s="62">
        <v>47131826</v>
      </c>
      <c r="REY196" s="62">
        <v>47131826</v>
      </c>
      <c r="REZ196" s="62">
        <v>47131826</v>
      </c>
      <c r="RFA196" s="62">
        <v>47131826</v>
      </c>
      <c r="RFB196" s="62">
        <v>47131826</v>
      </c>
      <c r="RFC196" s="62">
        <v>47131826</v>
      </c>
      <c r="RFD196" s="62">
        <v>47131826</v>
      </c>
      <c r="RFE196" s="62">
        <v>47131826</v>
      </c>
      <c r="RFF196" s="62">
        <v>47131826</v>
      </c>
      <c r="RFG196" s="62">
        <v>47131826</v>
      </c>
      <c r="RFH196" s="62">
        <v>47131826</v>
      </c>
      <c r="RFI196" s="62">
        <v>47131826</v>
      </c>
      <c r="RFJ196" s="62">
        <v>47131826</v>
      </c>
      <c r="RFK196" s="62">
        <v>47131826</v>
      </c>
      <c r="RFL196" s="62">
        <v>47131826</v>
      </c>
      <c r="RFM196" s="62">
        <v>47131826</v>
      </c>
      <c r="RFN196" s="62">
        <v>47131826</v>
      </c>
      <c r="RFO196" s="62">
        <v>47131826</v>
      </c>
      <c r="RFP196" s="62">
        <v>47131826</v>
      </c>
      <c r="RFQ196" s="62">
        <v>47131826</v>
      </c>
      <c r="RFR196" s="62">
        <v>47131826</v>
      </c>
      <c r="RFS196" s="62">
        <v>47131826</v>
      </c>
      <c r="RFT196" s="62">
        <v>47131826</v>
      </c>
      <c r="RFU196" s="62">
        <v>47131826</v>
      </c>
      <c r="RFV196" s="62">
        <v>47131826</v>
      </c>
      <c r="RFW196" s="62">
        <v>47131826</v>
      </c>
      <c r="RFX196" s="62">
        <v>47131826</v>
      </c>
      <c r="RFY196" s="62">
        <v>47131826</v>
      </c>
      <c r="RFZ196" s="62">
        <v>47131826</v>
      </c>
      <c r="RGA196" s="62">
        <v>47131826</v>
      </c>
      <c r="RGB196" s="62">
        <v>47131826</v>
      </c>
      <c r="RGC196" s="62">
        <v>47131826</v>
      </c>
      <c r="RGD196" s="62">
        <v>47131826</v>
      </c>
      <c r="RGE196" s="62">
        <v>47131826</v>
      </c>
      <c r="RGF196" s="62">
        <v>47131826</v>
      </c>
      <c r="RGG196" s="62">
        <v>47131826</v>
      </c>
      <c r="RGH196" s="62">
        <v>47131826</v>
      </c>
      <c r="RGI196" s="62">
        <v>47131826</v>
      </c>
      <c r="RGJ196" s="62">
        <v>47131826</v>
      </c>
      <c r="RGK196" s="62">
        <v>47131826</v>
      </c>
      <c r="RGL196" s="62">
        <v>47131826</v>
      </c>
      <c r="RGM196" s="62">
        <v>47131826</v>
      </c>
      <c r="RGN196" s="62">
        <v>47131826</v>
      </c>
      <c r="RGO196" s="62">
        <v>47131826</v>
      </c>
      <c r="RGP196" s="62">
        <v>47131826</v>
      </c>
      <c r="RGQ196" s="62">
        <v>47131826</v>
      </c>
      <c r="RGR196" s="62">
        <v>47131826</v>
      </c>
      <c r="RGS196" s="62">
        <v>47131826</v>
      </c>
      <c r="RGT196" s="62">
        <v>47131826</v>
      </c>
      <c r="RGU196" s="62">
        <v>47131826</v>
      </c>
      <c r="RGV196" s="62">
        <v>47131826</v>
      </c>
      <c r="RGW196" s="62">
        <v>47131826</v>
      </c>
      <c r="RGX196" s="62">
        <v>47131826</v>
      </c>
      <c r="RGY196" s="62">
        <v>47131826</v>
      </c>
      <c r="RGZ196" s="62">
        <v>47131826</v>
      </c>
      <c r="RHA196" s="62">
        <v>47131826</v>
      </c>
      <c r="RHB196" s="62">
        <v>47131826</v>
      </c>
      <c r="RHC196" s="62">
        <v>47131826</v>
      </c>
      <c r="RHD196" s="62">
        <v>47131826</v>
      </c>
      <c r="RHE196" s="62">
        <v>47131826</v>
      </c>
      <c r="RHF196" s="62">
        <v>47131826</v>
      </c>
      <c r="RHG196" s="62">
        <v>47131826</v>
      </c>
      <c r="RHH196" s="62">
        <v>47131826</v>
      </c>
      <c r="RHI196" s="62">
        <v>47131826</v>
      </c>
      <c r="RHJ196" s="62">
        <v>47131826</v>
      </c>
      <c r="RHK196" s="62">
        <v>47131826</v>
      </c>
      <c r="RHL196" s="62">
        <v>47131826</v>
      </c>
      <c r="RHM196" s="62">
        <v>47131826</v>
      </c>
      <c r="RHN196" s="62">
        <v>47131826</v>
      </c>
      <c r="RHO196" s="62">
        <v>47131826</v>
      </c>
      <c r="RHP196" s="62">
        <v>47131826</v>
      </c>
      <c r="RHQ196" s="62">
        <v>47131826</v>
      </c>
      <c r="RHR196" s="62">
        <v>47131826</v>
      </c>
      <c r="RHS196" s="62">
        <v>47131826</v>
      </c>
      <c r="RHT196" s="62">
        <v>47131826</v>
      </c>
      <c r="RHU196" s="62">
        <v>47131826</v>
      </c>
      <c r="RHV196" s="62">
        <v>47131826</v>
      </c>
      <c r="RHW196" s="62">
        <v>47131826</v>
      </c>
      <c r="RHX196" s="62">
        <v>47131826</v>
      </c>
      <c r="RHY196" s="62">
        <v>47131826</v>
      </c>
      <c r="RHZ196" s="62">
        <v>47131826</v>
      </c>
      <c r="RIA196" s="62">
        <v>47131826</v>
      </c>
      <c r="RIB196" s="62">
        <v>47131826</v>
      </c>
      <c r="RIC196" s="62">
        <v>47131826</v>
      </c>
      <c r="RID196" s="62">
        <v>47131826</v>
      </c>
      <c r="RIE196" s="62">
        <v>47131826</v>
      </c>
      <c r="RIF196" s="62">
        <v>47131826</v>
      </c>
      <c r="RIG196" s="62">
        <v>47131826</v>
      </c>
      <c r="RIH196" s="62">
        <v>47131826</v>
      </c>
      <c r="RII196" s="62">
        <v>47131826</v>
      </c>
      <c r="RIJ196" s="62">
        <v>47131826</v>
      </c>
      <c r="RIK196" s="62">
        <v>47131826</v>
      </c>
      <c r="RIL196" s="62">
        <v>47131826</v>
      </c>
      <c r="RIM196" s="62">
        <v>47131826</v>
      </c>
      <c r="RIN196" s="62">
        <v>47131826</v>
      </c>
      <c r="RIO196" s="62">
        <v>47131826</v>
      </c>
      <c r="RIP196" s="62">
        <v>47131826</v>
      </c>
      <c r="RIQ196" s="62">
        <v>47131826</v>
      </c>
      <c r="RIR196" s="62">
        <v>47131826</v>
      </c>
      <c r="RIS196" s="62">
        <v>47131826</v>
      </c>
      <c r="RIT196" s="62">
        <v>47131826</v>
      </c>
      <c r="RIU196" s="62">
        <v>47131826</v>
      </c>
      <c r="RIV196" s="62">
        <v>47131826</v>
      </c>
      <c r="RIW196" s="62">
        <v>47131826</v>
      </c>
      <c r="RIX196" s="62">
        <v>47131826</v>
      </c>
      <c r="RIY196" s="62">
        <v>47131826</v>
      </c>
      <c r="RIZ196" s="62">
        <v>47131826</v>
      </c>
      <c r="RJA196" s="62">
        <v>47131826</v>
      </c>
      <c r="RJB196" s="62">
        <v>47131826</v>
      </c>
      <c r="RJC196" s="62">
        <v>47131826</v>
      </c>
      <c r="RJD196" s="62">
        <v>47131826</v>
      </c>
      <c r="RJE196" s="62">
        <v>47131826</v>
      </c>
      <c r="RJF196" s="62">
        <v>47131826</v>
      </c>
      <c r="RJG196" s="62">
        <v>47131826</v>
      </c>
      <c r="RJH196" s="62">
        <v>47131826</v>
      </c>
      <c r="RJI196" s="62">
        <v>47131826</v>
      </c>
      <c r="RJJ196" s="62">
        <v>47131826</v>
      </c>
      <c r="RJK196" s="62">
        <v>47131826</v>
      </c>
      <c r="RJL196" s="62">
        <v>47131826</v>
      </c>
      <c r="RJM196" s="62">
        <v>47131826</v>
      </c>
      <c r="RJN196" s="62">
        <v>47131826</v>
      </c>
      <c r="RJO196" s="62">
        <v>47131826</v>
      </c>
      <c r="RJP196" s="62">
        <v>47131826</v>
      </c>
      <c r="RJQ196" s="62">
        <v>47131826</v>
      </c>
      <c r="RJR196" s="62">
        <v>47131826</v>
      </c>
      <c r="RJS196" s="62">
        <v>47131826</v>
      </c>
      <c r="RJT196" s="62">
        <v>47131826</v>
      </c>
      <c r="RJU196" s="62">
        <v>47131826</v>
      </c>
      <c r="RJV196" s="62">
        <v>47131826</v>
      </c>
      <c r="RJW196" s="62">
        <v>47131826</v>
      </c>
      <c r="RJX196" s="62">
        <v>47131826</v>
      </c>
      <c r="RJY196" s="62">
        <v>47131826</v>
      </c>
      <c r="RJZ196" s="62">
        <v>47131826</v>
      </c>
      <c r="RKA196" s="62">
        <v>47131826</v>
      </c>
      <c r="RKB196" s="62">
        <v>47131826</v>
      </c>
      <c r="RKC196" s="62">
        <v>47131826</v>
      </c>
      <c r="RKD196" s="62">
        <v>47131826</v>
      </c>
      <c r="RKE196" s="62">
        <v>47131826</v>
      </c>
      <c r="RKF196" s="62">
        <v>47131826</v>
      </c>
      <c r="RKG196" s="62">
        <v>47131826</v>
      </c>
      <c r="RKH196" s="62">
        <v>47131826</v>
      </c>
      <c r="RKI196" s="62">
        <v>47131826</v>
      </c>
      <c r="RKJ196" s="62">
        <v>47131826</v>
      </c>
      <c r="RKK196" s="62">
        <v>47131826</v>
      </c>
      <c r="RKL196" s="62">
        <v>47131826</v>
      </c>
      <c r="RKM196" s="62">
        <v>47131826</v>
      </c>
      <c r="RKN196" s="62">
        <v>47131826</v>
      </c>
      <c r="RKO196" s="62">
        <v>47131826</v>
      </c>
      <c r="RKP196" s="62">
        <v>47131826</v>
      </c>
      <c r="RKQ196" s="62">
        <v>47131826</v>
      </c>
      <c r="RKR196" s="62">
        <v>47131826</v>
      </c>
      <c r="RKS196" s="62">
        <v>47131826</v>
      </c>
      <c r="RKT196" s="62">
        <v>47131826</v>
      </c>
      <c r="RKU196" s="62">
        <v>47131826</v>
      </c>
      <c r="RKV196" s="62">
        <v>47131826</v>
      </c>
      <c r="RKW196" s="62">
        <v>47131826</v>
      </c>
      <c r="RKX196" s="62">
        <v>47131826</v>
      </c>
      <c r="RKY196" s="62">
        <v>47131826</v>
      </c>
      <c r="RKZ196" s="62">
        <v>47131826</v>
      </c>
      <c r="RLA196" s="62">
        <v>47131826</v>
      </c>
      <c r="RLB196" s="62">
        <v>47131826</v>
      </c>
      <c r="RLC196" s="62">
        <v>47131826</v>
      </c>
      <c r="RLD196" s="62">
        <v>47131826</v>
      </c>
      <c r="RLE196" s="62">
        <v>47131826</v>
      </c>
      <c r="RLF196" s="62">
        <v>47131826</v>
      </c>
      <c r="RLG196" s="62">
        <v>47131826</v>
      </c>
      <c r="RLH196" s="62">
        <v>47131826</v>
      </c>
      <c r="RLI196" s="62">
        <v>47131826</v>
      </c>
      <c r="RLJ196" s="62">
        <v>47131826</v>
      </c>
      <c r="RLK196" s="62">
        <v>47131826</v>
      </c>
      <c r="RLL196" s="62">
        <v>47131826</v>
      </c>
      <c r="RLM196" s="62">
        <v>47131826</v>
      </c>
      <c r="RLN196" s="62">
        <v>47131826</v>
      </c>
      <c r="RLO196" s="62">
        <v>47131826</v>
      </c>
      <c r="RLP196" s="62">
        <v>47131826</v>
      </c>
      <c r="RLQ196" s="62">
        <v>47131826</v>
      </c>
      <c r="RLR196" s="62">
        <v>47131826</v>
      </c>
      <c r="RLS196" s="62">
        <v>47131826</v>
      </c>
      <c r="RLT196" s="62">
        <v>47131826</v>
      </c>
      <c r="RLU196" s="62">
        <v>47131826</v>
      </c>
      <c r="RLV196" s="62">
        <v>47131826</v>
      </c>
      <c r="RLW196" s="62">
        <v>47131826</v>
      </c>
      <c r="RLX196" s="62">
        <v>47131826</v>
      </c>
      <c r="RLY196" s="62">
        <v>47131826</v>
      </c>
      <c r="RLZ196" s="62">
        <v>47131826</v>
      </c>
      <c r="RMA196" s="62">
        <v>47131826</v>
      </c>
      <c r="RMB196" s="62">
        <v>47131826</v>
      </c>
      <c r="RMC196" s="62">
        <v>47131826</v>
      </c>
      <c r="RMD196" s="62">
        <v>47131826</v>
      </c>
      <c r="RME196" s="62">
        <v>47131826</v>
      </c>
      <c r="RMF196" s="62">
        <v>47131826</v>
      </c>
      <c r="RMG196" s="62">
        <v>47131826</v>
      </c>
      <c r="RMH196" s="62">
        <v>47131826</v>
      </c>
      <c r="RMI196" s="62">
        <v>47131826</v>
      </c>
      <c r="RMJ196" s="62">
        <v>47131826</v>
      </c>
      <c r="RMK196" s="62">
        <v>47131826</v>
      </c>
      <c r="RML196" s="62">
        <v>47131826</v>
      </c>
      <c r="RMM196" s="62">
        <v>47131826</v>
      </c>
      <c r="RMN196" s="62">
        <v>47131826</v>
      </c>
      <c r="RMO196" s="62">
        <v>47131826</v>
      </c>
      <c r="RMP196" s="62">
        <v>47131826</v>
      </c>
      <c r="RMQ196" s="62">
        <v>47131826</v>
      </c>
      <c r="RMR196" s="62">
        <v>47131826</v>
      </c>
      <c r="RMS196" s="62">
        <v>47131826</v>
      </c>
      <c r="RMT196" s="62">
        <v>47131826</v>
      </c>
      <c r="RMU196" s="62">
        <v>47131826</v>
      </c>
      <c r="RMV196" s="62">
        <v>47131826</v>
      </c>
      <c r="RMW196" s="62">
        <v>47131826</v>
      </c>
      <c r="RMX196" s="62">
        <v>47131826</v>
      </c>
      <c r="RMY196" s="62">
        <v>47131826</v>
      </c>
      <c r="RMZ196" s="62">
        <v>47131826</v>
      </c>
      <c r="RNA196" s="62">
        <v>47131826</v>
      </c>
      <c r="RNB196" s="62">
        <v>47131826</v>
      </c>
      <c r="RNC196" s="62">
        <v>47131826</v>
      </c>
      <c r="RND196" s="62">
        <v>47131826</v>
      </c>
      <c r="RNE196" s="62">
        <v>47131826</v>
      </c>
      <c r="RNF196" s="62">
        <v>47131826</v>
      </c>
      <c r="RNG196" s="62">
        <v>47131826</v>
      </c>
      <c r="RNH196" s="62">
        <v>47131826</v>
      </c>
      <c r="RNI196" s="62">
        <v>47131826</v>
      </c>
      <c r="RNJ196" s="62">
        <v>47131826</v>
      </c>
      <c r="RNK196" s="62">
        <v>47131826</v>
      </c>
      <c r="RNL196" s="62">
        <v>47131826</v>
      </c>
      <c r="RNM196" s="62">
        <v>47131826</v>
      </c>
      <c r="RNN196" s="62">
        <v>47131826</v>
      </c>
      <c r="RNO196" s="62">
        <v>47131826</v>
      </c>
      <c r="RNP196" s="62">
        <v>47131826</v>
      </c>
      <c r="RNQ196" s="62">
        <v>47131826</v>
      </c>
      <c r="RNR196" s="62">
        <v>47131826</v>
      </c>
      <c r="RNS196" s="62">
        <v>47131826</v>
      </c>
      <c r="RNT196" s="62">
        <v>47131826</v>
      </c>
      <c r="RNU196" s="62">
        <v>47131826</v>
      </c>
      <c r="RNV196" s="62">
        <v>47131826</v>
      </c>
      <c r="RNW196" s="62">
        <v>47131826</v>
      </c>
      <c r="RNX196" s="62">
        <v>47131826</v>
      </c>
      <c r="RNY196" s="62">
        <v>47131826</v>
      </c>
      <c r="RNZ196" s="62">
        <v>47131826</v>
      </c>
      <c r="ROA196" s="62">
        <v>47131826</v>
      </c>
      <c r="ROB196" s="62">
        <v>47131826</v>
      </c>
      <c r="ROC196" s="62">
        <v>47131826</v>
      </c>
      <c r="ROD196" s="62">
        <v>47131826</v>
      </c>
      <c r="ROE196" s="62">
        <v>47131826</v>
      </c>
      <c r="ROF196" s="62">
        <v>47131826</v>
      </c>
      <c r="ROG196" s="62">
        <v>47131826</v>
      </c>
      <c r="ROH196" s="62">
        <v>47131826</v>
      </c>
      <c r="ROI196" s="62">
        <v>47131826</v>
      </c>
      <c r="ROJ196" s="62">
        <v>47131826</v>
      </c>
      <c r="ROK196" s="62">
        <v>47131826</v>
      </c>
      <c r="ROL196" s="62">
        <v>47131826</v>
      </c>
      <c r="ROM196" s="62">
        <v>47131826</v>
      </c>
      <c r="RON196" s="62">
        <v>47131826</v>
      </c>
      <c r="ROO196" s="62">
        <v>47131826</v>
      </c>
      <c r="ROP196" s="62">
        <v>47131826</v>
      </c>
      <c r="ROQ196" s="62">
        <v>47131826</v>
      </c>
      <c r="ROR196" s="62">
        <v>47131826</v>
      </c>
      <c r="ROS196" s="62">
        <v>47131826</v>
      </c>
      <c r="ROT196" s="62">
        <v>47131826</v>
      </c>
      <c r="ROU196" s="62">
        <v>47131826</v>
      </c>
      <c r="ROV196" s="62">
        <v>47131826</v>
      </c>
      <c r="ROW196" s="62">
        <v>47131826</v>
      </c>
      <c r="ROX196" s="62">
        <v>47131826</v>
      </c>
      <c r="ROY196" s="62">
        <v>47131826</v>
      </c>
      <c r="ROZ196" s="62">
        <v>47131826</v>
      </c>
      <c r="RPA196" s="62">
        <v>47131826</v>
      </c>
      <c r="RPB196" s="62">
        <v>47131826</v>
      </c>
      <c r="RPC196" s="62">
        <v>47131826</v>
      </c>
      <c r="RPD196" s="62">
        <v>47131826</v>
      </c>
      <c r="RPE196" s="62">
        <v>47131826</v>
      </c>
      <c r="RPF196" s="62">
        <v>47131826</v>
      </c>
      <c r="RPG196" s="62">
        <v>47131826</v>
      </c>
      <c r="RPH196" s="62">
        <v>47131826</v>
      </c>
      <c r="RPI196" s="62">
        <v>47131826</v>
      </c>
      <c r="RPJ196" s="62">
        <v>47131826</v>
      </c>
      <c r="RPK196" s="62">
        <v>47131826</v>
      </c>
      <c r="RPL196" s="62">
        <v>47131826</v>
      </c>
      <c r="RPM196" s="62">
        <v>47131826</v>
      </c>
      <c r="RPN196" s="62">
        <v>47131826</v>
      </c>
      <c r="RPO196" s="62">
        <v>47131826</v>
      </c>
      <c r="RPP196" s="62">
        <v>47131826</v>
      </c>
      <c r="RPQ196" s="62">
        <v>47131826</v>
      </c>
      <c r="RPR196" s="62">
        <v>47131826</v>
      </c>
      <c r="RPS196" s="62">
        <v>47131826</v>
      </c>
      <c r="RPT196" s="62">
        <v>47131826</v>
      </c>
      <c r="RPU196" s="62">
        <v>47131826</v>
      </c>
      <c r="RPV196" s="62">
        <v>47131826</v>
      </c>
      <c r="RPW196" s="62">
        <v>47131826</v>
      </c>
      <c r="RPX196" s="62">
        <v>47131826</v>
      </c>
      <c r="RPY196" s="62">
        <v>47131826</v>
      </c>
      <c r="RPZ196" s="62">
        <v>47131826</v>
      </c>
      <c r="RQA196" s="62">
        <v>47131826</v>
      </c>
      <c r="RQB196" s="62">
        <v>47131826</v>
      </c>
      <c r="RQC196" s="62">
        <v>47131826</v>
      </c>
      <c r="RQD196" s="62">
        <v>47131826</v>
      </c>
      <c r="RQE196" s="62">
        <v>47131826</v>
      </c>
      <c r="RQF196" s="62">
        <v>47131826</v>
      </c>
      <c r="RQG196" s="62">
        <v>47131826</v>
      </c>
      <c r="RQH196" s="62">
        <v>47131826</v>
      </c>
      <c r="RQI196" s="62">
        <v>47131826</v>
      </c>
      <c r="RQJ196" s="62">
        <v>47131826</v>
      </c>
      <c r="RQK196" s="62">
        <v>47131826</v>
      </c>
      <c r="RQL196" s="62">
        <v>47131826</v>
      </c>
      <c r="RQM196" s="62">
        <v>47131826</v>
      </c>
      <c r="RQN196" s="62">
        <v>47131826</v>
      </c>
      <c r="RQO196" s="62">
        <v>47131826</v>
      </c>
      <c r="RQP196" s="62">
        <v>47131826</v>
      </c>
      <c r="RQQ196" s="62">
        <v>47131826</v>
      </c>
      <c r="RQR196" s="62">
        <v>47131826</v>
      </c>
      <c r="RQS196" s="62">
        <v>47131826</v>
      </c>
      <c r="RQT196" s="62">
        <v>47131826</v>
      </c>
      <c r="RQU196" s="62">
        <v>47131826</v>
      </c>
      <c r="RQV196" s="62">
        <v>47131826</v>
      </c>
      <c r="RQW196" s="62">
        <v>47131826</v>
      </c>
      <c r="RQX196" s="62">
        <v>47131826</v>
      </c>
      <c r="RQY196" s="62">
        <v>47131826</v>
      </c>
      <c r="RQZ196" s="62">
        <v>47131826</v>
      </c>
      <c r="RRA196" s="62">
        <v>47131826</v>
      </c>
      <c r="RRB196" s="62">
        <v>47131826</v>
      </c>
      <c r="RRC196" s="62">
        <v>47131826</v>
      </c>
      <c r="RRD196" s="62">
        <v>47131826</v>
      </c>
      <c r="RRE196" s="62">
        <v>47131826</v>
      </c>
      <c r="RRF196" s="62">
        <v>47131826</v>
      </c>
      <c r="RRG196" s="62">
        <v>47131826</v>
      </c>
      <c r="RRH196" s="62">
        <v>47131826</v>
      </c>
      <c r="RRI196" s="62">
        <v>47131826</v>
      </c>
      <c r="RRJ196" s="62">
        <v>47131826</v>
      </c>
      <c r="RRK196" s="62">
        <v>47131826</v>
      </c>
      <c r="RRL196" s="62">
        <v>47131826</v>
      </c>
      <c r="RRM196" s="62">
        <v>47131826</v>
      </c>
      <c r="RRN196" s="62">
        <v>47131826</v>
      </c>
      <c r="RRO196" s="62">
        <v>47131826</v>
      </c>
      <c r="RRP196" s="62">
        <v>47131826</v>
      </c>
      <c r="RRQ196" s="62">
        <v>47131826</v>
      </c>
      <c r="RRR196" s="62">
        <v>47131826</v>
      </c>
      <c r="RRS196" s="62">
        <v>47131826</v>
      </c>
      <c r="RRT196" s="62">
        <v>47131826</v>
      </c>
      <c r="RRU196" s="62">
        <v>47131826</v>
      </c>
      <c r="RRV196" s="62">
        <v>47131826</v>
      </c>
      <c r="RRW196" s="62">
        <v>47131826</v>
      </c>
      <c r="RRX196" s="62">
        <v>47131826</v>
      </c>
      <c r="RRY196" s="62">
        <v>47131826</v>
      </c>
      <c r="RRZ196" s="62">
        <v>47131826</v>
      </c>
      <c r="RSA196" s="62">
        <v>47131826</v>
      </c>
      <c r="RSB196" s="62">
        <v>47131826</v>
      </c>
      <c r="RSC196" s="62">
        <v>47131826</v>
      </c>
      <c r="RSD196" s="62">
        <v>47131826</v>
      </c>
      <c r="RSE196" s="62">
        <v>47131826</v>
      </c>
      <c r="RSF196" s="62">
        <v>47131826</v>
      </c>
      <c r="RSG196" s="62">
        <v>47131826</v>
      </c>
      <c r="RSH196" s="62">
        <v>47131826</v>
      </c>
      <c r="RSI196" s="62">
        <v>47131826</v>
      </c>
      <c r="RSJ196" s="62">
        <v>47131826</v>
      </c>
      <c r="RSK196" s="62">
        <v>47131826</v>
      </c>
      <c r="RSL196" s="62">
        <v>47131826</v>
      </c>
      <c r="RSM196" s="62">
        <v>47131826</v>
      </c>
      <c r="RSN196" s="62">
        <v>47131826</v>
      </c>
      <c r="RSO196" s="62">
        <v>47131826</v>
      </c>
      <c r="RSP196" s="62">
        <v>47131826</v>
      </c>
      <c r="RSQ196" s="62">
        <v>47131826</v>
      </c>
      <c r="RSR196" s="62">
        <v>47131826</v>
      </c>
      <c r="RSS196" s="62">
        <v>47131826</v>
      </c>
      <c r="RST196" s="62">
        <v>47131826</v>
      </c>
      <c r="RSU196" s="62">
        <v>47131826</v>
      </c>
      <c r="RSV196" s="62">
        <v>47131826</v>
      </c>
      <c r="RSW196" s="62">
        <v>47131826</v>
      </c>
      <c r="RSX196" s="62">
        <v>47131826</v>
      </c>
      <c r="RSY196" s="62">
        <v>47131826</v>
      </c>
      <c r="RSZ196" s="62">
        <v>47131826</v>
      </c>
      <c r="RTA196" s="62">
        <v>47131826</v>
      </c>
      <c r="RTB196" s="62">
        <v>47131826</v>
      </c>
      <c r="RTC196" s="62">
        <v>47131826</v>
      </c>
      <c r="RTD196" s="62">
        <v>47131826</v>
      </c>
      <c r="RTE196" s="62">
        <v>47131826</v>
      </c>
      <c r="RTF196" s="62">
        <v>47131826</v>
      </c>
      <c r="RTG196" s="62">
        <v>47131826</v>
      </c>
      <c r="RTH196" s="62">
        <v>47131826</v>
      </c>
      <c r="RTI196" s="62">
        <v>47131826</v>
      </c>
      <c r="RTJ196" s="62">
        <v>47131826</v>
      </c>
      <c r="RTK196" s="62">
        <v>47131826</v>
      </c>
      <c r="RTL196" s="62">
        <v>47131826</v>
      </c>
      <c r="RTM196" s="62">
        <v>47131826</v>
      </c>
      <c r="RTN196" s="62">
        <v>47131826</v>
      </c>
      <c r="RTO196" s="62">
        <v>47131826</v>
      </c>
      <c r="RTP196" s="62">
        <v>47131826</v>
      </c>
      <c r="RTQ196" s="62">
        <v>47131826</v>
      </c>
      <c r="RTR196" s="62">
        <v>47131826</v>
      </c>
      <c r="RTS196" s="62">
        <v>47131826</v>
      </c>
      <c r="RTT196" s="62">
        <v>47131826</v>
      </c>
      <c r="RTU196" s="62">
        <v>47131826</v>
      </c>
      <c r="RTV196" s="62">
        <v>47131826</v>
      </c>
      <c r="RTW196" s="62">
        <v>47131826</v>
      </c>
      <c r="RTX196" s="62">
        <v>47131826</v>
      </c>
      <c r="RTY196" s="62">
        <v>47131826</v>
      </c>
      <c r="RTZ196" s="62">
        <v>47131826</v>
      </c>
      <c r="RUA196" s="62">
        <v>47131826</v>
      </c>
      <c r="RUB196" s="62">
        <v>47131826</v>
      </c>
      <c r="RUC196" s="62">
        <v>47131826</v>
      </c>
      <c r="RUD196" s="62">
        <v>47131826</v>
      </c>
      <c r="RUE196" s="62">
        <v>47131826</v>
      </c>
      <c r="RUF196" s="62">
        <v>47131826</v>
      </c>
      <c r="RUG196" s="62">
        <v>47131826</v>
      </c>
      <c r="RUH196" s="62">
        <v>47131826</v>
      </c>
      <c r="RUI196" s="62">
        <v>47131826</v>
      </c>
      <c r="RUJ196" s="62">
        <v>47131826</v>
      </c>
      <c r="RUK196" s="62">
        <v>47131826</v>
      </c>
      <c r="RUL196" s="62">
        <v>47131826</v>
      </c>
      <c r="RUM196" s="62">
        <v>47131826</v>
      </c>
      <c r="RUN196" s="62">
        <v>47131826</v>
      </c>
      <c r="RUO196" s="62">
        <v>47131826</v>
      </c>
      <c r="RUP196" s="62">
        <v>47131826</v>
      </c>
      <c r="RUQ196" s="62">
        <v>47131826</v>
      </c>
      <c r="RUR196" s="62">
        <v>47131826</v>
      </c>
      <c r="RUS196" s="62">
        <v>47131826</v>
      </c>
      <c r="RUT196" s="62">
        <v>47131826</v>
      </c>
      <c r="RUU196" s="62">
        <v>47131826</v>
      </c>
      <c r="RUV196" s="62">
        <v>47131826</v>
      </c>
      <c r="RUW196" s="62">
        <v>47131826</v>
      </c>
      <c r="RUX196" s="62">
        <v>47131826</v>
      </c>
      <c r="RUY196" s="62">
        <v>47131826</v>
      </c>
      <c r="RUZ196" s="62">
        <v>47131826</v>
      </c>
      <c r="RVA196" s="62">
        <v>47131826</v>
      </c>
      <c r="RVB196" s="62">
        <v>47131826</v>
      </c>
      <c r="RVC196" s="62">
        <v>47131826</v>
      </c>
      <c r="RVD196" s="62">
        <v>47131826</v>
      </c>
      <c r="RVE196" s="62">
        <v>47131826</v>
      </c>
      <c r="RVF196" s="62">
        <v>47131826</v>
      </c>
      <c r="RVG196" s="62">
        <v>47131826</v>
      </c>
      <c r="RVH196" s="62">
        <v>47131826</v>
      </c>
      <c r="RVI196" s="62">
        <v>47131826</v>
      </c>
      <c r="RVJ196" s="62">
        <v>47131826</v>
      </c>
      <c r="RVK196" s="62">
        <v>47131826</v>
      </c>
      <c r="RVL196" s="62">
        <v>47131826</v>
      </c>
      <c r="RVM196" s="62">
        <v>47131826</v>
      </c>
      <c r="RVN196" s="62">
        <v>47131826</v>
      </c>
      <c r="RVO196" s="62">
        <v>47131826</v>
      </c>
      <c r="RVP196" s="62">
        <v>47131826</v>
      </c>
      <c r="RVQ196" s="62">
        <v>47131826</v>
      </c>
      <c r="RVR196" s="62">
        <v>47131826</v>
      </c>
      <c r="RVS196" s="62">
        <v>47131826</v>
      </c>
      <c r="RVT196" s="62">
        <v>47131826</v>
      </c>
      <c r="RVU196" s="62">
        <v>47131826</v>
      </c>
      <c r="RVV196" s="62">
        <v>47131826</v>
      </c>
      <c r="RVW196" s="62">
        <v>47131826</v>
      </c>
      <c r="RVX196" s="62">
        <v>47131826</v>
      </c>
      <c r="RVY196" s="62">
        <v>47131826</v>
      </c>
      <c r="RVZ196" s="62">
        <v>47131826</v>
      </c>
      <c r="RWA196" s="62">
        <v>47131826</v>
      </c>
      <c r="RWB196" s="62">
        <v>47131826</v>
      </c>
      <c r="RWC196" s="62">
        <v>47131826</v>
      </c>
      <c r="RWD196" s="62">
        <v>47131826</v>
      </c>
      <c r="RWE196" s="62">
        <v>47131826</v>
      </c>
      <c r="RWF196" s="62">
        <v>47131826</v>
      </c>
      <c r="RWG196" s="62">
        <v>47131826</v>
      </c>
      <c r="RWH196" s="62">
        <v>47131826</v>
      </c>
      <c r="RWI196" s="62">
        <v>47131826</v>
      </c>
      <c r="RWJ196" s="62">
        <v>47131826</v>
      </c>
      <c r="RWK196" s="62">
        <v>47131826</v>
      </c>
      <c r="RWL196" s="62">
        <v>47131826</v>
      </c>
      <c r="RWM196" s="62">
        <v>47131826</v>
      </c>
      <c r="RWN196" s="62">
        <v>47131826</v>
      </c>
      <c r="RWO196" s="62">
        <v>47131826</v>
      </c>
      <c r="RWP196" s="62">
        <v>47131826</v>
      </c>
      <c r="RWQ196" s="62">
        <v>47131826</v>
      </c>
      <c r="RWR196" s="62">
        <v>47131826</v>
      </c>
      <c r="RWS196" s="62">
        <v>47131826</v>
      </c>
      <c r="RWT196" s="62">
        <v>47131826</v>
      </c>
      <c r="RWU196" s="62">
        <v>47131826</v>
      </c>
      <c r="RWV196" s="62">
        <v>47131826</v>
      </c>
      <c r="RWW196" s="62">
        <v>47131826</v>
      </c>
      <c r="RWX196" s="62">
        <v>47131826</v>
      </c>
      <c r="RWY196" s="62">
        <v>47131826</v>
      </c>
      <c r="RWZ196" s="62">
        <v>47131826</v>
      </c>
      <c r="RXA196" s="62">
        <v>47131826</v>
      </c>
      <c r="RXB196" s="62">
        <v>47131826</v>
      </c>
      <c r="RXC196" s="62">
        <v>47131826</v>
      </c>
      <c r="RXD196" s="62">
        <v>47131826</v>
      </c>
      <c r="RXE196" s="62">
        <v>47131826</v>
      </c>
      <c r="RXF196" s="62">
        <v>47131826</v>
      </c>
      <c r="RXG196" s="62">
        <v>47131826</v>
      </c>
      <c r="RXH196" s="62">
        <v>47131826</v>
      </c>
      <c r="RXI196" s="62">
        <v>47131826</v>
      </c>
      <c r="RXJ196" s="62">
        <v>47131826</v>
      </c>
      <c r="RXK196" s="62">
        <v>47131826</v>
      </c>
      <c r="RXL196" s="62">
        <v>47131826</v>
      </c>
      <c r="RXM196" s="62">
        <v>47131826</v>
      </c>
      <c r="RXN196" s="62">
        <v>47131826</v>
      </c>
      <c r="RXO196" s="62">
        <v>47131826</v>
      </c>
      <c r="RXP196" s="62">
        <v>47131826</v>
      </c>
      <c r="RXQ196" s="62">
        <v>47131826</v>
      </c>
      <c r="RXR196" s="62">
        <v>47131826</v>
      </c>
      <c r="RXS196" s="62">
        <v>47131826</v>
      </c>
      <c r="RXT196" s="62">
        <v>47131826</v>
      </c>
      <c r="RXU196" s="62">
        <v>47131826</v>
      </c>
      <c r="RXV196" s="62">
        <v>47131826</v>
      </c>
      <c r="RXW196" s="62">
        <v>47131826</v>
      </c>
      <c r="RXX196" s="62">
        <v>47131826</v>
      </c>
      <c r="RXY196" s="62">
        <v>47131826</v>
      </c>
      <c r="RXZ196" s="62">
        <v>47131826</v>
      </c>
      <c r="RYA196" s="62">
        <v>47131826</v>
      </c>
      <c r="RYB196" s="62">
        <v>47131826</v>
      </c>
      <c r="RYC196" s="62">
        <v>47131826</v>
      </c>
      <c r="RYD196" s="62">
        <v>47131826</v>
      </c>
      <c r="RYE196" s="62">
        <v>47131826</v>
      </c>
      <c r="RYF196" s="62">
        <v>47131826</v>
      </c>
      <c r="RYG196" s="62">
        <v>47131826</v>
      </c>
      <c r="RYH196" s="62">
        <v>47131826</v>
      </c>
      <c r="RYI196" s="62">
        <v>47131826</v>
      </c>
      <c r="RYJ196" s="62">
        <v>47131826</v>
      </c>
      <c r="RYK196" s="62">
        <v>47131826</v>
      </c>
      <c r="RYL196" s="62">
        <v>47131826</v>
      </c>
      <c r="RYM196" s="62">
        <v>47131826</v>
      </c>
      <c r="RYN196" s="62">
        <v>47131826</v>
      </c>
      <c r="RYO196" s="62">
        <v>47131826</v>
      </c>
      <c r="RYP196" s="62">
        <v>47131826</v>
      </c>
      <c r="RYQ196" s="62">
        <v>47131826</v>
      </c>
      <c r="RYR196" s="62">
        <v>47131826</v>
      </c>
      <c r="RYS196" s="62">
        <v>47131826</v>
      </c>
      <c r="RYT196" s="62">
        <v>47131826</v>
      </c>
      <c r="RYU196" s="62">
        <v>47131826</v>
      </c>
      <c r="RYV196" s="62">
        <v>47131826</v>
      </c>
      <c r="RYW196" s="62">
        <v>47131826</v>
      </c>
      <c r="RYX196" s="62">
        <v>47131826</v>
      </c>
      <c r="RYY196" s="62">
        <v>47131826</v>
      </c>
      <c r="RYZ196" s="62">
        <v>47131826</v>
      </c>
      <c r="RZA196" s="62">
        <v>47131826</v>
      </c>
      <c r="RZB196" s="62">
        <v>47131826</v>
      </c>
      <c r="RZC196" s="62">
        <v>47131826</v>
      </c>
      <c r="RZD196" s="62">
        <v>47131826</v>
      </c>
      <c r="RZE196" s="62">
        <v>47131826</v>
      </c>
      <c r="RZF196" s="62">
        <v>47131826</v>
      </c>
      <c r="RZG196" s="62">
        <v>47131826</v>
      </c>
      <c r="RZH196" s="62">
        <v>47131826</v>
      </c>
      <c r="RZI196" s="62">
        <v>47131826</v>
      </c>
      <c r="RZJ196" s="62">
        <v>47131826</v>
      </c>
      <c r="RZK196" s="62">
        <v>47131826</v>
      </c>
      <c r="RZL196" s="62">
        <v>47131826</v>
      </c>
      <c r="RZM196" s="62">
        <v>47131826</v>
      </c>
      <c r="RZN196" s="62">
        <v>47131826</v>
      </c>
      <c r="RZO196" s="62">
        <v>47131826</v>
      </c>
      <c r="RZP196" s="62">
        <v>47131826</v>
      </c>
      <c r="RZQ196" s="62">
        <v>47131826</v>
      </c>
      <c r="RZR196" s="62">
        <v>47131826</v>
      </c>
      <c r="RZS196" s="62">
        <v>47131826</v>
      </c>
      <c r="RZT196" s="62">
        <v>47131826</v>
      </c>
      <c r="RZU196" s="62">
        <v>47131826</v>
      </c>
      <c r="RZV196" s="62">
        <v>47131826</v>
      </c>
      <c r="RZW196" s="62">
        <v>47131826</v>
      </c>
      <c r="RZX196" s="62">
        <v>47131826</v>
      </c>
      <c r="RZY196" s="62">
        <v>47131826</v>
      </c>
      <c r="RZZ196" s="62">
        <v>47131826</v>
      </c>
      <c r="SAA196" s="62">
        <v>47131826</v>
      </c>
      <c r="SAB196" s="62">
        <v>47131826</v>
      </c>
      <c r="SAC196" s="62">
        <v>47131826</v>
      </c>
      <c r="SAD196" s="62">
        <v>47131826</v>
      </c>
      <c r="SAE196" s="62">
        <v>47131826</v>
      </c>
      <c r="SAF196" s="62">
        <v>47131826</v>
      </c>
      <c r="SAG196" s="62">
        <v>47131826</v>
      </c>
      <c r="SAH196" s="62">
        <v>47131826</v>
      </c>
      <c r="SAI196" s="62">
        <v>47131826</v>
      </c>
      <c r="SAJ196" s="62">
        <v>47131826</v>
      </c>
      <c r="SAK196" s="62">
        <v>47131826</v>
      </c>
      <c r="SAL196" s="62">
        <v>47131826</v>
      </c>
      <c r="SAM196" s="62">
        <v>47131826</v>
      </c>
      <c r="SAN196" s="62">
        <v>47131826</v>
      </c>
      <c r="SAO196" s="62">
        <v>47131826</v>
      </c>
      <c r="SAP196" s="62">
        <v>47131826</v>
      </c>
      <c r="SAQ196" s="62">
        <v>47131826</v>
      </c>
      <c r="SAR196" s="62">
        <v>47131826</v>
      </c>
      <c r="SAS196" s="62">
        <v>47131826</v>
      </c>
      <c r="SAT196" s="62">
        <v>47131826</v>
      </c>
      <c r="SAU196" s="62">
        <v>47131826</v>
      </c>
      <c r="SAV196" s="62">
        <v>47131826</v>
      </c>
      <c r="SAW196" s="62">
        <v>47131826</v>
      </c>
      <c r="SAX196" s="62">
        <v>47131826</v>
      </c>
      <c r="SAY196" s="62">
        <v>47131826</v>
      </c>
      <c r="SAZ196" s="62">
        <v>47131826</v>
      </c>
      <c r="SBA196" s="62">
        <v>47131826</v>
      </c>
      <c r="SBB196" s="62">
        <v>47131826</v>
      </c>
      <c r="SBC196" s="62">
        <v>47131826</v>
      </c>
      <c r="SBD196" s="62">
        <v>47131826</v>
      </c>
      <c r="SBE196" s="62">
        <v>47131826</v>
      </c>
      <c r="SBF196" s="62">
        <v>47131826</v>
      </c>
      <c r="SBG196" s="62">
        <v>47131826</v>
      </c>
      <c r="SBH196" s="62">
        <v>47131826</v>
      </c>
      <c r="SBI196" s="62">
        <v>47131826</v>
      </c>
      <c r="SBJ196" s="62">
        <v>47131826</v>
      </c>
      <c r="SBK196" s="62">
        <v>47131826</v>
      </c>
      <c r="SBL196" s="62">
        <v>47131826</v>
      </c>
      <c r="SBM196" s="62">
        <v>47131826</v>
      </c>
      <c r="SBN196" s="62">
        <v>47131826</v>
      </c>
      <c r="SBO196" s="62">
        <v>47131826</v>
      </c>
      <c r="SBP196" s="62">
        <v>47131826</v>
      </c>
      <c r="SBQ196" s="62">
        <v>47131826</v>
      </c>
      <c r="SBR196" s="62">
        <v>47131826</v>
      </c>
      <c r="SBS196" s="62">
        <v>47131826</v>
      </c>
      <c r="SBT196" s="62">
        <v>47131826</v>
      </c>
      <c r="SBU196" s="62">
        <v>47131826</v>
      </c>
      <c r="SBV196" s="62">
        <v>47131826</v>
      </c>
      <c r="SBW196" s="62">
        <v>47131826</v>
      </c>
      <c r="SBX196" s="62">
        <v>47131826</v>
      </c>
      <c r="SBY196" s="62">
        <v>47131826</v>
      </c>
      <c r="SBZ196" s="62">
        <v>47131826</v>
      </c>
      <c r="SCA196" s="62">
        <v>47131826</v>
      </c>
      <c r="SCB196" s="62">
        <v>47131826</v>
      </c>
      <c r="SCC196" s="62">
        <v>47131826</v>
      </c>
      <c r="SCD196" s="62">
        <v>47131826</v>
      </c>
      <c r="SCE196" s="62">
        <v>47131826</v>
      </c>
      <c r="SCF196" s="62">
        <v>47131826</v>
      </c>
      <c r="SCG196" s="62">
        <v>47131826</v>
      </c>
      <c r="SCH196" s="62">
        <v>47131826</v>
      </c>
      <c r="SCI196" s="62">
        <v>47131826</v>
      </c>
      <c r="SCJ196" s="62">
        <v>47131826</v>
      </c>
      <c r="SCK196" s="62">
        <v>47131826</v>
      </c>
      <c r="SCL196" s="62">
        <v>47131826</v>
      </c>
      <c r="SCM196" s="62">
        <v>47131826</v>
      </c>
      <c r="SCN196" s="62">
        <v>47131826</v>
      </c>
      <c r="SCO196" s="62">
        <v>47131826</v>
      </c>
      <c r="SCP196" s="62">
        <v>47131826</v>
      </c>
      <c r="SCQ196" s="62">
        <v>47131826</v>
      </c>
      <c r="SCR196" s="62">
        <v>47131826</v>
      </c>
      <c r="SCS196" s="62">
        <v>47131826</v>
      </c>
      <c r="SCT196" s="62">
        <v>47131826</v>
      </c>
      <c r="SCU196" s="62">
        <v>47131826</v>
      </c>
      <c r="SCV196" s="62">
        <v>47131826</v>
      </c>
      <c r="SCW196" s="62">
        <v>47131826</v>
      </c>
      <c r="SCX196" s="62">
        <v>47131826</v>
      </c>
      <c r="SCY196" s="62">
        <v>47131826</v>
      </c>
      <c r="SCZ196" s="62">
        <v>47131826</v>
      </c>
      <c r="SDA196" s="62">
        <v>47131826</v>
      </c>
      <c r="SDB196" s="62">
        <v>47131826</v>
      </c>
      <c r="SDC196" s="62">
        <v>47131826</v>
      </c>
      <c r="SDD196" s="62">
        <v>47131826</v>
      </c>
      <c r="SDE196" s="62">
        <v>47131826</v>
      </c>
      <c r="SDF196" s="62">
        <v>47131826</v>
      </c>
      <c r="SDG196" s="62">
        <v>47131826</v>
      </c>
      <c r="SDH196" s="62">
        <v>47131826</v>
      </c>
      <c r="SDI196" s="62">
        <v>47131826</v>
      </c>
      <c r="SDJ196" s="62">
        <v>47131826</v>
      </c>
      <c r="SDK196" s="62">
        <v>47131826</v>
      </c>
      <c r="SDL196" s="62">
        <v>47131826</v>
      </c>
      <c r="SDM196" s="62">
        <v>47131826</v>
      </c>
      <c r="SDN196" s="62">
        <v>47131826</v>
      </c>
      <c r="SDO196" s="62">
        <v>47131826</v>
      </c>
      <c r="SDP196" s="62">
        <v>47131826</v>
      </c>
      <c r="SDQ196" s="62">
        <v>47131826</v>
      </c>
      <c r="SDR196" s="62">
        <v>47131826</v>
      </c>
      <c r="SDS196" s="62">
        <v>47131826</v>
      </c>
      <c r="SDT196" s="62">
        <v>47131826</v>
      </c>
      <c r="SDU196" s="62">
        <v>47131826</v>
      </c>
      <c r="SDV196" s="62">
        <v>47131826</v>
      </c>
      <c r="SDW196" s="62">
        <v>47131826</v>
      </c>
      <c r="SDX196" s="62">
        <v>47131826</v>
      </c>
      <c r="SDY196" s="62">
        <v>47131826</v>
      </c>
      <c r="SDZ196" s="62">
        <v>47131826</v>
      </c>
      <c r="SEA196" s="62">
        <v>47131826</v>
      </c>
      <c r="SEB196" s="62">
        <v>47131826</v>
      </c>
      <c r="SEC196" s="62">
        <v>47131826</v>
      </c>
      <c r="SED196" s="62">
        <v>47131826</v>
      </c>
      <c r="SEE196" s="62">
        <v>47131826</v>
      </c>
      <c r="SEF196" s="62">
        <v>47131826</v>
      </c>
      <c r="SEG196" s="62">
        <v>47131826</v>
      </c>
      <c r="SEH196" s="62">
        <v>47131826</v>
      </c>
      <c r="SEI196" s="62">
        <v>47131826</v>
      </c>
      <c r="SEJ196" s="62">
        <v>47131826</v>
      </c>
      <c r="SEK196" s="62">
        <v>47131826</v>
      </c>
      <c r="SEL196" s="62">
        <v>47131826</v>
      </c>
      <c r="SEM196" s="62">
        <v>47131826</v>
      </c>
      <c r="SEN196" s="62">
        <v>47131826</v>
      </c>
      <c r="SEO196" s="62">
        <v>47131826</v>
      </c>
      <c r="SEP196" s="62">
        <v>47131826</v>
      </c>
      <c r="SEQ196" s="62">
        <v>47131826</v>
      </c>
      <c r="SER196" s="62">
        <v>47131826</v>
      </c>
      <c r="SES196" s="62">
        <v>47131826</v>
      </c>
      <c r="SET196" s="62">
        <v>47131826</v>
      </c>
      <c r="SEU196" s="62">
        <v>47131826</v>
      </c>
      <c r="SEV196" s="62">
        <v>47131826</v>
      </c>
      <c r="SEW196" s="62">
        <v>47131826</v>
      </c>
      <c r="SEX196" s="62">
        <v>47131826</v>
      </c>
      <c r="SEY196" s="62">
        <v>47131826</v>
      </c>
      <c r="SEZ196" s="62">
        <v>47131826</v>
      </c>
      <c r="SFA196" s="62">
        <v>47131826</v>
      </c>
      <c r="SFB196" s="62">
        <v>47131826</v>
      </c>
      <c r="SFC196" s="62">
        <v>47131826</v>
      </c>
      <c r="SFD196" s="62">
        <v>47131826</v>
      </c>
      <c r="SFE196" s="62">
        <v>47131826</v>
      </c>
      <c r="SFF196" s="62">
        <v>47131826</v>
      </c>
      <c r="SFG196" s="62">
        <v>47131826</v>
      </c>
      <c r="SFH196" s="62">
        <v>47131826</v>
      </c>
      <c r="SFI196" s="62">
        <v>47131826</v>
      </c>
      <c r="SFJ196" s="62">
        <v>47131826</v>
      </c>
      <c r="SFK196" s="62">
        <v>47131826</v>
      </c>
      <c r="SFL196" s="62">
        <v>47131826</v>
      </c>
      <c r="SFM196" s="62">
        <v>47131826</v>
      </c>
      <c r="SFN196" s="62">
        <v>47131826</v>
      </c>
      <c r="SFO196" s="62">
        <v>47131826</v>
      </c>
      <c r="SFP196" s="62">
        <v>47131826</v>
      </c>
      <c r="SFQ196" s="62">
        <v>47131826</v>
      </c>
      <c r="SFR196" s="62">
        <v>47131826</v>
      </c>
      <c r="SFS196" s="62">
        <v>47131826</v>
      </c>
      <c r="SFT196" s="62">
        <v>47131826</v>
      </c>
      <c r="SFU196" s="62">
        <v>47131826</v>
      </c>
      <c r="SFV196" s="62">
        <v>47131826</v>
      </c>
      <c r="SFW196" s="62">
        <v>47131826</v>
      </c>
      <c r="SFX196" s="62">
        <v>47131826</v>
      </c>
      <c r="SFY196" s="62">
        <v>47131826</v>
      </c>
      <c r="SFZ196" s="62">
        <v>47131826</v>
      </c>
      <c r="SGA196" s="62">
        <v>47131826</v>
      </c>
      <c r="SGB196" s="62">
        <v>47131826</v>
      </c>
      <c r="SGC196" s="62">
        <v>47131826</v>
      </c>
      <c r="SGD196" s="62">
        <v>47131826</v>
      </c>
      <c r="SGE196" s="62">
        <v>47131826</v>
      </c>
      <c r="SGF196" s="62">
        <v>47131826</v>
      </c>
      <c r="SGG196" s="62">
        <v>47131826</v>
      </c>
      <c r="SGH196" s="62">
        <v>47131826</v>
      </c>
      <c r="SGI196" s="62">
        <v>47131826</v>
      </c>
      <c r="SGJ196" s="62">
        <v>47131826</v>
      </c>
      <c r="SGK196" s="62">
        <v>47131826</v>
      </c>
      <c r="SGL196" s="62">
        <v>47131826</v>
      </c>
      <c r="SGM196" s="62">
        <v>47131826</v>
      </c>
      <c r="SGN196" s="62">
        <v>47131826</v>
      </c>
      <c r="SGO196" s="62">
        <v>47131826</v>
      </c>
      <c r="SGP196" s="62">
        <v>47131826</v>
      </c>
      <c r="SGQ196" s="62">
        <v>47131826</v>
      </c>
      <c r="SGR196" s="62">
        <v>47131826</v>
      </c>
      <c r="SGS196" s="62">
        <v>47131826</v>
      </c>
      <c r="SGT196" s="62">
        <v>47131826</v>
      </c>
      <c r="SGU196" s="62">
        <v>47131826</v>
      </c>
      <c r="SGV196" s="62">
        <v>47131826</v>
      </c>
      <c r="SGW196" s="62">
        <v>47131826</v>
      </c>
      <c r="SGX196" s="62">
        <v>47131826</v>
      </c>
      <c r="SGY196" s="62">
        <v>47131826</v>
      </c>
      <c r="SGZ196" s="62">
        <v>47131826</v>
      </c>
      <c r="SHA196" s="62">
        <v>47131826</v>
      </c>
      <c r="SHB196" s="62">
        <v>47131826</v>
      </c>
      <c r="SHC196" s="62">
        <v>47131826</v>
      </c>
      <c r="SHD196" s="62">
        <v>47131826</v>
      </c>
      <c r="SHE196" s="62">
        <v>47131826</v>
      </c>
      <c r="SHF196" s="62">
        <v>47131826</v>
      </c>
      <c r="SHG196" s="62">
        <v>47131826</v>
      </c>
      <c r="SHH196" s="62">
        <v>47131826</v>
      </c>
      <c r="SHI196" s="62">
        <v>47131826</v>
      </c>
      <c r="SHJ196" s="62">
        <v>47131826</v>
      </c>
      <c r="SHK196" s="62">
        <v>47131826</v>
      </c>
      <c r="SHL196" s="62">
        <v>47131826</v>
      </c>
      <c r="SHM196" s="62">
        <v>47131826</v>
      </c>
      <c r="SHN196" s="62">
        <v>47131826</v>
      </c>
      <c r="SHO196" s="62">
        <v>47131826</v>
      </c>
      <c r="SHP196" s="62">
        <v>47131826</v>
      </c>
      <c r="SHQ196" s="62">
        <v>47131826</v>
      </c>
      <c r="SHR196" s="62">
        <v>47131826</v>
      </c>
      <c r="SHS196" s="62">
        <v>47131826</v>
      </c>
      <c r="SHT196" s="62">
        <v>47131826</v>
      </c>
      <c r="SHU196" s="62">
        <v>47131826</v>
      </c>
      <c r="SHV196" s="62">
        <v>47131826</v>
      </c>
      <c r="SHW196" s="62">
        <v>47131826</v>
      </c>
      <c r="SHX196" s="62">
        <v>47131826</v>
      </c>
      <c r="SHY196" s="62">
        <v>47131826</v>
      </c>
      <c r="SHZ196" s="62">
        <v>47131826</v>
      </c>
      <c r="SIA196" s="62">
        <v>47131826</v>
      </c>
      <c r="SIB196" s="62">
        <v>47131826</v>
      </c>
      <c r="SIC196" s="62">
        <v>47131826</v>
      </c>
      <c r="SID196" s="62">
        <v>47131826</v>
      </c>
      <c r="SIE196" s="62">
        <v>47131826</v>
      </c>
      <c r="SIF196" s="62">
        <v>47131826</v>
      </c>
      <c r="SIG196" s="62">
        <v>47131826</v>
      </c>
      <c r="SIH196" s="62">
        <v>47131826</v>
      </c>
      <c r="SII196" s="62">
        <v>47131826</v>
      </c>
      <c r="SIJ196" s="62">
        <v>47131826</v>
      </c>
      <c r="SIK196" s="62">
        <v>47131826</v>
      </c>
      <c r="SIL196" s="62">
        <v>47131826</v>
      </c>
      <c r="SIM196" s="62">
        <v>47131826</v>
      </c>
      <c r="SIN196" s="62">
        <v>47131826</v>
      </c>
      <c r="SIO196" s="62">
        <v>47131826</v>
      </c>
      <c r="SIP196" s="62">
        <v>47131826</v>
      </c>
      <c r="SIQ196" s="62">
        <v>47131826</v>
      </c>
      <c r="SIR196" s="62">
        <v>47131826</v>
      </c>
      <c r="SIS196" s="62">
        <v>47131826</v>
      </c>
      <c r="SIT196" s="62">
        <v>47131826</v>
      </c>
      <c r="SIU196" s="62">
        <v>47131826</v>
      </c>
      <c r="SIV196" s="62">
        <v>47131826</v>
      </c>
      <c r="SIW196" s="62">
        <v>47131826</v>
      </c>
      <c r="SIX196" s="62">
        <v>47131826</v>
      </c>
      <c r="SIY196" s="62">
        <v>47131826</v>
      </c>
      <c r="SIZ196" s="62">
        <v>47131826</v>
      </c>
      <c r="SJA196" s="62">
        <v>47131826</v>
      </c>
      <c r="SJB196" s="62">
        <v>47131826</v>
      </c>
      <c r="SJC196" s="62">
        <v>47131826</v>
      </c>
      <c r="SJD196" s="62">
        <v>47131826</v>
      </c>
      <c r="SJE196" s="62">
        <v>47131826</v>
      </c>
      <c r="SJF196" s="62">
        <v>47131826</v>
      </c>
      <c r="SJG196" s="62">
        <v>47131826</v>
      </c>
      <c r="SJH196" s="62">
        <v>47131826</v>
      </c>
      <c r="SJI196" s="62">
        <v>47131826</v>
      </c>
      <c r="SJJ196" s="62">
        <v>47131826</v>
      </c>
      <c r="SJK196" s="62">
        <v>47131826</v>
      </c>
      <c r="SJL196" s="62">
        <v>47131826</v>
      </c>
      <c r="SJM196" s="62">
        <v>47131826</v>
      </c>
      <c r="SJN196" s="62">
        <v>47131826</v>
      </c>
      <c r="SJO196" s="62">
        <v>47131826</v>
      </c>
      <c r="SJP196" s="62">
        <v>47131826</v>
      </c>
      <c r="SJQ196" s="62">
        <v>47131826</v>
      </c>
      <c r="SJR196" s="62">
        <v>47131826</v>
      </c>
      <c r="SJS196" s="62">
        <v>47131826</v>
      </c>
      <c r="SJT196" s="62">
        <v>47131826</v>
      </c>
      <c r="SJU196" s="62">
        <v>47131826</v>
      </c>
      <c r="SJV196" s="62">
        <v>47131826</v>
      </c>
      <c r="SJW196" s="62">
        <v>47131826</v>
      </c>
      <c r="SJX196" s="62">
        <v>47131826</v>
      </c>
      <c r="SJY196" s="62">
        <v>47131826</v>
      </c>
      <c r="SJZ196" s="62">
        <v>47131826</v>
      </c>
      <c r="SKA196" s="62">
        <v>47131826</v>
      </c>
      <c r="SKB196" s="62">
        <v>47131826</v>
      </c>
      <c r="SKC196" s="62">
        <v>47131826</v>
      </c>
      <c r="SKD196" s="62">
        <v>47131826</v>
      </c>
      <c r="SKE196" s="62">
        <v>47131826</v>
      </c>
      <c r="SKF196" s="62">
        <v>47131826</v>
      </c>
      <c r="SKG196" s="62">
        <v>47131826</v>
      </c>
      <c r="SKH196" s="62">
        <v>47131826</v>
      </c>
      <c r="SKI196" s="62">
        <v>47131826</v>
      </c>
      <c r="SKJ196" s="62">
        <v>47131826</v>
      </c>
      <c r="SKK196" s="62">
        <v>47131826</v>
      </c>
      <c r="SKL196" s="62">
        <v>47131826</v>
      </c>
      <c r="SKM196" s="62">
        <v>47131826</v>
      </c>
      <c r="SKN196" s="62">
        <v>47131826</v>
      </c>
      <c r="SKO196" s="62">
        <v>47131826</v>
      </c>
      <c r="SKP196" s="62">
        <v>47131826</v>
      </c>
      <c r="SKQ196" s="62">
        <v>47131826</v>
      </c>
      <c r="SKR196" s="62">
        <v>47131826</v>
      </c>
      <c r="SKS196" s="62">
        <v>47131826</v>
      </c>
      <c r="SKT196" s="62">
        <v>47131826</v>
      </c>
      <c r="SKU196" s="62">
        <v>47131826</v>
      </c>
      <c r="SKV196" s="62">
        <v>47131826</v>
      </c>
      <c r="SKW196" s="62">
        <v>47131826</v>
      </c>
      <c r="SKX196" s="62">
        <v>47131826</v>
      </c>
      <c r="SKY196" s="62">
        <v>47131826</v>
      </c>
      <c r="SKZ196" s="62">
        <v>47131826</v>
      </c>
      <c r="SLA196" s="62">
        <v>47131826</v>
      </c>
      <c r="SLB196" s="62">
        <v>47131826</v>
      </c>
      <c r="SLC196" s="62">
        <v>47131826</v>
      </c>
      <c r="SLD196" s="62">
        <v>47131826</v>
      </c>
      <c r="SLE196" s="62">
        <v>47131826</v>
      </c>
      <c r="SLF196" s="62">
        <v>47131826</v>
      </c>
      <c r="SLG196" s="62">
        <v>47131826</v>
      </c>
      <c r="SLH196" s="62">
        <v>47131826</v>
      </c>
      <c r="SLI196" s="62">
        <v>47131826</v>
      </c>
      <c r="SLJ196" s="62">
        <v>47131826</v>
      </c>
      <c r="SLK196" s="62">
        <v>47131826</v>
      </c>
      <c r="SLL196" s="62">
        <v>47131826</v>
      </c>
      <c r="SLM196" s="62">
        <v>47131826</v>
      </c>
      <c r="SLN196" s="62">
        <v>47131826</v>
      </c>
      <c r="SLO196" s="62">
        <v>47131826</v>
      </c>
      <c r="SLP196" s="62">
        <v>47131826</v>
      </c>
      <c r="SLQ196" s="62">
        <v>47131826</v>
      </c>
      <c r="SLR196" s="62">
        <v>47131826</v>
      </c>
      <c r="SLS196" s="62">
        <v>47131826</v>
      </c>
      <c r="SLT196" s="62">
        <v>47131826</v>
      </c>
      <c r="SLU196" s="62">
        <v>47131826</v>
      </c>
      <c r="SLV196" s="62">
        <v>47131826</v>
      </c>
      <c r="SLW196" s="62">
        <v>47131826</v>
      </c>
      <c r="SLX196" s="62">
        <v>47131826</v>
      </c>
      <c r="SLY196" s="62">
        <v>47131826</v>
      </c>
      <c r="SLZ196" s="62">
        <v>47131826</v>
      </c>
      <c r="SMA196" s="62">
        <v>47131826</v>
      </c>
      <c r="SMB196" s="62">
        <v>47131826</v>
      </c>
      <c r="SMC196" s="62">
        <v>47131826</v>
      </c>
      <c r="SMD196" s="62">
        <v>47131826</v>
      </c>
      <c r="SME196" s="62">
        <v>47131826</v>
      </c>
      <c r="SMF196" s="62">
        <v>47131826</v>
      </c>
      <c r="SMG196" s="62">
        <v>47131826</v>
      </c>
      <c r="SMH196" s="62">
        <v>47131826</v>
      </c>
      <c r="SMI196" s="62">
        <v>47131826</v>
      </c>
      <c r="SMJ196" s="62">
        <v>47131826</v>
      </c>
      <c r="SMK196" s="62">
        <v>47131826</v>
      </c>
      <c r="SML196" s="62">
        <v>47131826</v>
      </c>
      <c r="SMM196" s="62">
        <v>47131826</v>
      </c>
      <c r="SMN196" s="62">
        <v>47131826</v>
      </c>
      <c r="SMO196" s="62">
        <v>47131826</v>
      </c>
      <c r="SMP196" s="62">
        <v>47131826</v>
      </c>
      <c r="SMQ196" s="62">
        <v>47131826</v>
      </c>
      <c r="SMR196" s="62">
        <v>47131826</v>
      </c>
      <c r="SMS196" s="62">
        <v>47131826</v>
      </c>
      <c r="SMT196" s="62">
        <v>47131826</v>
      </c>
      <c r="SMU196" s="62">
        <v>47131826</v>
      </c>
      <c r="SMV196" s="62">
        <v>47131826</v>
      </c>
      <c r="SMW196" s="62">
        <v>47131826</v>
      </c>
      <c r="SMX196" s="62">
        <v>47131826</v>
      </c>
      <c r="SMY196" s="62">
        <v>47131826</v>
      </c>
      <c r="SMZ196" s="62">
        <v>47131826</v>
      </c>
      <c r="SNA196" s="62">
        <v>47131826</v>
      </c>
      <c r="SNB196" s="62">
        <v>47131826</v>
      </c>
      <c r="SNC196" s="62">
        <v>47131826</v>
      </c>
      <c r="SND196" s="62">
        <v>47131826</v>
      </c>
      <c r="SNE196" s="62">
        <v>47131826</v>
      </c>
      <c r="SNF196" s="62">
        <v>47131826</v>
      </c>
      <c r="SNG196" s="62">
        <v>47131826</v>
      </c>
      <c r="SNH196" s="62">
        <v>47131826</v>
      </c>
      <c r="SNI196" s="62">
        <v>47131826</v>
      </c>
      <c r="SNJ196" s="62">
        <v>47131826</v>
      </c>
      <c r="SNK196" s="62">
        <v>47131826</v>
      </c>
      <c r="SNL196" s="62">
        <v>47131826</v>
      </c>
      <c r="SNM196" s="62">
        <v>47131826</v>
      </c>
      <c r="SNN196" s="62">
        <v>47131826</v>
      </c>
      <c r="SNO196" s="62">
        <v>47131826</v>
      </c>
      <c r="SNP196" s="62">
        <v>47131826</v>
      </c>
      <c r="SNQ196" s="62">
        <v>47131826</v>
      </c>
      <c r="SNR196" s="62">
        <v>47131826</v>
      </c>
      <c r="SNS196" s="62">
        <v>47131826</v>
      </c>
      <c r="SNT196" s="62">
        <v>47131826</v>
      </c>
      <c r="SNU196" s="62">
        <v>47131826</v>
      </c>
      <c r="SNV196" s="62">
        <v>47131826</v>
      </c>
      <c r="SNW196" s="62">
        <v>47131826</v>
      </c>
      <c r="SNX196" s="62">
        <v>47131826</v>
      </c>
      <c r="SNY196" s="62">
        <v>47131826</v>
      </c>
      <c r="SNZ196" s="62">
        <v>47131826</v>
      </c>
      <c r="SOA196" s="62">
        <v>47131826</v>
      </c>
      <c r="SOB196" s="62">
        <v>47131826</v>
      </c>
      <c r="SOC196" s="62">
        <v>47131826</v>
      </c>
      <c r="SOD196" s="62">
        <v>47131826</v>
      </c>
      <c r="SOE196" s="62">
        <v>47131826</v>
      </c>
      <c r="SOF196" s="62">
        <v>47131826</v>
      </c>
      <c r="SOG196" s="62">
        <v>47131826</v>
      </c>
      <c r="SOH196" s="62">
        <v>47131826</v>
      </c>
      <c r="SOI196" s="62">
        <v>47131826</v>
      </c>
      <c r="SOJ196" s="62">
        <v>47131826</v>
      </c>
      <c r="SOK196" s="62">
        <v>47131826</v>
      </c>
      <c r="SOL196" s="62">
        <v>47131826</v>
      </c>
      <c r="SOM196" s="62">
        <v>47131826</v>
      </c>
      <c r="SON196" s="62">
        <v>47131826</v>
      </c>
      <c r="SOO196" s="62">
        <v>47131826</v>
      </c>
      <c r="SOP196" s="62">
        <v>47131826</v>
      </c>
      <c r="SOQ196" s="62">
        <v>47131826</v>
      </c>
      <c r="SOR196" s="62">
        <v>47131826</v>
      </c>
      <c r="SOS196" s="62">
        <v>47131826</v>
      </c>
      <c r="SOT196" s="62">
        <v>47131826</v>
      </c>
      <c r="SOU196" s="62">
        <v>47131826</v>
      </c>
      <c r="SOV196" s="62">
        <v>47131826</v>
      </c>
      <c r="SOW196" s="62">
        <v>47131826</v>
      </c>
      <c r="SOX196" s="62">
        <v>47131826</v>
      </c>
      <c r="SOY196" s="62">
        <v>47131826</v>
      </c>
      <c r="SOZ196" s="62">
        <v>47131826</v>
      </c>
      <c r="SPA196" s="62">
        <v>47131826</v>
      </c>
      <c r="SPB196" s="62">
        <v>47131826</v>
      </c>
      <c r="SPC196" s="62">
        <v>47131826</v>
      </c>
      <c r="SPD196" s="62">
        <v>47131826</v>
      </c>
      <c r="SPE196" s="62">
        <v>47131826</v>
      </c>
      <c r="SPF196" s="62">
        <v>47131826</v>
      </c>
      <c r="SPG196" s="62">
        <v>47131826</v>
      </c>
      <c r="SPH196" s="62">
        <v>47131826</v>
      </c>
      <c r="SPI196" s="62">
        <v>47131826</v>
      </c>
      <c r="SPJ196" s="62">
        <v>47131826</v>
      </c>
      <c r="SPK196" s="62">
        <v>47131826</v>
      </c>
      <c r="SPL196" s="62">
        <v>47131826</v>
      </c>
      <c r="SPM196" s="62">
        <v>47131826</v>
      </c>
      <c r="SPN196" s="62">
        <v>47131826</v>
      </c>
      <c r="SPO196" s="62">
        <v>47131826</v>
      </c>
      <c r="SPP196" s="62">
        <v>47131826</v>
      </c>
      <c r="SPQ196" s="62">
        <v>47131826</v>
      </c>
      <c r="SPR196" s="62">
        <v>47131826</v>
      </c>
      <c r="SPS196" s="62">
        <v>47131826</v>
      </c>
      <c r="SPT196" s="62">
        <v>47131826</v>
      </c>
      <c r="SPU196" s="62">
        <v>47131826</v>
      </c>
      <c r="SPV196" s="62">
        <v>47131826</v>
      </c>
      <c r="SPW196" s="62">
        <v>47131826</v>
      </c>
      <c r="SPX196" s="62">
        <v>47131826</v>
      </c>
      <c r="SPY196" s="62">
        <v>47131826</v>
      </c>
      <c r="SPZ196" s="62">
        <v>47131826</v>
      </c>
      <c r="SQA196" s="62">
        <v>47131826</v>
      </c>
      <c r="SQB196" s="62">
        <v>47131826</v>
      </c>
      <c r="SQC196" s="62">
        <v>47131826</v>
      </c>
      <c r="SQD196" s="62">
        <v>47131826</v>
      </c>
      <c r="SQE196" s="62">
        <v>47131826</v>
      </c>
      <c r="SQF196" s="62">
        <v>47131826</v>
      </c>
      <c r="SQG196" s="62">
        <v>47131826</v>
      </c>
      <c r="SQH196" s="62">
        <v>47131826</v>
      </c>
      <c r="SQI196" s="62">
        <v>47131826</v>
      </c>
      <c r="SQJ196" s="62">
        <v>47131826</v>
      </c>
      <c r="SQK196" s="62">
        <v>47131826</v>
      </c>
      <c r="SQL196" s="62">
        <v>47131826</v>
      </c>
      <c r="SQM196" s="62">
        <v>47131826</v>
      </c>
      <c r="SQN196" s="62">
        <v>47131826</v>
      </c>
      <c r="SQO196" s="62">
        <v>47131826</v>
      </c>
      <c r="SQP196" s="62">
        <v>47131826</v>
      </c>
      <c r="SQQ196" s="62">
        <v>47131826</v>
      </c>
      <c r="SQR196" s="62">
        <v>47131826</v>
      </c>
      <c r="SQS196" s="62">
        <v>47131826</v>
      </c>
      <c r="SQT196" s="62">
        <v>47131826</v>
      </c>
      <c r="SQU196" s="62">
        <v>47131826</v>
      </c>
      <c r="SQV196" s="62">
        <v>47131826</v>
      </c>
      <c r="SQW196" s="62">
        <v>47131826</v>
      </c>
      <c r="SQX196" s="62">
        <v>47131826</v>
      </c>
      <c r="SQY196" s="62">
        <v>47131826</v>
      </c>
      <c r="SQZ196" s="62">
        <v>47131826</v>
      </c>
      <c r="SRA196" s="62">
        <v>47131826</v>
      </c>
      <c r="SRB196" s="62">
        <v>47131826</v>
      </c>
      <c r="SRC196" s="62">
        <v>47131826</v>
      </c>
      <c r="SRD196" s="62">
        <v>47131826</v>
      </c>
      <c r="SRE196" s="62">
        <v>47131826</v>
      </c>
      <c r="SRF196" s="62">
        <v>47131826</v>
      </c>
      <c r="SRG196" s="62">
        <v>47131826</v>
      </c>
      <c r="SRH196" s="62">
        <v>47131826</v>
      </c>
      <c r="SRI196" s="62">
        <v>47131826</v>
      </c>
      <c r="SRJ196" s="62">
        <v>47131826</v>
      </c>
      <c r="SRK196" s="62">
        <v>47131826</v>
      </c>
      <c r="SRL196" s="62">
        <v>47131826</v>
      </c>
      <c r="SRM196" s="62">
        <v>47131826</v>
      </c>
      <c r="SRN196" s="62">
        <v>47131826</v>
      </c>
      <c r="SRO196" s="62">
        <v>47131826</v>
      </c>
      <c r="SRP196" s="62">
        <v>47131826</v>
      </c>
      <c r="SRQ196" s="62">
        <v>47131826</v>
      </c>
      <c r="SRR196" s="62">
        <v>47131826</v>
      </c>
      <c r="SRS196" s="62">
        <v>47131826</v>
      </c>
      <c r="SRT196" s="62">
        <v>47131826</v>
      </c>
      <c r="SRU196" s="62">
        <v>47131826</v>
      </c>
      <c r="SRV196" s="62">
        <v>47131826</v>
      </c>
      <c r="SRW196" s="62">
        <v>47131826</v>
      </c>
      <c r="SRX196" s="62">
        <v>47131826</v>
      </c>
      <c r="SRY196" s="62">
        <v>47131826</v>
      </c>
      <c r="SRZ196" s="62">
        <v>47131826</v>
      </c>
      <c r="SSA196" s="62">
        <v>47131826</v>
      </c>
      <c r="SSB196" s="62">
        <v>47131826</v>
      </c>
      <c r="SSC196" s="62">
        <v>47131826</v>
      </c>
      <c r="SSD196" s="62">
        <v>47131826</v>
      </c>
      <c r="SSE196" s="62">
        <v>47131826</v>
      </c>
      <c r="SSF196" s="62">
        <v>47131826</v>
      </c>
      <c r="SSG196" s="62">
        <v>47131826</v>
      </c>
      <c r="SSH196" s="62">
        <v>47131826</v>
      </c>
      <c r="SSI196" s="62">
        <v>47131826</v>
      </c>
      <c r="SSJ196" s="62">
        <v>47131826</v>
      </c>
      <c r="SSK196" s="62">
        <v>47131826</v>
      </c>
      <c r="SSL196" s="62">
        <v>47131826</v>
      </c>
      <c r="SSM196" s="62">
        <v>47131826</v>
      </c>
      <c r="SSN196" s="62">
        <v>47131826</v>
      </c>
      <c r="SSO196" s="62">
        <v>47131826</v>
      </c>
      <c r="SSP196" s="62">
        <v>47131826</v>
      </c>
      <c r="SSQ196" s="62">
        <v>47131826</v>
      </c>
      <c r="SSR196" s="62">
        <v>47131826</v>
      </c>
      <c r="SSS196" s="62">
        <v>47131826</v>
      </c>
      <c r="SST196" s="62">
        <v>47131826</v>
      </c>
      <c r="SSU196" s="62">
        <v>47131826</v>
      </c>
      <c r="SSV196" s="62">
        <v>47131826</v>
      </c>
      <c r="SSW196" s="62">
        <v>47131826</v>
      </c>
      <c r="SSX196" s="62">
        <v>47131826</v>
      </c>
      <c r="SSY196" s="62">
        <v>47131826</v>
      </c>
      <c r="SSZ196" s="62">
        <v>47131826</v>
      </c>
      <c r="STA196" s="62">
        <v>47131826</v>
      </c>
      <c r="STB196" s="62">
        <v>47131826</v>
      </c>
      <c r="STC196" s="62">
        <v>47131826</v>
      </c>
      <c r="STD196" s="62">
        <v>47131826</v>
      </c>
      <c r="STE196" s="62">
        <v>47131826</v>
      </c>
      <c r="STF196" s="62">
        <v>47131826</v>
      </c>
      <c r="STG196" s="62">
        <v>47131826</v>
      </c>
      <c r="STH196" s="62">
        <v>47131826</v>
      </c>
      <c r="STI196" s="62">
        <v>47131826</v>
      </c>
      <c r="STJ196" s="62">
        <v>47131826</v>
      </c>
      <c r="STK196" s="62">
        <v>47131826</v>
      </c>
      <c r="STL196" s="62">
        <v>47131826</v>
      </c>
      <c r="STM196" s="62">
        <v>47131826</v>
      </c>
      <c r="STN196" s="62">
        <v>47131826</v>
      </c>
      <c r="STO196" s="62">
        <v>47131826</v>
      </c>
      <c r="STP196" s="62">
        <v>47131826</v>
      </c>
      <c r="STQ196" s="62">
        <v>47131826</v>
      </c>
      <c r="STR196" s="62">
        <v>47131826</v>
      </c>
      <c r="STS196" s="62">
        <v>47131826</v>
      </c>
      <c r="STT196" s="62">
        <v>47131826</v>
      </c>
      <c r="STU196" s="62">
        <v>47131826</v>
      </c>
      <c r="STV196" s="62">
        <v>47131826</v>
      </c>
      <c r="STW196" s="62">
        <v>47131826</v>
      </c>
      <c r="STX196" s="62">
        <v>47131826</v>
      </c>
      <c r="STY196" s="62">
        <v>47131826</v>
      </c>
      <c r="STZ196" s="62">
        <v>47131826</v>
      </c>
      <c r="SUA196" s="62">
        <v>47131826</v>
      </c>
      <c r="SUB196" s="62">
        <v>47131826</v>
      </c>
      <c r="SUC196" s="62">
        <v>47131826</v>
      </c>
      <c r="SUD196" s="62">
        <v>47131826</v>
      </c>
      <c r="SUE196" s="62">
        <v>47131826</v>
      </c>
      <c r="SUF196" s="62">
        <v>47131826</v>
      </c>
      <c r="SUG196" s="62">
        <v>47131826</v>
      </c>
      <c r="SUH196" s="62">
        <v>47131826</v>
      </c>
      <c r="SUI196" s="62">
        <v>47131826</v>
      </c>
      <c r="SUJ196" s="62">
        <v>47131826</v>
      </c>
      <c r="SUK196" s="62">
        <v>47131826</v>
      </c>
      <c r="SUL196" s="62">
        <v>47131826</v>
      </c>
      <c r="SUM196" s="62">
        <v>47131826</v>
      </c>
      <c r="SUN196" s="62">
        <v>47131826</v>
      </c>
      <c r="SUO196" s="62">
        <v>47131826</v>
      </c>
      <c r="SUP196" s="62">
        <v>47131826</v>
      </c>
      <c r="SUQ196" s="62">
        <v>47131826</v>
      </c>
      <c r="SUR196" s="62">
        <v>47131826</v>
      </c>
      <c r="SUS196" s="62">
        <v>47131826</v>
      </c>
      <c r="SUT196" s="62">
        <v>47131826</v>
      </c>
      <c r="SUU196" s="62">
        <v>47131826</v>
      </c>
      <c r="SUV196" s="62">
        <v>47131826</v>
      </c>
      <c r="SUW196" s="62">
        <v>47131826</v>
      </c>
      <c r="SUX196" s="62">
        <v>47131826</v>
      </c>
      <c r="SUY196" s="62">
        <v>47131826</v>
      </c>
      <c r="SUZ196" s="62">
        <v>47131826</v>
      </c>
      <c r="SVA196" s="62">
        <v>47131826</v>
      </c>
      <c r="SVB196" s="62">
        <v>47131826</v>
      </c>
      <c r="SVC196" s="62">
        <v>47131826</v>
      </c>
      <c r="SVD196" s="62">
        <v>47131826</v>
      </c>
      <c r="SVE196" s="62">
        <v>47131826</v>
      </c>
      <c r="SVF196" s="62">
        <v>47131826</v>
      </c>
      <c r="SVG196" s="62">
        <v>47131826</v>
      </c>
      <c r="SVH196" s="62">
        <v>47131826</v>
      </c>
      <c r="SVI196" s="62">
        <v>47131826</v>
      </c>
      <c r="SVJ196" s="62">
        <v>47131826</v>
      </c>
      <c r="SVK196" s="62">
        <v>47131826</v>
      </c>
      <c r="SVL196" s="62">
        <v>47131826</v>
      </c>
      <c r="SVM196" s="62">
        <v>47131826</v>
      </c>
      <c r="SVN196" s="62">
        <v>47131826</v>
      </c>
      <c r="SVO196" s="62">
        <v>47131826</v>
      </c>
      <c r="SVP196" s="62">
        <v>47131826</v>
      </c>
      <c r="SVQ196" s="62">
        <v>47131826</v>
      </c>
      <c r="SVR196" s="62">
        <v>47131826</v>
      </c>
      <c r="SVS196" s="62">
        <v>47131826</v>
      </c>
      <c r="SVT196" s="62">
        <v>47131826</v>
      </c>
      <c r="SVU196" s="62">
        <v>47131826</v>
      </c>
      <c r="SVV196" s="62">
        <v>47131826</v>
      </c>
      <c r="SVW196" s="62">
        <v>47131826</v>
      </c>
      <c r="SVX196" s="62">
        <v>47131826</v>
      </c>
      <c r="SVY196" s="62">
        <v>47131826</v>
      </c>
      <c r="SVZ196" s="62">
        <v>47131826</v>
      </c>
      <c r="SWA196" s="62">
        <v>47131826</v>
      </c>
      <c r="SWB196" s="62">
        <v>47131826</v>
      </c>
      <c r="SWC196" s="62">
        <v>47131826</v>
      </c>
      <c r="SWD196" s="62">
        <v>47131826</v>
      </c>
      <c r="SWE196" s="62">
        <v>47131826</v>
      </c>
      <c r="SWF196" s="62">
        <v>47131826</v>
      </c>
      <c r="SWG196" s="62">
        <v>47131826</v>
      </c>
      <c r="SWH196" s="62">
        <v>47131826</v>
      </c>
      <c r="SWI196" s="62">
        <v>47131826</v>
      </c>
      <c r="SWJ196" s="62">
        <v>47131826</v>
      </c>
      <c r="SWK196" s="62">
        <v>47131826</v>
      </c>
      <c r="SWL196" s="62">
        <v>47131826</v>
      </c>
      <c r="SWM196" s="62">
        <v>47131826</v>
      </c>
      <c r="SWN196" s="62">
        <v>47131826</v>
      </c>
      <c r="SWO196" s="62">
        <v>47131826</v>
      </c>
      <c r="SWP196" s="62">
        <v>47131826</v>
      </c>
      <c r="SWQ196" s="62">
        <v>47131826</v>
      </c>
      <c r="SWR196" s="62">
        <v>47131826</v>
      </c>
      <c r="SWS196" s="62">
        <v>47131826</v>
      </c>
      <c r="SWT196" s="62">
        <v>47131826</v>
      </c>
      <c r="SWU196" s="62">
        <v>47131826</v>
      </c>
      <c r="SWV196" s="62">
        <v>47131826</v>
      </c>
      <c r="SWW196" s="62">
        <v>47131826</v>
      </c>
      <c r="SWX196" s="62">
        <v>47131826</v>
      </c>
      <c r="SWY196" s="62">
        <v>47131826</v>
      </c>
      <c r="SWZ196" s="62">
        <v>47131826</v>
      </c>
      <c r="SXA196" s="62">
        <v>47131826</v>
      </c>
      <c r="SXB196" s="62">
        <v>47131826</v>
      </c>
      <c r="SXC196" s="62">
        <v>47131826</v>
      </c>
      <c r="SXD196" s="62">
        <v>47131826</v>
      </c>
      <c r="SXE196" s="62">
        <v>47131826</v>
      </c>
      <c r="SXF196" s="62">
        <v>47131826</v>
      </c>
      <c r="SXG196" s="62">
        <v>47131826</v>
      </c>
      <c r="SXH196" s="62">
        <v>47131826</v>
      </c>
      <c r="SXI196" s="62">
        <v>47131826</v>
      </c>
      <c r="SXJ196" s="62">
        <v>47131826</v>
      </c>
      <c r="SXK196" s="62">
        <v>47131826</v>
      </c>
      <c r="SXL196" s="62">
        <v>47131826</v>
      </c>
      <c r="SXM196" s="62">
        <v>47131826</v>
      </c>
      <c r="SXN196" s="62">
        <v>47131826</v>
      </c>
      <c r="SXO196" s="62">
        <v>47131826</v>
      </c>
      <c r="SXP196" s="62">
        <v>47131826</v>
      </c>
      <c r="SXQ196" s="62">
        <v>47131826</v>
      </c>
      <c r="SXR196" s="62">
        <v>47131826</v>
      </c>
      <c r="SXS196" s="62">
        <v>47131826</v>
      </c>
      <c r="SXT196" s="62">
        <v>47131826</v>
      </c>
      <c r="SXU196" s="62">
        <v>47131826</v>
      </c>
      <c r="SXV196" s="62">
        <v>47131826</v>
      </c>
      <c r="SXW196" s="62">
        <v>47131826</v>
      </c>
      <c r="SXX196" s="62">
        <v>47131826</v>
      </c>
      <c r="SXY196" s="62">
        <v>47131826</v>
      </c>
      <c r="SXZ196" s="62">
        <v>47131826</v>
      </c>
      <c r="SYA196" s="62">
        <v>47131826</v>
      </c>
      <c r="SYB196" s="62">
        <v>47131826</v>
      </c>
      <c r="SYC196" s="62">
        <v>47131826</v>
      </c>
      <c r="SYD196" s="62">
        <v>47131826</v>
      </c>
      <c r="SYE196" s="62">
        <v>47131826</v>
      </c>
      <c r="SYF196" s="62">
        <v>47131826</v>
      </c>
      <c r="SYG196" s="62">
        <v>47131826</v>
      </c>
      <c r="SYH196" s="62">
        <v>47131826</v>
      </c>
      <c r="SYI196" s="62">
        <v>47131826</v>
      </c>
      <c r="SYJ196" s="62">
        <v>47131826</v>
      </c>
      <c r="SYK196" s="62">
        <v>47131826</v>
      </c>
      <c r="SYL196" s="62">
        <v>47131826</v>
      </c>
      <c r="SYM196" s="62">
        <v>47131826</v>
      </c>
      <c r="SYN196" s="62">
        <v>47131826</v>
      </c>
      <c r="SYO196" s="62">
        <v>47131826</v>
      </c>
      <c r="SYP196" s="62">
        <v>47131826</v>
      </c>
      <c r="SYQ196" s="62">
        <v>47131826</v>
      </c>
      <c r="SYR196" s="62">
        <v>47131826</v>
      </c>
      <c r="SYS196" s="62">
        <v>47131826</v>
      </c>
      <c r="SYT196" s="62">
        <v>47131826</v>
      </c>
      <c r="SYU196" s="62">
        <v>47131826</v>
      </c>
      <c r="SYV196" s="62">
        <v>47131826</v>
      </c>
      <c r="SYW196" s="62">
        <v>47131826</v>
      </c>
      <c r="SYX196" s="62">
        <v>47131826</v>
      </c>
      <c r="SYY196" s="62">
        <v>47131826</v>
      </c>
      <c r="SYZ196" s="62">
        <v>47131826</v>
      </c>
      <c r="SZA196" s="62">
        <v>47131826</v>
      </c>
      <c r="SZB196" s="62">
        <v>47131826</v>
      </c>
      <c r="SZC196" s="62">
        <v>47131826</v>
      </c>
      <c r="SZD196" s="62">
        <v>47131826</v>
      </c>
      <c r="SZE196" s="62">
        <v>47131826</v>
      </c>
      <c r="SZF196" s="62">
        <v>47131826</v>
      </c>
      <c r="SZG196" s="62">
        <v>47131826</v>
      </c>
      <c r="SZH196" s="62">
        <v>47131826</v>
      </c>
      <c r="SZI196" s="62">
        <v>47131826</v>
      </c>
      <c r="SZJ196" s="62">
        <v>47131826</v>
      </c>
      <c r="SZK196" s="62">
        <v>47131826</v>
      </c>
      <c r="SZL196" s="62">
        <v>47131826</v>
      </c>
      <c r="SZM196" s="62">
        <v>47131826</v>
      </c>
      <c r="SZN196" s="62">
        <v>47131826</v>
      </c>
      <c r="SZO196" s="62">
        <v>47131826</v>
      </c>
      <c r="SZP196" s="62">
        <v>47131826</v>
      </c>
      <c r="SZQ196" s="62">
        <v>47131826</v>
      </c>
      <c r="SZR196" s="62">
        <v>47131826</v>
      </c>
      <c r="SZS196" s="62">
        <v>47131826</v>
      </c>
      <c r="SZT196" s="62">
        <v>47131826</v>
      </c>
      <c r="SZU196" s="62">
        <v>47131826</v>
      </c>
      <c r="SZV196" s="62">
        <v>47131826</v>
      </c>
      <c r="SZW196" s="62">
        <v>47131826</v>
      </c>
      <c r="SZX196" s="62">
        <v>47131826</v>
      </c>
      <c r="SZY196" s="62">
        <v>47131826</v>
      </c>
      <c r="SZZ196" s="62">
        <v>47131826</v>
      </c>
      <c r="TAA196" s="62">
        <v>47131826</v>
      </c>
      <c r="TAB196" s="62">
        <v>47131826</v>
      </c>
      <c r="TAC196" s="62">
        <v>47131826</v>
      </c>
      <c r="TAD196" s="62">
        <v>47131826</v>
      </c>
      <c r="TAE196" s="62">
        <v>47131826</v>
      </c>
      <c r="TAF196" s="62">
        <v>47131826</v>
      </c>
      <c r="TAG196" s="62">
        <v>47131826</v>
      </c>
      <c r="TAH196" s="62">
        <v>47131826</v>
      </c>
      <c r="TAI196" s="62">
        <v>47131826</v>
      </c>
      <c r="TAJ196" s="62">
        <v>47131826</v>
      </c>
      <c r="TAK196" s="62">
        <v>47131826</v>
      </c>
      <c r="TAL196" s="62">
        <v>47131826</v>
      </c>
      <c r="TAM196" s="62">
        <v>47131826</v>
      </c>
      <c r="TAN196" s="62">
        <v>47131826</v>
      </c>
      <c r="TAO196" s="62">
        <v>47131826</v>
      </c>
      <c r="TAP196" s="62">
        <v>47131826</v>
      </c>
      <c r="TAQ196" s="62">
        <v>47131826</v>
      </c>
      <c r="TAR196" s="62">
        <v>47131826</v>
      </c>
      <c r="TAS196" s="62">
        <v>47131826</v>
      </c>
      <c r="TAT196" s="62">
        <v>47131826</v>
      </c>
      <c r="TAU196" s="62">
        <v>47131826</v>
      </c>
      <c r="TAV196" s="62">
        <v>47131826</v>
      </c>
      <c r="TAW196" s="62">
        <v>47131826</v>
      </c>
      <c r="TAX196" s="62">
        <v>47131826</v>
      </c>
      <c r="TAY196" s="62">
        <v>47131826</v>
      </c>
      <c r="TAZ196" s="62">
        <v>47131826</v>
      </c>
      <c r="TBA196" s="62">
        <v>47131826</v>
      </c>
      <c r="TBB196" s="62">
        <v>47131826</v>
      </c>
      <c r="TBC196" s="62">
        <v>47131826</v>
      </c>
      <c r="TBD196" s="62">
        <v>47131826</v>
      </c>
      <c r="TBE196" s="62">
        <v>47131826</v>
      </c>
      <c r="TBF196" s="62">
        <v>47131826</v>
      </c>
      <c r="TBG196" s="62">
        <v>47131826</v>
      </c>
      <c r="TBH196" s="62">
        <v>47131826</v>
      </c>
      <c r="TBI196" s="62">
        <v>47131826</v>
      </c>
      <c r="TBJ196" s="62">
        <v>47131826</v>
      </c>
      <c r="TBK196" s="62">
        <v>47131826</v>
      </c>
      <c r="TBL196" s="62">
        <v>47131826</v>
      </c>
      <c r="TBM196" s="62">
        <v>47131826</v>
      </c>
      <c r="TBN196" s="62">
        <v>47131826</v>
      </c>
      <c r="TBO196" s="62">
        <v>47131826</v>
      </c>
      <c r="TBP196" s="62">
        <v>47131826</v>
      </c>
      <c r="TBQ196" s="62">
        <v>47131826</v>
      </c>
      <c r="TBR196" s="62">
        <v>47131826</v>
      </c>
      <c r="TBS196" s="62">
        <v>47131826</v>
      </c>
      <c r="TBT196" s="62">
        <v>47131826</v>
      </c>
      <c r="TBU196" s="62">
        <v>47131826</v>
      </c>
      <c r="TBV196" s="62">
        <v>47131826</v>
      </c>
      <c r="TBW196" s="62">
        <v>47131826</v>
      </c>
      <c r="TBX196" s="62">
        <v>47131826</v>
      </c>
      <c r="TBY196" s="62">
        <v>47131826</v>
      </c>
      <c r="TBZ196" s="62">
        <v>47131826</v>
      </c>
      <c r="TCA196" s="62">
        <v>47131826</v>
      </c>
      <c r="TCB196" s="62">
        <v>47131826</v>
      </c>
      <c r="TCC196" s="62">
        <v>47131826</v>
      </c>
      <c r="TCD196" s="62">
        <v>47131826</v>
      </c>
      <c r="TCE196" s="62">
        <v>47131826</v>
      </c>
      <c r="TCF196" s="62">
        <v>47131826</v>
      </c>
      <c r="TCG196" s="62">
        <v>47131826</v>
      </c>
      <c r="TCH196" s="62">
        <v>47131826</v>
      </c>
      <c r="TCI196" s="62">
        <v>47131826</v>
      </c>
      <c r="TCJ196" s="62">
        <v>47131826</v>
      </c>
      <c r="TCK196" s="62">
        <v>47131826</v>
      </c>
      <c r="TCL196" s="62">
        <v>47131826</v>
      </c>
      <c r="TCM196" s="62">
        <v>47131826</v>
      </c>
      <c r="TCN196" s="62">
        <v>47131826</v>
      </c>
      <c r="TCO196" s="62">
        <v>47131826</v>
      </c>
      <c r="TCP196" s="62">
        <v>47131826</v>
      </c>
      <c r="TCQ196" s="62">
        <v>47131826</v>
      </c>
      <c r="TCR196" s="62">
        <v>47131826</v>
      </c>
      <c r="TCS196" s="62">
        <v>47131826</v>
      </c>
      <c r="TCT196" s="62">
        <v>47131826</v>
      </c>
      <c r="TCU196" s="62">
        <v>47131826</v>
      </c>
      <c r="TCV196" s="62">
        <v>47131826</v>
      </c>
      <c r="TCW196" s="62">
        <v>47131826</v>
      </c>
      <c r="TCX196" s="62">
        <v>47131826</v>
      </c>
      <c r="TCY196" s="62">
        <v>47131826</v>
      </c>
      <c r="TCZ196" s="62">
        <v>47131826</v>
      </c>
      <c r="TDA196" s="62">
        <v>47131826</v>
      </c>
      <c r="TDB196" s="62">
        <v>47131826</v>
      </c>
      <c r="TDC196" s="62">
        <v>47131826</v>
      </c>
      <c r="TDD196" s="62">
        <v>47131826</v>
      </c>
      <c r="TDE196" s="62">
        <v>47131826</v>
      </c>
      <c r="TDF196" s="62">
        <v>47131826</v>
      </c>
      <c r="TDG196" s="62">
        <v>47131826</v>
      </c>
      <c r="TDH196" s="62">
        <v>47131826</v>
      </c>
      <c r="TDI196" s="62">
        <v>47131826</v>
      </c>
      <c r="TDJ196" s="62">
        <v>47131826</v>
      </c>
      <c r="TDK196" s="62">
        <v>47131826</v>
      </c>
      <c r="TDL196" s="62">
        <v>47131826</v>
      </c>
      <c r="TDM196" s="62">
        <v>47131826</v>
      </c>
      <c r="TDN196" s="62">
        <v>47131826</v>
      </c>
      <c r="TDO196" s="62">
        <v>47131826</v>
      </c>
      <c r="TDP196" s="62">
        <v>47131826</v>
      </c>
      <c r="TDQ196" s="62">
        <v>47131826</v>
      </c>
      <c r="TDR196" s="62">
        <v>47131826</v>
      </c>
      <c r="TDS196" s="62">
        <v>47131826</v>
      </c>
      <c r="TDT196" s="62">
        <v>47131826</v>
      </c>
      <c r="TDU196" s="62">
        <v>47131826</v>
      </c>
      <c r="TDV196" s="62">
        <v>47131826</v>
      </c>
      <c r="TDW196" s="62">
        <v>47131826</v>
      </c>
      <c r="TDX196" s="62">
        <v>47131826</v>
      </c>
      <c r="TDY196" s="62">
        <v>47131826</v>
      </c>
      <c r="TDZ196" s="62">
        <v>47131826</v>
      </c>
      <c r="TEA196" s="62">
        <v>47131826</v>
      </c>
      <c r="TEB196" s="62">
        <v>47131826</v>
      </c>
      <c r="TEC196" s="62">
        <v>47131826</v>
      </c>
      <c r="TED196" s="62">
        <v>47131826</v>
      </c>
      <c r="TEE196" s="62">
        <v>47131826</v>
      </c>
      <c r="TEF196" s="62">
        <v>47131826</v>
      </c>
      <c r="TEG196" s="62">
        <v>47131826</v>
      </c>
      <c r="TEH196" s="62">
        <v>47131826</v>
      </c>
      <c r="TEI196" s="62">
        <v>47131826</v>
      </c>
      <c r="TEJ196" s="62">
        <v>47131826</v>
      </c>
      <c r="TEK196" s="62">
        <v>47131826</v>
      </c>
      <c r="TEL196" s="62">
        <v>47131826</v>
      </c>
      <c r="TEM196" s="62">
        <v>47131826</v>
      </c>
      <c r="TEN196" s="62">
        <v>47131826</v>
      </c>
      <c r="TEO196" s="62">
        <v>47131826</v>
      </c>
      <c r="TEP196" s="62">
        <v>47131826</v>
      </c>
      <c r="TEQ196" s="62">
        <v>47131826</v>
      </c>
      <c r="TER196" s="62">
        <v>47131826</v>
      </c>
      <c r="TES196" s="62">
        <v>47131826</v>
      </c>
      <c r="TET196" s="62">
        <v>47131826</v>
      </c>
      <c r="TEU196" s="62">
        <v>47131826</v>
      </c>
      <c r="TEV196" s="62">
        <v>47131826</v>
      </c>
      <c r="TEW196" s="62">
        <v>47131826</v>
      </c>
      <c r="TEX196" s="62">
        <v>47131826</v>
      </c>
      <c r="TEY196" s="62">
        <v>47131826</v>
      </c>
      <c r="TEZ196" s="62">
        <v>47131826</v>
      </c>
      <c r="TFA196" s="62">
        <v>47131826</v>
      </c>
      <c r="TFB196" s="62">
        <v>47131826</v>
      </c>
      <c r="TFC196" s="62">
        <v>47131826</v>
      </c>
      <c r="TFD196" s="62">
        <v>47131826</v>
      </c>
      <c r="TFE196" s="62">
        <v>47131826</v>
      </c>
      <c r="TFF196" s="62">
        <v>47131826</v>
      </c>
      <c r="TFG196" s="62">
        <v>47131826</v>
      </c>
      <c r="TFH196" s="62">
        <v>47131826</v>
      </c>
      <c r="TFI196" s="62">
        <v>47131826</v>
      </c>
      <c r="TFJ196" s="62">
        <v>47131826</v>
      </c>
      <c r="TFK196" s="62">
        <v>47131826</v>
      </c>
      <c r="TFL196" s="62">
        <v>47131826</v>
      </c>
      <c r="TFM196" s="62">
        <v>47131826</v>
      </c>
      <c r="TFN196" s="62">
        <v>47131826</v>
      </c>
      <c r="TFO196" s="62">
        <v>47131826</v>
      </c>
      <c r="TFP196" s="62">
        <v>47131826</v>
      </c>
      <c r="TFQ196" s="62">
        <v>47131826</v>
      </c>
      <c r="TFR196" s="62">
        <v>47131826</v>
      </c>
      <c r="TFS196" s="62">
        <v>47131826</v>
      </c>
      <c r="TFT196" s="62">
        <v>47131826</v>
      </c>
      <c r="TFU196" s="62">
        <v>47131826</v>
      </c>
      <c r="TFV196" s="62">
        <v>47131826</v>
      </c>
      <c r="TFW196" s="62">
        <v>47131826</v>
      </c>
      <c r="TFX196" s="62">
        <v>47131826</v>
      </c>
      <c r="TFY196" s="62">
        <v>47131826</v>
      </c>
      <c r="TFZ196" s="62">
        <v>47131826</v>
      </c>
      <c r="TGA196" s="62">
        <v>47131826</v>
      </c>
      <c r="TGB196" s="62">
        <v>47131826</v>
      </c>
      <c r="TGC196" s="62">
        <v>47131826</v>
      </c>
      <c r="TGD196" s="62">
        <v>47131826</v>
      </c>
      <c r="TGE196" s="62">
        <v>47131826</v>
      </c>
      <c r="TGF196" s="62">
        <v>47131826</v>
      </c>
      <c r="TGG196" s="62">
        <v>47131826</v>
      </c>
      <c r="TGH196" s="62">
        <v>47131826</v>
      </c>
      <c r="TGI196" s="62">
        <v>47131826</v>
      </c>
      <c r="TGJ196" s="62">
        <v>47131826</v>
      </c>
      <c r="TGK196" s="62">
        <v>47131826</v>
      </c>
      <c r="TGL196" s="62">
        <v>47131826</v>
      </c>
      <c r="TGM196" s="62">
        <v>47131826</v>
      </c>
      <c r="TGN196" s="62">
        <v>47131826</v>
      </c>
      <c r="TGO196" s="62">
        <v>47131826</v>
      </c>
      <c r="TGP196" s="62">
        <v>47131826</v>
      </c>
      <c r="TGQ196" s="62">
        <v>47131826</v>
      </c>
      <c r="TGR196" s="62">
        <v>47131826</v>
      </c>
      <c r="TGS196" s="62">
        <v>47131826</v>
      </c>
      <c r="TGT196" s="62">
        <v>47131826</v>
      </c>
      <c r="TGU196" s="62">
        <v>47131826</v>
      </c>
      <c r="TGV196" s="62">
        <v>47131826</v>
      </c>
      <c r="TGW196" s="62">
        <v>47131826</v>
      </c>
      <c r="TGX196" s="62">
        <v>47131826</v>
      </c>
      <c r="TGY196" s="62">
        <v>47131826</v>
      </c>
      <c r="TGZ196" s="62">
        <v>47131826</v>
      </c>
      <c r="THA196" s="62">
        <v>47131826</v>
      </c>
      <c r="THB196" s="62">
        <v>47131826</v>
      </c>
      <c r="THC196" s="62">
        <v>47131826</v>
      </c>
      <c r="THD196" s="62">
        <v>47131826</v>
      </c>
      <c r="THE196" s="62">
        <v>47131826</v>
      </c>
      <c r="THF196" s="62">
        <v>47131826</v>
      </c>
      <c r="THG196" s="62">
        <v>47131826</v>
      </c>
      <c r="THH196" s="62">
        <v>47131826</v>
      </c>
      <c r="THI196" s="62">
        <v>47131826</v>
      </c>
      <c r="THJ196" s="62">
        <v>47131826</v>
      </c>
      <c r="THK196" s="62">
        <v>47131826</v>
      </c>
      <c r="THL196" s="62">
        <v>47131826</v>
      </c>
      <c r="THM196" s="62">
        <v>47131826</v>
      </c>
      <c r="THN196" s="62">
        <v>47131826</v>
      </c>
      <c r="THO196" s="62">
        <v>47131826</v>
      </c>
      <c r="THP196" s="62">
        <v>47131826</v>
      </c>
      <c r="THQ196" s="62">
        <v>47131826</v>
      </c>
      <c r="THR196" s="62">
        <v>47131826</v>
      </c>
      <c r="THS196" s="62">
        <v>47131826</v>
      </c>
      <c r="THT196" s="62">
        <v>47131826</v>
      </c>
      <c r="THU196" s="62">
        <v>47131826</v>
      </c>
      <c r="THV196" s="62">
        <v>47131826</v>
      </c>
      <c r="THW196" s="62">
        <v>47131826</v>
      </c>
      <c r="THX196" s="62">
        <v>47131826</v>
      </c>
      <c r="THY196" s="62">
        <v>47131826</v>
      </c>
      <c r="THZ196" s="62">
        <v>47131826</v>
      </c>
      <c r="TIA196" s="62">
        <v>47131826</v>
      </c>
      <c r="TIB196" s="62">
        <v>47131826</v>
      </c>
      <c r="TIC196" s="62">
        <v>47131826</v>
      </c>
      <c r="TID196" s="62">
        <v>47131826</v>
      </c>
      <c r="TIE196" s="62">
        <v>47131826</v>
      </c>
      <c r="TIF196" s="62">
        <v>47131826</v>
      </c>
      <c r="TIG196" s="62">
        <v>47131826</v>
      </c>
      <c r="TIH196" s="62">
        <v>47131826</v>
      </c>
      <c r="TII196" s="62">
        <v>47131826</v>
      </c>
      <c r="TIJ196" s="62">
        <v>47131826</v>
      </c>
      <c r="TIK196" s="62">
        <v>47131826</v>
      </c>
      <c r="TIL196" s="62">
        <v>47131826</v>
      </c>
      <c r="TIM196" s="62">
        <v>47131826</v>
      </c>
      <c r="TIN196" s="62">
        <v>47131826</v>
      </c>
      <c r="TIO196" s="62">
        <v>47131826</v>
      </c>
      <c r="TIP196" s="62">
        <v>47131826</v>
      </c>
      <c r="TIQ196" s="62">
        <v>47131826</v>
      </c>
      <c r="TIR196" s="62">
        <v>47131826</v>
      </c>
      <c r="TIS196" s="62">
        <v>47131826</v>
      </c>
      <c r="TIT196" s="62">
        <v>47131826</v>
      </c>
      <c r="TIU196" s="62">
        <v>47131826</v>
      </c>
      <c r="TIV196" s="62">
        <v>47131826</v>
      </c>
      <c r="TIW196" s="62">
        <v>47131826</v>
      </c>
      <c r="TIX196" s="62">
        <v>47131826</v>
      </c>
      <c r="TIY196" s="62">
        <v>47131826</v>
      </c>
      <c r="TIZ196" s="62">
        <v>47131826</v>
      </c>
      <c r="TJA196" s="62">
        <v>47131826</v>
      </c>
      <c r="TJB196" s="62">
        <v>47131826</v>
      </c>
      <c r="TJC196" s="62">
        <v>47131826</v>
      </c>
      <c r="TJD196" s="62">
        <v>47131826</v>
      </c>
      <c r="TJE196" s="62">
        <v>47131826</v>
      </c>
      <c r="TJF196" s="62">
        <v>47131826</v>
      </c>
      <c r="TJG196" s="62">
        <v>47131826</v>
      </c>
      <c r="TJH196" s="62">
        <v>47131826</v>
      </c>
      <c r="TJI196" s="62">
        <v>47131826</v>
      </c>
      <c r="TJJ196" s="62">
        <v>47131826</v>
      </c>
      <c r="TJK196" s="62">
        <v>47131826</v>
      </c>
      <c r="TJL196" s="62">
        <v>47131826</v>
      </c>
      <c r="TJM196" s="62">
        <v>47131826</v>
      </c>
      <c r="TJN196" s="62">
        <v>47131826</v>
      </c>
      <c r="TJO196" s="62">
        <v>47131826</v>
      </c>
      <c r="TJP196" s="62">
        <v>47131826</v>
      </c>
      <c r="TJQ196" s="62">
        <v>47131826</v>
      </c>
      <c r="TJR196" s="62">
        <v>47131826</v>
      </c>
      <c r="TJS196" s="62">
        <v>47131826</v>
      </c>
      <c r="TJT196" s="62">
        <v>47131826</v>
      </c>
      <c r="TJU196" s="62">
        <v>47131826</v>
      </c>
      <c r="TJV196" s="62">
        <v>47131826</v>
      </c>
      <c r="TJW196" s="62">
        <v>47131826</v>
      </c>
      <c r="TJX196" s="62">
        <v>47131826</v>
      </c>
      <c r="TJY196" s="62">
        <v>47131826</v>
      </c>
      <c r="TJZ196" s="62">
        <v>47131826</v>
      </c>
      <c r="TKA196" s="62">
        <v>47131826</v>
      </c>
      <c r="TKB196" s="62">
        <v>47131826</v>
      </c>
      <c r="TKC196" s="62">
        <v>47131826</v>
      </c>
      <c r="TKD196" s="62">
        <v>47131826</v>
      </c>
      <c r="TKE196" s="62">
        <v>47131826</v>
      </c>
      <c r="TKF196" s="62">
        <v>47131826</v>
      </c>
      <c r="TKG196" s="62">
        <v>47131826</v>
      </c>
      <c r="TKH196" s="62">
        <v>47131826</v>
      </c>
      <c r="TKI196" s="62">
        <v>47131826</v>
      </c>
      <c r="TKJ196" s="62">
        <v>47131826</v>
      </c>
      <c r="TKK196" s="62">
        <v>47131826</v>
      </c>
      <c r="TKL196" s="62">
        <v>47131826</v>
      </c>
      <c r="TKM196" s="62">
        <v>47131826</v>
      </c>
      <c r="TKN196" s="62">
        <v>47131826</v>
      </c>
      <c r="TKO196" s="62">
        <v>47131826</v>
      </c>
      <c r="TKP196" s="62">
        <v>47131826</v>
      </c>
      <c r="TKQ196" s="62">
        <v>47131826</v>
      </c>
      <c r="TKR196" s="62">
        <v>47131826</v>
      </c>
      <c r="TKS196" s="62">
        <v>47131826</v>
      </c>
      <c r="TKT196" s="62">
        <v>47131826</v>
      </c>
      <c r="TKU196" s="62">
        <v>47131826</v>
      </c>
      <c r="TKV196" s="62">
        <v>47131826</v>
      </c>
      <c r="TKW196" s="62">
        <v>47131826</v>
      </c>
      <c r="TKX196" s="62">
        <v>47131826</v>
      </c>
      <c r="TKY196" s="62">
        <v>47131826</v>
      </c>
      <c r="TKZ196" s="62">
        <v>47131826</v>
      </c>
      <c r="TLA196" s="62">
        <v>47131826</v>
      </c>
      <c r="TLB196" s="62">
        <v>47131826</v>
      </c>
      <c r="TLC196" s="62">
        <v>47131826</v>
      </c>
      <c r="TLD196" s="62">
        <v>47131826</v>
      </c>
      <c r="TLE196" s="62">
        <v>47131826</v>
      </c>
      <c r="TLF196" s="62">
        <v>47131826</v>
      </c>
      <c r="TLG196" s="62">
        <v>47131826</v>
      </c>
      <c r="TLH196" s="62">
        <v>47131826</v>
      </c>
      <c r="TLI196" s="62">
        <v>47131826</v>
      </c>
      <c r="TLJ196" s="62">
        <v>47131826</v>
      </c>
      <c r="TLK196" s="62">
        <v>47131826</v>
      </c>
      <c r="TLL196" s="62">
        <v>47131826</v>
      </c>
      <c r="TLM196" s="62">
        <v>47131826</v>
      </c>
      <c r="TLN196" s="62">
        <v>47131826</v>
      </c>
      <c r="TLO196" s="62">
        <v>47131826</v>
      </c>
      <c r="TLP196" s="62">
        <v>47131826</v>
      </c>
      <c r="TLQ196" s="62">
        <v>47131826</v>
      </c>
      <c r="TLR196" s="62">
        <v>47131826</v>
      </c>
      <c r="TLS196" s="62">
        <v>47131826</v>
      </c>
      <c r="TLT196" s="62">
        <v>47131826</v>
      </c>
      <c r="TLU196" s="62">
        <v>47131826</v>
      </c>
      <c r="TLV196" s="62">
        <v>47131826</v>
      </c>
      <c r="TLW196" s="62">
        <v>47131826</v>
      </c>
      <c r="TLX196" s="62">
        <v>47131826</v>
      </c>
      <c r="TLY196" s="62">
        <v>47131826</v>
      </c>
      <c r="TLZ196" s="62">
        <v>47131826</v>
      </c>
      <c r="TMA196" s="62">
        <v>47131826</v>
      </c>
      <c r="TMB196" s="62">
        <v>47131826</v>
      </c>
      <c r="TMC196" s="62">
        <v>47131826</v>
      </c>
      <c r="TMD196" s="62">
        <v>47131826</v>
      </c>
      <c r="TME196" s="62">
        <v>47131826</v>
      </c>
      <c r="TMF196" s="62">
        <v>47131826</v>
      </c>
      <c r="TMG196" s="62">
        <v>47131826</v>
      </c>
      <c r="TMH196" s="62">
        <v>47131826</v>
      </c>
      <c r="TMI196" s="62">
        <v>47131826</v>
      </c>
      <c r="TMJ196" s="62">
        <v>47131826</v>
      </c>
      <c r="TMK196" s="62">
        <v>47131826</v>
      </c>
      <c r="TML196" s="62">
        <v>47131826</v>
      </c>
      <c r="TMM196" s="62">
        <v>47131826</v>
      </c>
      <c r="TMN196" s="62">
        <v>47131826</v>
      </c>
      <c r="TMO196" s="62">
        <v>47131826</v>
      </c>
      <c r="TMP196" s="62">
        <v>47131826</v>
      </c>
      <c r="TMQ196" s="62">
        <v>47131826</v>
      </c>
      <c r="TMR196" s="62">
        <v>47131826</v>
      </c>
      <c r="TMS196" s="62">
        <v>47131826</v>
      </c>
      <c r="TMT196" s="62">
        <v>47131826</v>
      </c>
      <c r="TMU196" s="62">
        <v>47131826</v>
      </c>
      <c r="TMV196" s="62">
        <v>47131826</v>
      </c>
      <c r="TMW196" s="62">
        <v>47131826</v>
      </c>
      <c r="TMX196" s="62">
        <v>47131826</v>
      </c>
      <c r="TMY196" s="62">
        <v>47131826</v>
      </c>
      <c r="TMZ196" s="62">
        <v>47131826</v>
      </c>
      <c r="TNA196" s="62">
        <v>47131826</v>
      </c>
      <c r="TNB196" s="62">
        <v>47131826</v>
      </c>
      <c r="TNC196" s="62">
        <v>47131826</v>
      </c>
      <c r="TND196" s="62">
        <v>47131826</v>
      </c>
      <c r="TNE196" s="62">
        <v>47131826</v>
      </c>
      <c r="TNF196" s="62">
        <v>47131826</v>
      </c>
      <c r="TNG196" s="62">
        <v>47131826</v>
      </c>
      <c r="TNH196" s="62">
        <v>47131826</v>
      </c>
      <c r="TNI196" s="62">
        <v>47131826</v>
      </c>
      <c r="TNJ196" s="62">
        <v>47131826</v>
      </c>
      <c r="TNK196" s="62">
        <v>47131826</v>
      </c>
      <c r="TNL196" s="62">
        <v>47131826</v>
      </c>
      <c r="TNM196" s="62">
        <v>47131826</v>
      </c>
      <c r="TNN196" s="62">
        <v>47131826</v>
      </c>
      <c r="TNO196" s="62">
        <v>47131826</v>
      </c>
      <c r="TNP196" s="62">
        <v>47131826</v>
      </c>
      <c r="TNQ196" s="62">
        <v>47131826</v>
      </c>
      <c r="TNR196" s="62">
        <v>47131826</v>
      </c>
      <c r="TNS196" s="62">
        <v>47131826</v>
      </c>
      <c r="TNT196" s="62">
        <v>47131826</v>
      </c>
      <c r="TNU196" s="62">
        <v>47131826</v>
      </c>
      <c r="TNV196" s="62">
        <v>47131826</v>
      </c>
      <c r="TNW196" s="62">
        <v>47131826</v>
      </c>
      <c r="TNX196" s="62">
        <v>47131826</v>
      </c>
      <c r="TNY196" s="62">
        <v>47131826</v>
      </c>
      <c r="TNZ196" s="62">
        <v>47131826</v>
      </c>
      <c r="TOA196" s="62">
        <v>47131826</v>
      </c>
      <c r="TOB196" s="62">
        <v>47131826</v>
      </c>
      <c r="TOC196" s="62">
        <v>47131826</v>
      </c>
      <c r="TOD196" s="62">
        <v>47131826</v>
      </c>
      <c r="TOE196" s="62">
        <v>47131826</v>
      </c>
      <c r="TOF196" s="62">
        <v>47131826</v>
      </c>
      <c r="TOG196" s="62">
        <v>47131826</v>
      </c>
      <c r="TOH196" s="62">
        <v>47131826</v>
      </c>
      <c r="TOI196" s="62">
        <v>47131826</v>
      </c>
      <c r="TOJ196" s="62">
        <v>47131826</v>
      </c>
      <c r="TOK196" s="62">
        <v>47131826</v>
      </c>
      <c r="TOL196" s="62">
        <v>47131826</v>
      </c>
      <c r="TOM196" s="62">
        <v>47131826</v>
      </c>
      <c r="TON196" s="62">
        <v>47131826</v>
      </c>
      <c r="TOO196" s="62">
        <v>47131826</v>
      </c>
      <c r="TOP196" s="62">
        <v>47131826</v>
      </c>
      <c r="TOQ196" s="62">
        <v>47131826</v>
      </c>
      <c r="TOR196" s="62">
        <v>47131826</v>
      </c>
      <c r="TOS196" s="62">
        <v>47131826</v>
      </c>
      <c r="TOT196" s="62">
        <v>47131826</v>
      </c>
      <c r="TOU196" s="62">
        <v>47131826</v>
      </c>
      <c r="TOV196" s="62">
        <v>47131826</v>
      </c>
      <c r="TOW196" s="62">
        <v>47131826</v>
      </c>
      <c r="TOX196" s="62">
        <v>47131826</v>
      </c>
      <c r="TOY196" s="62">
        <v>47131826</v>
      </c>
      <c r="TOZ196" s="62">
        <v>47131826</v>
      </c>
      <c r="TPA196" s="62">
        <v>47131826</v>
      </c>
      <c r="TPB196" s="62">
        <v>47131826</v>
      </c>
      <c r="TPC196" s="62">
        <v>47131826</v>
      </c>
      <c r="TPD196" s="62">
        <v>47131826</v>
      </c>
      <c r="TPE196" s="62">
        <v>47131826</v>
      </c>
      <c r="TPF196" s="62">
        <v>47131826</v>
      </c>
      <c r="TPG196" s="62">
        <v>47131826</v>
      </c>
      <c r="TPH196" s="62">
        <v>47131826</v>
      </c>
      <c r="TPI196" s="62">
        <v>47131826</v>
      </c>
      <c r="TPJ196" s="62">
        <v>47131826</v>
      </c>
      <c r="TPK196" s="62">
        <v>47131826</v>
      </c>
      <c r="TPL196" s="62">
        <v>47131826</v>
      </c>
      <c r="TPM196" s="62">
        <v>47131826</v>
      </c>
      <c r="TPN196" s="62">
        <v>47131826</v>
      </c>
      <c r="TPO196" s="62">
        <v>47131826</v>
      </c>
      <c r="TPP196" s="62">
        <v>47131826</v>
      </c>
      <c r="TPQ196" s="62">
        <v>47131826</v>
      </c>
      <c r="TPR196" s="62">
        <v>47131826</v>
      </c>
      <c r="TPS196" s="62">
        <v>47131826</v>
      </c>
      <c r="TPT196" s="62">
        <v>47131826</v>
      </c>
      <c r="TPU196" s="62">
        <v>47131826</v>
      </c>
      <c r="TPV196" s="62">
        <v>47131826</v>
      </c>
      <c r="TPW196" s="62">
        <v>47131826</v>
      </c>
      <c r="TPX196" s="62">
        <v>47131826</v>
      </c>
      <c r="TPY196" s="62">
        <v>47131826</v>
      </c>
      <c r="TPZ196" s="62">
        <v>47131826</v>
      </c>
      <c r="TQA196" s="62">
        <v>47131826</v>
      </c>
      <c r="TQB196" s="62">
        <v>47131826</v>
      </c>
      <c r="TQC196" s="62">
        <v>47131826</v>
      </c>
      <c r="TQD196" s="62">
        <v>47131826</v>
      </c>
      <c r="TQE196" s="62">
        <v>47131826</v>
      </c>
      <c r="TQF196" s="62">
        <v>47131826</v>
      </c>
      <c r="TQG196" s="62">
        <v>47131826</v>
      </c>
      <c r="TQH196" s="62">
        <v>47131826</v>
      </c>
      <c r="TQI196" s="62">
        <v>47131826</v>
      </c>
      <c r="TQJ196" s="62">
        <v>47131826</v>
      </c>
      <c r="TQK196" s="62">
        <v>47131826</v>
      </c>
      <c r="TQL196" s="62">
        <v>47131826</v>
      </c>
      <c r="TQM196" s="62">
        <v>47131826</v>
      </c>
      <c r="TQN196" s="62">
        <v>47131826</v>
      </c>
      <c r="TQO196" s="62">
        <v>47131826</v>
      </c>
      <c r="TQP196" s="62">
        <v>47131826</v>
      </c>
      <c r="TQQ196" s="62">
        <v>47131826</v>
      </c>
      <c r="TQR196" s="62">
        <v>47131826</v>
      </c>
      <c r="TQS196" s="62">
        <v>47131826</v>
      </c>
      <c r="TQT196" s="62">
        <v>47131826</v>
      </c>
      <c r="TQU196" s="62">
        <v>47131826</v>
      </c>
      <c r="TQV196" s="62">
        <v>47131826</v>
      </c>
      <c r="TQW196" s="62">
        <v>47131826</v>
      </c>
      <c r="TQX196" s="62">
        <v>47131826</v>
      </c>
      <c r="TQY196" s="62">
        <v>47131826</v>
      </c>
      <c r="TQZ196" s="62">
        <v>47131826</v>
      </c>
      <c r="TRA196" s="62">
        <v>47131826</v>
      </c>
      <c r="TRB196" s="62">
        <v>47131826</v>
      </c>
      <c r="TRC196" s="62">
        <v>47131826</v>
      </c>
      <c r="TRD196" s="62">
        <v>47131826</v>
      </c>
      <c r="TRE196" s="62">
        <v>47131826</v>
      </c>
      <c r="TRF196" s="62">
        <v>47131826</v>
      </c>
      <c r="TRG196" s="62">
        <v>47131826</v>
      </c>
      <c r="TRH196" s="62">
        <v>47131826</v>
      </c>
      <c r="TRI196" s="62">
        <v>47131826</v>
      </c>
      <c r="TRJ196" s="62">
        <v>47131826</v>
      </c>
      <c r="TRK196" s="62">
        <v>47131826</v>
      </c>
      <c r="TRL196" s="62">
        <v>47131826</v>
      </c>
      <c r="TRM196" s="62">
        <v>47131826</v>
      </c>
      <c r="TRN196" s="62">
        <v>47131826</v>
      </c>
      <c r="TRO196" s="62">
        <v>47131826</v>
      </c>
      <c r="TRP196" s="62">
        <v>47131826</v>
      </c>
      <c r="TRQ196" s="62">
        <v>47131826</v>
      </c>
      <c r="TRR196" s="62">
        <v>47131826</v>
      </c>
      <c r="TRS196" s="62">
        <v>47131826</v>
      </c>
      <c r="TRT196" s="62">
        <v>47131826</v>
      </c>
      <c r="TRU196" s="62">
        <v>47131826</v>
      </c>
      <c r="TRV196" s="62">
        <v>47131826</v>
      </c>
      <c r="TRW196" s="62">
        <v>47131826</v>
      </c>
      <c r="TRX196" s="62">
        <v>47131826</v>
      </c>
      <c r="TRY196" s="62">
        <v>47131826</v>
      </c>
      <c r="TRZ196" s="62">
        <v>47131826</v>
      </c>
      <c r="TSA196" s="62">
        <v>47131826</v>
      </c>
      <c r="TSB196" s="62">
        <v>47131826</v>
      </c>
      <c r="TSC196" s="62">
        <v>47131826</v>
      </c>
      <c r="TSD196" s="62">
        <v>47131826</v>
      </c>
      <c r="TSE196" s="62">
        <v>47131826</v>
      </c>
      <c r="TSF196" s="62">
        <v>47131826</v>
      </c>
      <c r="TSG196" s="62">
        <v>47131826</v>
      </c>
      <c r="TSH196" s="62">
        <v>47131826</v>
      </c>
      <c r="TSI196" s="62">
        <v>47131826</v>
      </c>
      <c r="TSJ196" s="62">
        <v>47131826</v>
      </c>
      <c r="TSK196" s="62">
        <v>47131826</v>
      </c>
      <c r="TSL196" s="62">
        <v>47131826</v>
      </c>
      <c r="TSM196" s="62">
        <v>47131826</v>
      </c>
      <c r="TSN196" s="62">
        <v>47131826</v>
      </c>
      <c r="TSO196" s="62">
        <v>47131826</v>
      </c>
      <c r="TSP196" s="62">
        <v>47131826</v>
      </c>
      <c r="TSQ196" s="62">
        <v>47131826</v>
      </c>
      <c r="TSR196" s="62">
        <v>47131826</v>
      </c>
      <c r="TSS196" s="62">
        <v>47131826</v>
      </c>
      <c r="TST196" s="62">
        <v>47131826</v>
      </c>
      <c r="TSU196" s="62">
        <v>47131826</v>
      </c>
      <c r="TSV196" s="62">
        <v>47131826</v>
      </c>
      <c r="TSW196" s="62">
        <v>47131826</v>
      </c>
      <c r="TSX196" s="62">
        <v>47131826</v>
      </c>
      <c r="TSY196" s="62">
        <v>47131826</v>
      </c>
      <c r="TSZ196" s="62">
        <v>47131826</v>
      </c>
      <c r="TTA196" s="62">
        <v>47131826</v>
      </c>
      <c r="TTB196" s="62">
        <v>47131826</v>
      </c>
      <c r="TTC196" s="62">
        <v>47131826</v>
      </c>
      <c r="TTD196" s="62">
        <v>47131826</v>
      </c>
      <c r="TTE196" s="62">
        <v>47131826</v>
      </c>
      <c r="TTF196" s="62">
        <v>47131826</v>
      </c>
      <c r="TTG196" s="62">
        <v>47131826</v>
      </c>
      <c r="TTH196" s="62">
        <v>47131826</v>
      </c>
      <c r="TTI196" s="62">
        <v>47131826</v>
      </c>
      <c r="TTJ196" s="62">
        <v>47131826</v>
      </c>
      <c r="TTK196" s="62">
        <v>47131826</v>
      </c>
      <c r="TTL196" s="62">
        <v>47131826</v>
      </c>
      <c r="TTM196" s="62">
        <v>47131826</v>
      </c>
      <c r="TTN196" s="62">
        <v>47131826</v>
      </c>
      <c r="TTO196" s="62">
        <v>47131826</v>
      </c>
      <c r="TTP196" s="62">
        <v>47131826</v>
      </c>
      <c r="TTQ196" s="62">
        <v>47131826</v>
      </c>
      <c r="TTR196" s="62">
        <v>47131826</v>
      </c>
      <c r="TTS196" s="62">
        <v>47131826</v>
      </c>
      <c r="TTT196" s="62">
        <v>47131826</v>
      </c>
      <c r="TTU196" s="62">
        <v>47131826</v>
      </c>
      <c r="TTV196" s="62">
        <v>47131826</v>
      </c>
      <c r="TTW196" s="62">
        <v>47131826</v>
      </c>
      <c r="TTX196" s="62">
        <v>47131826</v>
      </c>
      <c r="TTY196" s="62">
        <v>47131826</v>
      </c>
      <c r="TTZ196" s="62">
        <v>47131826</v>
      </c>
      <c r="TUA196" s="62">
        <v>47131826</v>
      </c>
      <c r="TUB196" s="62">
        <v>47131826</v>
      </c>
      <c r="TUC196" s="62">
        <v>47131826</v>
      </c>
      <c r="TUD196" s="62">
        <v>47131826</v>
      </c>
      <c r="TUE196" s="62">
        <v>47131826</v>
      </c>
      <c r="TUF196" s="62">
        <v>47131826</v>
      </c>
      <c r="TUG196" s="62">
        <v>47131826</v>
      </c>
      <c r="TUH196" s="62">
        <v>47131826</v>
      </c>
      <c r="TUI196" s="62">
        <v>47131826</v>
      </c>
      <c r="TUJ196" s="62">
        <v>47131826</v>
      </c>
      <c r="TUK196" s="62">
        <v>47131826</v>
      </c>
      <c r="TUL196" s="62">
        <v>47131826</v>
      </c>
      <c r="TUM196" s="62">
        <v>47131826</v>
      </c>
      <c r="TUN196" s="62">
        <v>47131826</v>
      </c>
      <c r="TUO196" s="62">
        <v>47131826</v>
      </c>
      <c r="TUP196" s="62">
        <v>47131826</v>
      </c>
      <c r="TUQ196" s="62">
        <v>47131826</v>
      </c>
      <c r="TUR196" s="62">
        <v>47131826</v>
      </c>
      <c r="TUS196" s="62">
        <v>47131826</v>
      </c>
      <c r="TUT196" s="62">
        <v>47131826</v>
      </c>
      <c r="TUU196" s="62">
        <v>47131826</v>
      </c>
      <c r="TUV196" s="62">
        <v>47131826</v>
      </c>
      <c r="TUW196" s="62">
        <v>47131826</v>
      </c>
      <c r="TUX196" s="62">
        <v>47131826</v>
      </c>
      <c r="TUY196" s="62">
        <v>47131826</v>
      </c>
      <c r="TUZ196" s="62">
        <v>47131826</v>
      </c>
      <c r="TVA196" s="62">
        <v>47131826</v>
      </c>
      <c r="TVB196" s="62">
        <v>47131826</v>
      </c>
      <c r="TVC196" s="62">
        <v>47131826</v>
      </c>
      <c r="TVD196" s="62">
        <v>47131826</v>
      </c>
      <c r="TVE196" s="62">
        <v>47131826</v>
      </c>
      <c r="TVF196" s="62">
        <v>47131826</v>
      </c>
      <c r="TVG196" s="62">
        <v>47131826</v>
      </c>
      <c r="TVH196" s="62">
        <v>47131826</v>
      </c>
      <c r="TVI196" s="62">
        <v>47131826</v>
      </c>
      <c r="TVJ196" s="62">
        <v>47131826</v>
      </c>
      <c r="TVK196" s="62">
        <v>47131826</v>
      </c>
      <c r="TVL196" s="62">
        <v>47131826</v>
      </c>
      <c r="TVM196" s="62">
        <v>47131826</v>
      </c>
      <c r="TVN196" s="62">
        <v>47131826</v>
      </c>
      <c r="TVO196" s="62">
        <v>47131826</v>
      </c>
      <c r="TVP196" s="62">
        <v>47131826</v>
      </c>
      <c r="TVQ196" s="62">
        <v>47131826</v>
      </c>
      <c r="TVR196" s="62">
        <v>47131826</v>
      </c>
      <c r="TVS196" s="62">
        <v>47131826</v>
      </c>
      <c r="TVT196" s="62">
        <v>47131826</v>
      </c>
      <c r="TVU196" s="62">
        <v>47131826</v>
      </c>
      <c r="TVV196" s="62">
        <v>47131826</v>
      </c>
      <c r="TVW196" s="62">
        <v>47131826</v>
      </c>
      <c r="TVX196" s="62">
        <v>47131826</v>
      </c>
      <c r="TVY196" s="62">
        <v>47131826</v>
      </c>
      <c r="TVZ196" s="62">
        <v>47131826</v>
      </c>
      <c r="TWA196" s="62">
        <v>47131826</v>
      </c>
      <c r="TWB196" s="62">
        <v>47131826</v>
      </c>
      <c r="TWC196" s="62">
        <v>47131826</v>
      </c>
      <c r="TWD196" s="62">
        <v>47131826</v>
      </c>
      <c r="TWE196" s="62">
        <v>47131826</v>
      </c>
      <c r="TWF196" s="62">
        <v>47131826</v>
      </c>
      <c r="TWG196" s="62">
        <v>47131826</v>
      </c>
      <c r="TWH196" s="62">
        <v>47131826</v>
      </c>
      <c r="TWI196" s="62">
        <v>47131826</v>
      </c>
      <c r="TWJ196" s="62">
        <v>47131826</v>
      </c>
      <c r="TWK196" s="62">
        <v>47131826</v>
      </c>
      <c r="TWL196" s="62">
        <v>47131826</v>
      </c>
      <c r="TWM196" s="62">
        <v>47131826</v>
      </c>
      <c r="TWN196" s="62">
        <v>47131826</v>
      </c>
      <c r="TWO196" s="62">
        <v>47131826</v>
      </c>
      <c r="TWP196" s="62">
        <v>47131826</v>
      </c>
      <c r="TWQ196" s="62">
        <v>47131826</v>
      </c>
      <c r="TWR196" s="62">
        <v>47131826</v>
      </c>
      <c r="TWS196" s="62">
        <v>47131826</v>
      </c>
      <c r="TWT196" s="62">
        <v>47131826</v>
      </c>
      <c r="TWU196" s="62">
        <v>47131826</v>
      </c>
      <c r="TWV196" s="62">
        <v>47131826</v>
      </c>
      <c r="TWW196" s="62">
        <v>47131826</v>
      </c>
      <c r="TWX196" s="62">
        <v>47131826</v>
      </c>
      <c r="TWY196" s="62">
        <v>47131826</v>
      </c>
      <c r="TWZ196" s="62">
        <v>47131826</v>
      </c>
      <c r="TXA196" s="62">
        <v>47131826</v>
      </c>
      <c r="TXB196" s="62">
        <v>47131826</v>
      </c>
      <c r="TXC196" s="62">
        <v>47131826</v>
      </c>
      <c r="TXD196" s="62">
        <v>47131826</v>
      </c>
      <c r="TXE196" s="62">
        <v>47131826</v>
      </c>
      <c r="TXF196" s="62">
        <v>47131826</v>
      </c>
      <c r="TXG196" s="62">
        <v>47131826</v>
      </c>
      <c r="TXH196" s="62">
        <v>47131826</v>
      </c>
      <c r="TXI196" s="62">
        <v>47131826</v>
      </c>
      <c r="TXJ196" s="62">
        <v>47131826</v>
      </c>
      <c r="TXK196" s="62">
        <v>47131826</v>
      </c>
      <c r="TXL196" s="62">
        <v>47131826</v>
      </c>
      <c r="TXM196" s="62">
        <v>47131826</v>
      </c>
      <c r="TXN196" s="62">
        <v>47131826</v>
      </c>
      <c r="TXO196" s="62">
        <v>47131826</v>
      </c>
      <c r="TXP196" s="62">
        <v>47131826</v>
      </c>
      <c r="TXQ196" s="62">
        <v>47131826</v>
      </c>
      <c r="TXR196" s="62">
        <v>47131826</v>
      </c>
      <c r="TXS196" s="62">
        <v>47131826</v>
      </c>
      <c r="TXT196" s="62">
        <v>47131826</v>
      </c>
      <c r="TXU196" s="62">
        <v>47131826</v>
      </c>
      <c r="TXV196" s="62">
        <v>47131826</v>
      </c>
      <c r="TXW196" s="62">
        <v>47131826</v>
      </c>
      <c r="TXX196" s="62">
        <v>47131826</v>
      </c>
      <c r="TXY196" s="62">
        <v>47131826</v>
      </c>
      <c r="TXZ196" s="62">
        <v>47131826</v>
      </c>
      <c r="TYA196" s="62">
        <v>47131826</v>
      </c>
      <c r="TYB196" s="62">
        <v>47131826</v>
      </c>
      <c r="TYC196" s="62">
        <v>47131826</v>
      </c>
      <c r="TYD196" s="62">
        <v>47131826</v>
      </c>
      <c r="TYE196" s="62">
        <v>47131826</v>
      </c>
      <c r="TYF196" s="62">
        <v>47131826</v>
      </c>
      <c r="TYG196" s="62">
        <v>47131826</v>
      </c>
      <c r="TYH196" s="62">
        <v>47131826</v>
      </c>
      <c r="TYI196" s="62">
        <v>47131826</v>
      </c>
      <c r="TYJ196" s="62">
        <v>47131826</v>
      </c>
      <c r="TYK196" s="62">
        <v>47131826</v>
      </c>
      <c r="TYL196" s="62">
        <v>47131826</v>
      </c>
      <c r="TYM196" s="62">
        <v>47131826</v>
      </c>
      <c r="TYN196" s="62">
        <v>47131826</v>
      </c>
      <c r="TYO196" s="62">
        <v>47131826</v>
      </c>
      <c r="TYP196" s="62">
        <v>47131826</v>
      </c>
      <c r="TYQ196" s="62">
        <v>47131826</v>
      </c>
      <c r="TYR196" s="62">
        <v>47131826</v>
      </c>
      <c r="TYS196" s="62">
        <v>47131826</v>
      </c>
      <c r="TYT196" s="62">
        <v>47131826</v>
      </c>
      <c r="TYU196" s="62">
        <v>47131826</v>
      </c>
      <c r="TYV196" s="62">
        <v>47131826</v>
      </c>
      <c r="TYW196" s="62">
        <v>47131826</v>
      </c>
      <c r="TYX196" s="62">
        <v>47131826</v>
      </c>
      <c r="TYY196" s="62">
        <v>47131826</v>
      </c>
      <c r="TYZ196" s="62">
        <v>47131826</v>
      </c>
      <c r="TZA196" s="62">
        <v>47131826</v>
      </c>
      <c r="TZB196" s="62">
        <v>47131826</v>
      </c>
      <c r="TZC196" s="62">
        <v>47131826</v>
      </c>
      <c r="TZD196" s="62">
        <v>47131826</v>
      </c>
      <c r="TZE196" s="62">
        <v>47131826</v>
      </c>
      <c r="TZF196" s="62">
        <v>47131826</v>
      </c>
      <c r="TZG196" s="62">
        <v>47131826</v>
      </c>
      <c r="TZH196" s="62">
        <v>47131826</v>
      </c>
      <c r="TZI196" s="62">
        <v>47131826</v>
      </c>
      <c r="TZJ196" s="62">
        <v>47131826</v>
      </c>
      <c r="TZK196" s="62">
        <v>47131826</v>
      </c>
      <c r="TZL196" s="62">
        <v>47131826</v>
      </c>
      <c r="TZM196" s="62">
        <v>47131826</v>
      </c>
      <c r="TZN196" s="62">
        <v>47131826</v>
      </c>
      <c r="TZO196" s="62">
        <v>47131826</v>
      </c>
      <c r="TZP196" s="62">
        <v>47131826</v>
      </c>
      <c r="TZQ196" s="62">
        <v>47131826</v>
      </c>
      <c r="TZR196" s="62">
        <v>47131826</v>
      </c>
      <c r="TZS196" s="62">
        <v>47131826</v>
      </c>
      <c r="TZT196" s="62">
        <v>47131826</v>
      </c>
      <c r="TZU196" s="62">
        <v>47131826</v>
      </c>
      <c r="TZV196" s="62">
        <v>47131826</v>
      </c>
      <c r="TZW196" s="62">
        <v>47131826</v>
      </c>
      <c r="TZX196" s="62">
        <v>47131826</v>
      </c>
      <c r="TZY196" s="62">
        <v>47131826</v>
      </c>
      <c r="TZZ196" s="62">
        <v>47131826</v>
      </c>
      <c r="UAA196" s="62">
        <v>47131826</v>
      </c>
      <c r="UAB196" s="62">
        <v>47131826</v>
      </c>
      <c r="UAC196" s="62">
        <v>47131826</v>
      </c>
      <c r="UAD196" s="62">
        <v>47131826</v>
      </c>
      <c r="UAE196" s="62">
        <v>47131826</v>
      </c>
      <c r="UAF196" s="62">
        <v>47131826</v>
      </c>
      <c r="UAG196" s="62">
        <v>47131826</v>
      </c>
      <c r="UAH196" s="62">
        <v>47131826</v>
      </c>
      <c r="UAI196" s="62">
        <v>47131826</v>
      </c>
      <c r="UAJ196" s="62">
        <v>47131826</v>
      </c>
      <c r="UAK196" s="62">
        <v>47131826</v>
      </c>
      <c r="UAL196" s="62">
        <v>47131826</v>
      </c>
      <c r="UAM196" s="62">
        <v>47131826</v>
      </c>
      <c r="UAN196" s="62">
        <v>47131826</v>
      </c>
      <c r="UAO196" s="62">
        <v>47131826</v>
      </c>
      <c r="UAP196" s="62">
        <v>47131826</v>
      </c>
      <c r="UAQ196" s="62">
        <v>47131826</v>
      </c>
      <c r="UAR196" s="62">
        <v>47131826</v>
      </c>
      <c r="UAS196" s="62">
        <v>47131826</v>
      </c>
      <c r="UAT196" s="62">
        <v>47131826</v>
      </c>
      <c r="UAU196" s="62">
        <v>47131826</v>
      </c>
      <c r="UAV196" s="62">
        <v>47131826</v>
      </c>
      <c r="UAW196" s="62">
        <v>47131826</v>
      </c>
      <c r="UAX196" s="62">
        <v>47131826</v>
      </c>
      <c r="UAY196" s="62">
        <v>47131826</v>
      </c>
      <c r="UAZ196" s="62">
        <v>47131826</v>
      </c>
      <c r="UBA196" s="62">
        <v>47131826</v>
      </c>
      <c r="UBB196" s="62">
        <v>47131826</v>
      </c>
      <c r="UBC196" s="62">
        <v>47131826</v>
      </c>
      <c r="UBD196" s="62">
        <v>47131826</v>
      </c>
      <c r="UBE196" s="62">
        <v>47131826</v>
      </c>
      <c r="UBF196" s="62">
        <v>47131826</v>
      </c>
      <c r="UBG196" s="62">
        <v>47131826</v>
      </c>
      <c r="UBH196" s="62">
        <v>47131826</v>
      </c>
      <c r="UBI196" s="62">
        <v>47131826</v>
      </c>
      <c r="UBJ196" s="62">
        <v>47131826</v>
      </c>
      <c r="UBK196" s="62">
        <v>47131826</v>
      </c>
      <c r="UBL196" s="62">
        <v>47131826</v>
      </c>
      <c r="UBM196" s="62">
        <v>47131826</v>
      </c>
      <c r="UBN196" s="62">
        <v>47131826</v>
      </c>
      <c r="UBO196" s="62">
        <v>47131826</v>
      </c>
      <c r="UBP196" s="62">
        <v>47131826</v>
      </c>
      <c r="UBQ196" s="62">
        <v>47131826</v>
      </c>
      <c r="UBR196" s="62">
        <v>47131826</v>
      </c>
      <c r="UBS196" s="62">
        <v>47131826</v>
      </c>
      <c r="UBT196" s="62">
        <v>47131826</v>
      </c>
      <c r="UBU196" s="62">
        <v>47131826</v>
      </c>
      <c r="UBV196" s="62">
        <v>47131826</v>
      </c>
      <c r="UBW196" s="62">
        <v>47131826</v>
      </c>
      <c r="UBX196" s="62">
        <v>47131826</v>
      </c>
      <c r="UBY196" s="62">
        <v>47131826</v>
      </c>
      <c r="UBZ196" s="62">
        <v>47131826</v>
      </c>
      <c r="UCA196" s="62">
        <v>47131826</v>
      </c>
      <c r="UCB196" s="62">
        <v>47131826</v>
      </c>
      <c r="UCC196" s="62">
        <v>47131826</v>
      </c>
      <c r="UCD196" s="62">
        <v>47131826</v>
      </c>
      <c r="UCE196" s="62">
        <v>47131826</v>
      </c>
      <c r="UCF196" s="62">
        <v>47131826</v>
      </c>
      <c r="UCG196" s="62">
        <v>47131826</v>
      </c>
      <c r="UCH196" s="62">
        <v>47131826</v>
      </c>
      <c r="UCI196" s="62">
        <v>47131826</v>
      </c>
      <c r="UCJ196" s="62">
        <v>47131826</v>
      </c>
      <c r="UCK196" s="62">
        <v>47131826</v>
      </c>
      <c r="UCL196" s="62">
        <v>47131826</v>
      </c>
      <c r="UCM196" s="62">
        <v>47131826</v>
      </c>
      <c r="UCN196" s="62">
        <v>47131826</v>
      </c>
      <c r="UCO196" s="62">
        <v>47131826</v>
      </c>
      <c r="UCP196" s="62">
        <v>47131826</v>
      </c>
      <c r="UCQ196" s="62">
        <v>47131826</v>
      </c>
      <c r="UCR196" s="62">
        <v>47131826</v>
      </c>
      <c r="UCS196" s="62">
        <v>47131826</v>
      </c>
      <c r="UCT196" s="62">
        <v>47131826</v>
      </c>
      <c r="UCU196" s="62">
        <v>47131826</v>
      </c>
      <c r="UCV196" s="62">
        <v>47131826</v>
      </c>
      <c r="UCW196" s="62">
        <v>47131826</v>
      </c>
      <c r="UCX196" s="62">
        <v>47131826</v>
      </c>
      <c r="UCY196" s="62">
        <v>47131826</v>
      </c>
      <c r="UCZ196" s="62">
        <v>47131826</v>
      </c>
      <c r="UDA196" s="62">
        <v>47131826</v>
      </c>
      <c r="UDB196" s="62">
        <v>47131826</v>
      </c>
      <c r="UDC196" s="62">
        <v>47131826</v>
      </c>
      <c r="UDD196" s="62">
        <v>47131826</v>
      </c>
      <c r="UDE196" s="62">
        <v>47131826</v>
      </c>
      <c r="UDF196" s="62">
        <v>47131826</v>
      </c>
      <c r="UDG196" s="62">
        <v>47131826</v>
      </c>
      <c r="UDH196" s="62">
        <v>47131826</v>
      </c>
      <c r="UDI196" s="62">
        <v>47131826</v>
      </c>
      <c r="UDJ196" s="62">
        <v>47131826</v>
      </c>
      <c r="UDK196" s="62">
        <v>47131826</v>
      </c>
      <c r="UDL196" s="62">
        <v>47131826</v>
      </c>
      <c r="UDM196" s="62">
        <v>47131826</v>
      </c>
      <c r="UDN196" s="62">
        <v>47131826</v>
      </c>
      <c r="UDO196" s="62">
        <v>47131826</v>
      </c>
      <c r="UDP196" s="62">
        <v>47131826</v>
      </c>
      <c r="UDQ196" s="62">
        <v>47131826</v>
      </c>
      <c r="UDR196" s="62">
        <v>47131826</v>
      </c>
      <c r="UDS196" s="62">
        <v>47131826</v>
      </c>
      <c r="UDT196" s="62">
        <v>47131826</v>
      </c>
      <c r="UDU196" s="62">
        <v>47131826</v>
      </c>
      <c r="UDV196" s="62">
        <v>47131826</v>
      </c>
      <c r="UDW196" s="62">
        <v>47131826</v>
      </c>
      <c r="UDX196" s="62">
        <v>47131826</v>
      </c>
      <c r="UDY196" s="62">
        <v>47131826</v>
      </c>
      <c r="UDZ196" s="62">
        <v>47131826</v>
      </c>
      <c r="UEA196" s="62">
        <v>47131826</v>
      </c>
      <c r="UEB196" s="62">
        <v>47131826</v>
      </c>
      <c r="UEC196" s="62">
        <v>47131826</v>
      </c>
      <c r="UED196" s="62">
        <v>47131826</v>
      </c>
      <c r="UEE196" s="62">
        <v>47131826</v>
      </c>
      <c r="UEF196" s="62">
        <v>47131826</v>
      </c>
      <c r="UEG196" s="62">
        <v>47131826</v>
      </c>
      <c r="UEH196" s="62">
        <v>47131826</v>
      </c>
      <c r="UEI196" s="62">
        <v>47131826</v>
      </c>
      <c r="UEJ196" s="62">
        <v>47131826</v>
      </c>
      <c r="UEK196" s="62">
        <v>47131826</v>
      </c>
      <c r="UEL196" s="62">
        <v>47131826</v>
      </c>
      <c r="UEM196" s="62">
        <v>47131826</v>
      </c>
      <c r="UEN196" s="62">
        <v>47131826</v>
      </c>
      <c r="UEO196" s="62">
        <v>47131826</v>
      </c>
      <c r="UEP196" s="62">
        <v>47131826</v>
      </c>
      <c r="UEQ196" s="62">
        <v>47131826</v>
      </c>
      <c r="UER196" s="62">
        <v>47131826</v>
      </c>
      <c r="UES196" s="62">
        <v>47131826</v>
      </c>
      <c r="UET196" s="62">
        <v>47131826</v>
      </c>
      <c r="UEU196" s="62">
        <v>47131826</v>
      </c>
      <c r="UEV196" s="62">
        <v>47131826</v>
      </c>
      <c r="UEW196" s="62">
        <v>47131826</v>
      </c>
      <c r="UEX196" s="62">
        <v>47131826</v>
      </c>
      <c r="UEY196" s="62">
        <v>47131826</v>
      </c>
      <c r="UEZ196" s="62">
        <v>47131826</v>
      </c>
      <c r="UFA196" s="62">
        <v>47131826</v>
      </c>
      <c r="UFB196" s="62">
        <v>47131826</v>
      </c>
      <c r="UFC196" s="62">
        <v>47131826</v>
      </c>
      <c r="UFD196" s="62">
        <v>47131826</v>
      </c>
      <c r="UFE196" s="62">
        <v>47131826</v>
      </c>
      <c r="UFF196" s="62">
        <v>47131826</v>
      </c>
      <c r="UFG196" s="62">
        <v>47131826</v>
      </c>
      <c r="UFH196" s="62">
        <v>47131826</v>
      </c>
      <c r="UFI196" s="62">
        <v>47131826</v>
      </c>
      <c r="UFJ196" s="62">
        <v>47131826</v>
      </c>
      <c r="UFK196" s="62">
        <v>47131826</v>
      </c>
      <c r="UFL196" s="62">
        <v>47131826</v>
      </c>
      <c r="UFM196" s="62">
        <v>47131826</v>
      </c>
      <c r="UFN196" s="62">
        <v>47131826</v>
      </c>
      <c r="UFO196" s="62">
        <v>47131826</v>
      </c>
      <c r="UFP196" s="62">
        <v>47131826</v>
      </c>
      <c r="UFQ196" s="62">
        <v>47131826</v>
      </c>
      <c r="UFR196" s="62">
        <v>47131826</v>
      </c>
      <c r="UFS196" s="62">
        <v>47131826</v>
      </c>
      <c r="UFT196" s="62">
        <v>47131826</v>
      </c>
      <c r="UFU196" s="62">
        <v>47131826</v>
      </c>
      <c r="UFV196" s="62">
        <v>47131826</v>
      </c>
      <c r="UFW196" s="62">
        <v>47131826</v>
      </c>
      <c r="UFX196" s="62">
        <v>47131826</v>
      </c>
      <c r="UFY196" s="62">
        <v>47131826</v>
      </c>
      <c r="UFZ196" s="62">
        <v>47131826</v>
      </c>
      <c r="UGA196" s="62">
        <v>47131826</v>
      </c>
      <c r="UGB196" s="62">
        <v>47131826</v>
      </c>
      <c r="UGC196" s="62">
        <v>47131826</v>
      </c>
      <c r="UGD196" s="62">
        <v>47131826</v>
      </c>
      <c r="UGE196" s="62">
        <v>47131826</v>
      </c>
      <c r="UGF196" s="62">
        <v>47131826</v>
      </c>
      <c r="UGG196" s="62">
        <v>47131826</v>
      </c>
      <c r="UGH196" s="62">
        <v>47131826</v>
      </c>
      <c r="UGI196" s="62">
        <v>47131826</v>
      </c>
      <c r="UGJ196" s="62">
        <v>47131826</v>
      </c>
      <c r="UGK196" s="62">
        <v>47131826</v>
      </c>
      <c r="UGL196" s="62">
        <v>47131826</v>
      </c>
      <c r="UGM196" s="62">
        <v>47131826</v>
      </c>
      <c r="UGN196" s="62">
        <v>47131826</v>
      </c>
      <c r="UGO196" s="62">
        <v>47131826</v>
      </c>
      <c r="UGP196" s="62">
        <v>47131826</v>
      </c>
      <c r="UGQ196" s="62">
        <v>47131826</v>
      </c>
      <c r="UGR196" s="62">
        <v>47131826</v>
      </c>
      <c r="UGS196" s="62">
        <v>47131826</v>
      </c>
      <c r="UGT196" s="62">
        <v>47131826</v>
      </c>
      <c r="UGU196" s="62">
        <v>47131826</v>
      </c>
      <c r="UGV196" s="62">
        <v>47131826</v>
      </c>
      <c r="UGW196" s="62">
        <v>47131826</v>
      </c>
      <c r="UGX196" s="62">
        <v>47131826</v>
      </c>
      <c r="UGY196" s="62">
        <v>47131826</v>
      </c>
      <c r="UGZ196" s="62">
        <v>47131826</v>
      </c>
      <c r="UHA196" s="62">
        <v>47131826</v>
      </c>
      <c r="UHB196" s="62">
        <v>47131826</v>
      </c>
      <c r="UHC196" s="62">
        <v>47131826</v>
      </c>
      <c r="UHD196" s="62">
        <v>47131826</v>
      </c>
      <c r="UHE196" s="62">
        <v>47131826</v>
      </c>
      <c r="UHF196" s="62">
        <v>47131826</v>
      </c>
      <c r="UHG196" s="62">
        <v>47131826</v>
      </c>
      <c r="UHH196" s="62">
        <v>47131826</v>
      </c>
      <c r="UHI196" s="62">
        <v>47131826</v>
      </c>
      <c r="UHJ196" s="62">
        <v>47131826</v>
      </c>
      <c r="UHK196" s="62">
        <v>47131826</v>
      </c>
      <c r="UHL196" s="62">
        <v>47131826</v>
      </c>
      <c r="UHM196" s="62">
        <v>47131826</v>
      </c>
      <c r="UHN196" s="62">
        <v>47131826</v>
      </c>
      <c r="UHO196" s="62">
        <v>47131826</v>
      </c>
      <c r="UHP196" s="62">
        <v>47131826</v>
      </c>
      <c r="UHQ196" s="62">
        <v>47131826</v>
      </c>
      <c r="UHR196" s="62">
        <v>47131826</v>
      </c>
      <c r="UHS196" s="62">
        <v>47131826</v>
      </c>
      <c r="UHT196" s="62">
        <v>47131826</v>
      </c>
      <c r="UHU196" s="62">
        <v>47131826</v>
      </c>
      <c r="UHV196" s="62">
        <v>47131826</v>
      </c>
      <c r="UHW196" s="62">
        <v>47131826</v>
      </c>
      <c r="UHX196" s="62">
        <v>47131826</v>
      </c>
      <c r="UHY196" s="62">
        <v>47131826</v>
      </c>
      <c r="UHZ196" s="62">
        <v>47131826</v>
      </c>
      <c r="UIA196" s="62">
        <v>47131826</v>
      </c>
      <c r="UIB196" s="62">
        <v>47131826</v>
      </c>
      <c r="UIC196" s="62">
        <v>47131826</v>
      </c>
      <c r="UID196" s="62">
        <v>47131826</v>
      </c>
      <c r="UIE196" s="62">
        <v>47131826</v>
      </c>
      <c r="UIF196" s="62">
        <v>47131826</v>
      </c>
      <c r="UIG196" s="62">
        <v>47131826</v>
      </c>
      <c r="UIH196" s="62">
        <v>47131826</v>
      </c>
      <c r="UII196" s="62">
        <v>47131826</v>
      </c>
      <c r="UIJ196" s="62">
        <v>47131826</v>
      </c>
      <c r="UIK196" s="62">
        <v>47131826</v>
      </c>
      <c r="UIL196" s="62">
        <v>47131826</v>
      </c>
      <c r="UIM196" s="62">
        <v>47131826</v>
      </c>
      <c r="UIN196" s="62">
        <v>47131826</v>
      </c>
      <c r="UIO196" s="62">
        <v>47131826</v>
      </c>
      <c r="UIP196" s="62">
        <v>47131826</v>
      </c>
      <c r="UIQ196" s="62">
        <v>47131826</v>
      </c>
      <c r="UIR196" s="62">
        <v>47131826</v>
      </c>
      <c r="UIS196" s="62">
        <v>47131826</v>
      </c>
      <c r="UIT196" s="62">
        <v>47131826</v>
      </c>
      <c r="UIU196" s="62">
        <v>47131826</v>
      </c>
      <c r="UIV196" s="62">
        <v>47131826</v>
      </c>
      <c r="UIW196" s="62">
        <v>47131826</v>
      </c>
      <c r="UIX196" s="62">
        <v>47131826</v>
      </c>
      <c r="UIY196" s="62">
        <v>47131826</v>
      </c>
      <c r="UIZ196" s="62">
        <v>47131826</v>
      </c>
      <c r="UJA196" s="62">
        <v>47131826</v>
      </c>
      <c r="UJB196" s="62">
        <v>47131826</v>
      </c>
      <c r="UJC196" s="62">
        <v>47131826</v>
      </c>
      <c r="UJD196" s="62">
        <v>47131826</v>
      </c>
      <c r="UJE196" s="62">
        <v>47131826</v>
      </c>
      <c r="UJF196" s="62">
        <v>47131826</v>
      </c>
      <c r="UJG196" s="62">
        <v>47131826</v>
      </c>
      <c r="UJH196" s="62">
        <v>47131826</v>
      </c>
      <c r="UJI196" s="62">
        <v>47131826</v>
      </c>
      <c r="UJJ196" s="62">
        <v>47131826</v>
      </c>
      <c r="UJK196" s="62">
        <v>47131826</v>
      </c>
      <c r="UJL196" s="62">
        <v>47131826</v>
      </c>
      <c r="UJM196" s="62">
        <v>47131826</v>
      </c>
      <c r="UJN196" s="62">
        <v>47131826</v>
      </c>
      <c r="UJO196" s="62">
        <v>47131826</v>
      </c>
      <c r="UJP196" s="62">
        <v>47131826</v>
      </c>
      <c r="UJQ196" s="62">
        <v>47131826</v>
      </c>
      <c r="UJR196" s="62">
        <v>47131826</v>
      </c>
      <c r="UJS196" s="62">
        <v>47131826</v>
      </c>
      <c r="UJT196" s="62">
        <v>47131826</v>
      </c>
      <c r="UJU196" s="62">
        <v>47131826</v>
      </c>
      <c r="UJV196" s="62">
        <v>47131826</v>
      </c>
      <c r="UJW196" s="62">
        <v>47131826</v>
      </c>
      <c r="UJX196" s="62">
        <v>47131826</v>
      </c>
      <c r="UJY196" s="62">
        <v>47131826</v>
      </c>
      <c r="UJZ196" s="62">
        <v>47131826</v>
      </c>
      <c r="UKA196" s="62">
        <v>47131826</v>
      </c>
      <c r="UKB196" s="62">
        <v>47131826</v>
      </c>
      <c r="UKC196" s="62">
        <v>47131826</v>
      </c>
      <c r="UKD196" s="62">
        <v>47131826</v>
      </c>
      <c r="UKE196" s="62">
        <v>47131826</v>
      </c>
      <c r="UKF196" s="62">
        <v>47131826</v>
      </c>
      <c r="UKG196" s="62">
        <v>47131826</v>
      </c>
      <c r="UKH196" s="62">
        <v>47131826</v>
      </c>
      <c r="UKI196" s="62">
        <v>47131826</v>
      </c>
      <c r="UKJ196" s="62">
        <v>47131826</v>
      </c>
      <c r="UKK196" s="62">
        <v>47131826</v>
      </c>
      <c r="UKL196" s="62">
        <v>47131826</v>
      </c>
      <c r="UKM196" s="62">
        <v>47131826</v>
      </c>
      <c r="UKN196" s="62">
        <v>47131826</v>
      </c>
      <c r="UKO196" s="62">
        <v>47131826</v>
      </c>
      <c r="UKP196" s="62">
        <v>47131826</v>
      </c>
      <c r="UKQ196" s="62">
        <v>47131826</v>
      </c>
      <c r="UKR196" s="62">
        <v>47131826</v>
      </c>
      <c r="UKS196" s="62">
        <v>47131826</v>
      </c>
      <c r="UKT196" s="62">
        <v>47131826</v>
      </c>
      <c r="UKU196" s="62">
        <v>47131826</v>
      </c>
      <c r="UKV196" s="62">
        <v>47131826</v>
      </c>
      <c r="UKW196" s="62">
        <v>47131826</v>
      </c>
      <c r="UKX196" s="62">
        <v>47131826</v>
      </c>
      <c r="UKY196" s="62">
        <v>47131826</v>
      </c>
      <c r="UKZ196" s="62">
        <v>47131826</v>
      </c>
      <c r="ULA196" s="62">
        <v>47131826</v>
      </c>
      <c r="ULB196" s="62">
        <v>47131826</v>
      </c>
      <c r="ULC196" s="62">
        <v>47131826</v>
      </c>
      <c r="ULD196" s="62">
        <v>47131826</v>
      </c>
      <c r="ULE196" s="62">
        <v>47131826</v>
      </c>
      <c r="ULF196" s="62">
        <v>47131826</v>
      </c>
      <c r="ULG196" s="62">
        <v>47131826</v>
      </c>
      <c r="ULH196" s="62">
        <v>47131826</v>
      </c>
      <c r="ULI196" s="62">
        <v>47131826</v>
      </c>
      <c r="ULJ196" s="62">
        <v>47131826</v>
      </c>
      <c r="ULK196" s="62">
        <v>47131826</v>
      </c>
      <c r="ULL196" s="62">
        <v>47131826</v>
      </c>
      <c r="ULM196" s="62">
        <v>47131826</v>
      </c>
      <c r="ULN196" s="62">
        <v>47131826</v>
      </c>
      <c r="ULO196" s="62">
        <v>47131826</v>
      </c>
      <c r="ULP196" s="62">
        <v>47131826</v>
      </c>
      <c r="ULQ196" s="62">
        <v>47131826</v>
      </c>
      <c r="ULR196" s="62">
        <v>47131826</v>
      </c>
      <c r="ULS196" s="62">
        <v>47131826</v>
      </c>
      <c r="ULT196" s="62">
        <v>47131826</v>
      </c>
      <c r="ULU196" s="62">
        <v>47131826</v>
      </c>
      <c r="ULV196" s="62">
        <v>47131826</v>
      </c>
      <c r="ULW196" s="62">
        <v>47131826</v>
      </c>
      <c r="ULX196" s="62">
        <v>47131826</v>
      </c>
      <c r="ULY196" s="62">
        <v>47131826</v>
      </c>
      <c r="ULZ196" s="62">
        <v>47131826</v>
      </c>
      <c r="UMA196" s="62">
        <v>47131826</v>
      </c>
      <c r="UMB196" s="62">
        <v>47131826</v>
      </c>
      <c r="UMC196" s="62">
        <v>47131826</v>
      </c>
      <c r="UMD196" s="62">
        <v>47131826</v>
      </c>
      <c r="UME196" s="62">
        <v>47131826</v>
      </c>
      <c r="UMF196" s="62">
        <v>47131826</v>
      </c>
      <c r="UMG196" s="62">
        <v>47131826</v>
      </c>
      <c r="UMH196" s="62">
        <v>47131826</v>
      </c>
      <c r="UMI196" s="62">
        <v>47131826</v>
      </c>
      <c r="UMJ196" s="62">
        <v>47131826</v>
      </c>
      <c r="UMK196" s="62">
        <v>47131826</v>
      </c>
      <c r="UML196" s="62">
        <v>47131826</v>
      </c>
      <c r="UMM196" s="62">
        <v>47131826</v>
      </c>
      <c r="UMN196" s="62">
        <v>47131826</v>
      </c>
      <c r="UMO196" s="62">
        <v>47131826</v>
      </c>
      <c r="UMP196" s="62">
        <v>47131826</v>
      </c>
      <c r="UMQ196" s="62">
        <v>47131826</v>
      </c>
      <c r="UMR196" s="62">
        <v>47131826</v>
      </c>
      <c r="UMS196" s="62">
        <v>47131826</v>
      </c>
      <c r="UMT196" s="62">
        <v>47131826</v>
      </c>
      <c r="UMU196" s="62">
        <v>47131826</v>
      </c>
      <c r="UMV196" s="62">
        <v>47131826</v>
      </c>
      <c r="UMW196" s="62">
        <v>47131826</v>
      </c>
      <c r="UMX196" s="62">
        <v>47131826</v>
      </c>
      <c r="UMY196" s="62">
        <v>47131826</v>
      </c>
      <c r="UMZ196" s="62">
        <v>47131826</v>
      </c>
      <c r="UNA196" s="62">
        <v>47131826</v>
      </c>
      <c r="UNB196" s="62">
        <v>47131826</v>
      </c>
      <c r="UNC196" s="62">
        <v>47131826</v>
      </c>
      <c r="UND196" s="62">
        <v>47131826</v>
      </c>
      <c r="UNE196" s="62">
        <v>47131826</v>
      </c>
      <c r="UNF196" s="62">
        <v>47131826</v>
      </c>
      <c r="UNG196" s="62">
        <v>47131826</v>
      </c>
      <c r="UNH196" s="62">
        <v>47131826</v>
      </c>
      <c r="UNI196" s="62">
        <v>47131826</v>
      </c>
      <c r="UNJ196" s="62">
        <v>47131826</v>
      </c>
      <c r="UNK196" s="62">
        <v>47131826</v>
      </c>
      <c r="UNL196" s="62">
        <v>47131826</v>
      </c>
      <c r="UNM196" s="62">
        <v>47131826</v>
      </c>
      <c r="UNN196" s="62">
        <v>47131826</v>
      </c>
      <c r="UNO196" s="62">
        <v>47131826</v>
      </c>
      <c r="UNP196" s="62">
        <v>47131826</v>
      </c>
      <c r="UNQ196" s="62">
        <v>47131826</v>
      </c>
      <c r="UNR196" s="62">
        <v>47131826</v>
      </c>
      <c r="UNS196" s="62">
        <v>47131826</v>
      </c>
      <c r="UNT196" s="62">
        <v>47131826</v>
      </c>
      <c r="UNU196" s="62">
        <v>47131826</v>
      </c>
      <c r="UNV196" s="62">
        <v>47131826</v>
      </c>
      <c r="UNW196" s="62">
        <v>47131826</v>
      </c>
      <c r="UNX196" s="62">
        <v>47131826</v>
      </c>
      <c r="UNY196" s="62">
        <v>47131826</v>
      </c>
      <c r="UNZ196" s="62">
        <v>47131826</v>
      </c>
      <c r="UOA196" s="62">
        <v>47131826</v>
      </c>
      <c r="UOB196" s="62">
        <v>47131826</v>
      </c>
      <c r="UOC196" s="62">
        <v>47131826</v>
      </c>
      <c r="UOD196" s="62">
        <v>47131826</v>
      </c>
      <c r="UOE196" s="62">
        <v>47131826</v>
      </c>
      <c r="UOF196" s="62">
        <v>47131826</v>
      </c>
      <c r="UOG196" s="62">
        <v>47131826</v>
      </c>
      <c r="UOH196" s="62">
        <v>47131826</v>
      </c>
      <c r="UOI196" s="62">
        <v>47131826</v>
      </c>
      <c r="UOJ196" s="62">
        <v>47131826</v>
      </c>
      <c r="UOK196" s="62">
        <v>47131826</v>
      </c>
      <c r="UOL196" s="62">
        <v>47131826</v>
      </c>
      <c r="UOM196" s="62">
        <v>47131826</v>
      </c>
      <c r="UON196" s="62">
        <v>47131826</v>
      </c>
      <c r="UOO196" s="62">
        <v>47131826</v>
      </c>
      <c r="UOP196" s="62">
        <v>47131826</v>
      </c>
      <c r="UOQ196" s="62">
        <v>47131826</v>
      </c>
      <c r="UOR196" s="62">
        <v>47131826</v>
      </c>
      <c r="UOS196" s="62">
        <v>47131826</v>
      </c>
      <c r="UOT196" s="62">
        <v>47131826</v>
      </c>
      <c r="UOU196" s="62">
        <v>47131826</v>
      </c>
      <c r="UOV196" s="62">
        <v>47131826</v>
      </c>
      <c r="UOW196" s="62">
        <v>47131826</v>
      </c>
      <c r="UOX196" s="62">
        <v>47131826</v>
      </c>
      <c r="UOY196" s="62">
        <v>47131826</v>
      </c>
      <c r="UOZ196" s="62">
        <v>47131826</v>
      </c>
      <c r="UPA196" s="62">
        <v>47131826</v>
      </c>
      <c r="UPB196" s="62">
        <v>47131826</v>
      </c>
      <c r="UPC196" s="62">
        <v>47131826</v>
      </c>
      <c r="UPD196" s="62">
        <v>47131826</v>
      </c>
      <c r="UPE196" s="62">
        <v>47131826</v>
      </c>
      <c r="UPF196" s="62">
        <v>47131826</v>
      </c>
      <c r="UPG196" s="62">
        <v>47131826</v>
      </c>
      <c r="UPH196" s="62">
        <v>47131826</v>
      </c>
      <c r="UPI196" s="62">
        <v>47131826</v>
      </c>
      <c r="UPJ196" s="62">
        <v>47131826</v>
      </c>
      <c r="UPK196" s="62">
        <v>47131826</v>
      </c>
      <c r="UPL196" s="62">
        <v>47131826</v>
      </c>
      <c r="UPM196" s="62">
        <v>47131826</v>
      </c>
      <c r="UPN196" s="62">
        <v>47131826</v>
      </c>
      <c r="UPO196" s="62">
        <v>47131826</v>
      </c>
      <c r="UPP196" s="62">
        <v>47131826</v>
      </c>
      <c r="UPQ196" s="62">
        <v>47131826</v>
      </c>
      <c r="UPR196" s="62">
        <v>47131826</v>
      </c>
      <c r="UPS196" s="62">
        <v>47131826</v>
      </c>
      <c r="UPT196" s="62">
        <v>47131826</v>
      </c>
      <c r="UPU196" s="62">
        <v>47131826</v>
      </c>
      <c r="UPV196" s="62">
        <v>47131826</v>
      </c>
      <c r="UPW196" s="62">
        <v>47131826</v>
      </c>
      <c r="UPX196" s="62">
        <v>47131826</v>
      </c>
      <c r="UPY196" s="62">
        <v>47131826</v>
      </c>
      <c r="UPZ196" s="62">
        <v>47131826</v>
      </c>
      <c r="UQA196" s="62">
        <v>47131826</v>
      </c>
      <c r="UQB196" s="62">
        <v>47131826</v>
      </c>
      <c r="UQC196" s="62">
        <v>47131826</v>
      </c>
      <c r="UQD196" s="62">
        <v>47131826</v>
      </c>
      <c r="UQE196" s="62">
        <v>47131826</v>
      </c>
      <c r="UQF196" s="62">
        <v>47131826</v>
      </c>
      <c r="UQG196" s="62">
        <v>47131826</v>
      </c>
      <c r="UQH196" s="62">
        <v>47131826</v>
      </c>
      <c r="UQI196" s="62">
        <v>47131826</v>
      </c>
      <c r="UQJ196" s="62">
        <v>47131826</v>
      </c>
      <c r="UQK196" s="62">
        <v>47131826</v>
      </c>
      <c r="UQL196" s="62">
        <v>47131826</v>
      </c>
      <c r="UQM196" s="62">
        <v>47131826</v>
      </c>
      <c r="UQN196" s="62">
        <v>47131826</v>
      </c>
      <c r="UQO196" s="62">
        <v>47131826</v>
      </c>
      <c r="UQP196" s="62">
        <v>47131826</v>
      </c>
      <c r="UQQ196" s="62">
        <v>47131826</v>
      </c>
      <c r="UQR196" s="62">
        <v>47131826</v>
      </c>
      <c r="UQS196" s="62">
        <v>47131826</v>
      </c>
      <c r="UQT196" s="62">
        <v>47131826</v>
      </c>
      <c r="UQU196" s="62">
        <v>47131826</v>
      </c>
      <c r="UQV196" s="62">
        <v>47131826</v>
      </c>
      <c r="UQW196" s="62">
        <v>47131826</v>
      </c>
      <c r="UQX196" s="62">
        <v>47131826</v>
      </c>
      <c r="UQY196" s="62">
        <v>47131826</v>
      </c>
      <c r="UQZ196" s="62">
        <v>47131826</v>
      </c>
      <c r="URA196" s="62">
        <v>47131826</v>
      </c>
      <c r="URB196" s="62">
        <v>47131826</v>
      </c>
      <c r="URC196" s="62">
        <v>47131826</v>
      </c>
      <c r="URD196" s="62">
        <v>47131826</v>
      </c>
      <c r="URE196" s="62">
        <v>47131826</v>
      </c>
      <c r="URF196" s="62">
        <v>47131826</v>
      </c>
      <c r="URG196" s="62">
        <v>47131826</v>
      </c>
      <c r="URH196" s="62">
        <v>47131826</v>
      </c>
      <c r="URI196" s="62">
        <v>47131826</v>
      </c>
      <c r="URJ196" s="62">
        <v>47131826</v>
      </c>
      <c r="URK196" s="62">
        <v>47131826</v>
      </c>
      <c r="URL196" s="62">
        <v>47131826</v>
      </c>
      <c r="URM196" s="62">
        <v>47131826</v>
      </c>
      <c r="URN196" s="62">
        <v>47131826</v>
      </c>
      <c r="URO196" s="62">
        <v>47131826</v>
      </c>
      <c r="URP196" s="62">
        <v>47131826</v>
      </c>
      <c r="URQ196" s="62">
        <v>47131826</v>
      </c>
      <c r="URR196" s="62">
        <v>47131826</v>
      </c>
      <c r="URS196" s="62">
        <v>47131826</v>
      </c>
      <c r="URT196" s="62">
        <v>47131826</v>
      </c>
      <c r="URU196" s="62">
        <v>47131826</v>
      </c>
      <c r="URV196" s="62">
        <v>47131826</v>
      </c>
      <c r="URW196" s="62">
        <v>47131826</v>
      </c>
      <c r="URX196" s="62">
        <v>47131826</v>
      </c>
      <c r="URY196" s="62">
        <v>47131826</v>
      </c>
      <c r="URZ196" s="62">
        <v>47131826</v>
      </c>
      <c r="USA196" s="62">
        <v>47131826</v>
      </c>
      <c r="USB196" s="62">
        <v>47131826</v>
      </c>
      <c r="USC196" s="62">
        <v>47131826</v>
      </c>
      <c r="USD196" s="62">
        <v>47131826</v>
      </c>
      <c r="USE196" s="62">
        <v>47131826</v>
      </c>
      <c r="USF196" s="62">
        <v>47131826</v>
      </c>
      <c r="USG196" s="62">
        <v>47131826</v>
      </c>
      <c r="USH196" s="62">
        <v>47131826</v>
      </c>
      <c r="USI196" s="62">
        <v>47131826</v>
      </c>
      <c r="USJ196" s="62">
        <v>47131826</v>
      </c>
      <c r="USK196" s="62">
        <v>47131826</v>
      </c>
      <c r="USL196" s="62">
        <v>47131826</v>
      </c>
      <c r="USM196" s="62">
        <v>47131826</v>
      </c>
      <c r="USN196" s="62">
        <v>47131826</v>
      </c>
      <c r="USO196" s="62">
        <v>47131826</v>
      </c>
      <c r="USP196" s="62">
        <v>47131826</v>
      </c>
      <c r="USQ196" s="62">
        <v>47131826</v>
      </c>
      <c r="USR196" s="62">
        <v>47131826</v>
      </c>
      <c r="USS196" s="62">
        <v>47131826</v>
      </c>
      <c r="UST196" s="62">
        <v>47131826</v>
      </c>
      <c r="USU196" s="62">
        <v>47131826</v>
      </c>
      <c r="USV196" s="62">
        <v>47131826</v>
      </c>
      <c r="USW196" s="62">
        <v>47131826</v>
      </c>
      <c r="USX196" s="62">
        <v>47131826</v>
      </c>
      <c r="USY196" s="62">
        <v>47131826</v>
      </c>
      <c r="USZ196" s="62">
        <v>47131826</v>
      </c>
      <c r="UTA196" s="62">
        <v>47131826</v>
      </c>
      <c r="UTB196" s="62">
        <v>47131826</v>
      </c>
      <c r="UTC196" s="62">
        <v>47131826</v>
      </c>
      <c r="UTD196" s="62">
        <v>47131826</v>
      </c>
      <c r="UTE196" s="62">
        <v>47131826</v>
      </c>
      <c r="UTF196" s="62">
        <v>47131826</v>
      </c>
      <c r="UTG196" s="62">
        <v>47131826</v>
      </c>
      <c r="UTH196" s="62">
        <v>47131826</v>
      </c>
      <c r="UTI196" s="62">
        <v>47131826</v>
      </c>
      <c r="UTJ196" s="62">
        <v>47131826</v>
      </c>
      <c r="UTK196" s="62">
        <v>47131826</v>
      </c>
      <c r="UTL196" s="62">
        <v>47131826</v>
      </c>
      <c r="UTM196" s="62">
        <v>47131826</v>
      </c>
      <c r="UTN196" s="62">
        <v>47131826</v>
      </c>
      <c r="UTO196" s="62">
        <v>47131826</v>
      </c>
      <c r="UTP196" s="62">
        <v>47131826</v>
      </c>
      <c r="UTQ196" s="62">
        <v>47131826</v>
      </c>
      <c r="UTR196" s="62">
        <v>47131826</v>
      </c>
      <c r="UTS196" s="62">
        <v>47131826</v>
      </c>
      <c r="UTT196" s="62">
        <v>47131826</v>
      </c>
      <c r="UTU196" s="62">
        <v>47131826</v>
      </c>
      <c r="UTV196" s="62">
        <v>47131826</v>
      </c>
      <c r="UTW196" s="62">
        <v>47131826</v>
      </c>
      <c r="UTX196" s="62">
        <v>47131826</v>
      </c>
      <c r="UTY196" s="62">
        <v>47131826</v>
      </c>
      <c r="UTZ196" s="62">
        <v>47131826</v>
      </c>
      <c r="UUA196" s="62">
        <v>47131826</v>
      </c>
      <c r="UUB196" s="62">
        <v>47131826</v>
      </c>
      <c r="UUC196" s="62">
        <v>47131826</v>
      </c>
      <c r="UUD196" s="62">
        <v>47131826</v>
      </c>
      <c r="UUE196" s="62">
        <v>47131826</v>
      </c>
      <c r="UUF196" s="62">
        <v>47131826</v>
      </c>
      <c r="UUG196" s="62">
        <v>47131826</v>
      </c>
      <c r="UUH196" s="62">
        <v>47131826</v>
      </c>
      <c r="UUI196" s="62">
        <v>47131826</v>
      </c>
      <c r="UUJ196" s="62">
        <v>47131826</v>
      </c>
      <c r="UUK196" s="62">
        <v>47131826</v>
      </c>
      <c r="UUL196" s="62">
        <v>47131826</v>
      </c>
      <c r="UUM196" s="62">
        <v>47131826</v>
      </c>
      <c r="UUN196" s="62">
        <v>47131826</v>
      </c>
      <c r="UUO196" s="62">
        <v>47131826</v>
      </c>
      <c r="UUP196" s="62">
        <v>47131826</v>
      </c>
      <c r="UUQ196" s="62">
        <v>47131826</v>
      </c>
      <c r="UUR196" s="62">
        <v>47131826</v>
      </c>
      <c r="UUS196" s="62">
        <v>47131826</v>
      </c>
      <c r="UUT196" s="62">
        <v>47131826</v>
      </c>
      <c r="UUU196" s="62">
        <v>47131826</v>
      </c>
      <c r="UUV196" s="62">
        <v>47131826</v>
      </c>
      <c r="UUW196" s="62">
        <v>47131826</v>
      </c>
      <c r="UUX196" s="62">
        <v>47131826</v>
      </c>
      <c r="UUY196" s="62">
        <v>47131826</v>
      </c>
      <c r="UUZ196" s="62">
        <v>47131826</v>
      </c>
      <c r="UVA196" s="62">
        <v>47131826</v>
      </c>
      <c r="UVB196" s="62">
        <v>47131826</v>
      </c>
      <c r="UVC196" s="62">
        <v>47131826</v>
      </c>
      <c r="UVD196" s="62">
        <v>47131826</v>
      </c>
      <c r="UVE196" s="62">
        <v>47131826</v>
      </c>
      <c r="UVF196" s="62">
        <v>47131826</v>
      </c>
      <c r="UVG196" s="62">
        <v>47131826</v>
      </c>
      <c r="UVH196" s="62">
        <v>47131826</v>
      </c>
      <c r="UVI196" s="62">
        <v>47131826</v>
      </c>
      <c r="UVJ196" s="62">
        <v>47131826</v>
      </c>
      <c r="UVK196" s="62">
        <v>47131826</v>
      </c>
      <c r="UVL196" s="62">
        <v>47131826</v>
      </c>
      <c r="UVM196" s="62">
        <v>47131826</v>
      </c>
      <c r="UVN196" s="62">
        <v>47131826</v>
      </c>
      <c r="UVO196" s="62">
        <v>47131826</v>
      </c>
      <c r="UVP196" s="62">
        <v>47131826</v>
      </c>
      <c r="UVQ196" s="62">
        <v>47131826</v>
      </c>
      <c r="UVR196" s="62">
        <v>47131826</v>
      </c>
      <c r="UVS196" s="62">
        <v>47131826</v>
      </c>
      <c r="UVT196" s="62">
        <v>47131826</v>
      </c>
      <c r="UVU196" s="62">
        <v>47131826</v>
      </c>
      <c r="UVV196" s="62">
        <v>47131826</v>
      </c>
      <c r="UVW196" s="62">
        <v>47131826</v>
      </c>
      <c r="UVX196" s="62">
        <v>47131826</v>
      </c>
      <c r="UVY196" s="62">
        <v>47131826</v>
      </c>
      <c r="UVZ196" s="62">
        <v>47131826</v>
      </c>
      <c r="UWA196" s="62">
        <v>47131826</v>
      </c>
      <c r="UWB196" s="62">
        <v>47131826</v>
      </c>
      <c r="UWC196" s="62">
        <v>47131826</v>
      </c>
      <c r="UWD196" s="62">
        <v>47131826</v>
      </c>
      <c r="UWE196" s="62">
        <v>47131826</v>
      </c>
      <c r="UWF196" s="62">
        <v>47131826</v>
      </c>
      <c r="UWG196" s="62">
        <v>47131826</v>
      </c>
      <c r="UWH196" s="62">
        <v>47131826</v>
      </c>
      <c r="UWI196" s="62">
        <v>47131826</v>
      </c>
      <c r="UWJ196" s="62">
        <v>47131826</v>
      </c>
      <c r="UWK196" s="62">
        <v>47131826</v>
      </c>
      <c r="UWL196" s="62">
        <v>47131826</v>
      </c>
      <c r="UWM196" s="62">
        <v>47131826</v>
      </c>
      <c r="UWN196" s="62">
        <v>47131826</v>
      </c>
      <c r="UWO196" s="62">
        <v>47131826</v>
      </c>
      <c r="UWP196" s="62">
        <v>47131826</v>
      </c>
      <c r="UWQ196" s="62">
        <v>47131826</v>
      </c>
      <c r="UWR196" s="62">
        <v>47131826</v>
      </c>
      <c r="UWS196" s="62">
        <v>47131826</v>
      </c>
      <c r="UWT196" s="62">
        <v>47131826</v>
      </c>
      <c r="UWU196" s="62">
        <v>47131826</v>
      </c>
      <c r="UWV196" s="62">
        <v>47131826</v>
      </c>
      <c r="UWW196" s="62">
        <v>47131826</v>
      </c>
      <c r="UWX196" s="62">
        <v>47131826</v>
      </c>
      <c r="UWY196" s="62">
        <v>47131826</v>
      </c>
      <c r="UWZ196" s="62">
        <v>47131826</v>
      </c>
      <c r="UXA196" s="62">
        <v>47131826</v>
      </c>
      <c r="UXB196" s="62">
        <v>47131826</v>
      </c>
      <c r="UXC196" s="62">
        <v>47131826</v>
      </c>
      <c r="UXD196" s="62">
        <v>47131826</v>
      </c>
      <c r="UXE196" s="62">
        <v>47131826</v>
      </c>
      <c r="UXF196" s="62">
        <v>47131826</v>
      </c>
      <c r="UXG196" s="62">
        <v>47131826</v>
      </c>
      <c r="UXH196" s="62">
        <v>47131826</v>
      </c>
      <c r="UXI196" s="62">
        <v>47131826</v>
      </c>
      <c r="UXJ196" s="62">
        <v>47131826</v>
      </c>
      <c r="UXK196" s="62">
        <v>47131826</v>
      </c>
      <c r="UXL196" s="62">
        <v>47131826</v>
      </c>
      <c r="UXM196" s="62">
        <v>47131826</v>
      </c>
      <c r="UXN196" s="62">
        <v>47131826</v>
      </c>
      <c r="UXO196" s="62">
        <v>47131826</v>
      </c>
      <c r="UXP196" s="62">
        <v>47131826</v>
      </c>
      <c r="UXQ196" s="62">
        <v>47131826</v>
      </c>
      <c r="UXR196" s="62">
        <v>47131826</v>
      </c>
      <c r="UXS196" s="62">
        <v>47131826</v>
      </c>
      <c r="UXT196" s="62">
        <v>47131826</v>
      </c>
      <c r="UXU196" s="62">
        <v>47131826</v>
      </c>
      <c r="UXV196" s="62">
        <v>47131826</v>
      </c>
      <c r="UXW196" s="62">
        <v>47131826</v>
      </c>
      <c r="UXX196" s="62">
        <v>47131826</v>
      </c>
      <c r="UXY196" s="62">
        <v>47131826</v>
      </c>
      <c r="UXZ196" s="62">
        <v>47131826</v>
      </c>
      <c r="UYA196" s="62">
        <v>47131826</v>
      </c>
      <c r="UYB196" s="62">
        <v>47131826</v>
      </c>
      <c r="UYC196" s="62">
        <v>47131826</v>
      </c>
      <c r="UYD196" s="62">
        <v>47131826</v>
      </c>
      <c r="UYE196" s="62">
        <v>47131826</v>
      </c>
      <c r="UYF196" s="62">
        <v>47131826</v>
      </c>
      <c r="UYG196" s="62">
        <v>47131826</v>
      </c>
      <c r="UYH196" s="62">
        <v>47131826</v>
      </c>
      <c r="UYI196" s="62">
        <v>47131826</v>
      </c>
      <c r="UYJ196" s="62">
        <v>47131826</v>
      </c>
      <c r="UYK196" s="62">
        <v>47131826</v>
      </c>
      <c r="UYL196" s="62">
        <v>47131826</v>
      </c>
      <c r="UYM196" s="62">
        <v>47131826</v>
      </c>
      <c r="UYN196" s="62">
        <v>47131826</v>
      </c>
      <c r="UYO196" s="62">
        <v>47131826</v>
      </c>
      <c r="UYP196" s="62">
        <v>47131826</v>
      </c>
      <c r="UYQ196" s="62">
        <v>47131826</v>
      </c>
      <c r="UYR196" s="62">
        <v>47131826</v>
      </c>
      <c r="UYS196" s="62">
        <v>47131826</v>
      </c>
      <c r="UYT196" s="62">
        <v>47131826</v>
      </c>
      <c r="UYU196" s="62">
        <v>47131826</v>
      </c>
      <c r="UYV196" s="62">
        <v>47131826</v>
      </c>
      <c r="UYW196" s="62">
        <v>47131826</v>
      </c>
      <c r="UYX196" s="62">
        <v>47131826</v>
      </c>
      <c r="UYY196" s="62">
        <v>47131826</v>
      </c>
      <c r="UYZ196" s="62">
        <v>47131826</v>
      </c>
      <c r="UZA196" s="62">
        <v>47131826</v>
      </c>
      <c r="UZB196" s="62">
        <v>47131826</v>
      </c>
      <c r="UZC196" s="62">
        <v>47131826</v>
      </c>
      <c r="UZD196" s="62">
        <v>47131826</v>
      </c>
      <c r="UZE196" s="62">
        <v>47131826</v>
      </c>
      <c r="UZF196" s="62">
        <v>47131826</v>
      </c>
      <c r="UZG196" s="62">
        <v>47131826</v>
      </c>
      <c r="UZH196" s="62">
        <v>47131826</v>
      </c>
      <c r="UZI196" s="62">
        <v>47131826</v>
      </c>
      <c r="UZJ196" s="62">
        <v>47131826</v>
      </c>
      <c r="UZK196" s="62">
        <v>47131826</v>
      </c>
      <c r="UZL196" s="62">
        <v>47131826</v>
      </c>
      <c r="UZM196" s="62">
        <v>47131826</v>
      </c>
      <c r="UZN196" s="62">
        <v>47131826</v>
      </c>
      <c r="UZO196" s="62">
        <v>47131826</v>
      </c>
      <c r="UZP196" s="62">
        <v>47131826</v>
      </c>
      <c r="UZQ196" s="62">
        <v>47131826</v>
      </c>
      <c r="UZR196" s="62">
        <v>47131826</v>
      </c>
      <c r="UZS196" s="62">
        <v>47131826</v>
      </c>
      <c r="UZT196" s="62">
        <v>47131826</v>
      </c>
      <c r="UZU196" s="62">
        <v>47131826</v>
      </c>
      <c r="UZV196" s="62">
        <v>47131826</v>
      </c>
      <c r="UZW196" s="62">
        <v>47131826</v>
      </c>
      <c r="UZX196" s="62">
        <v>47131826</v>
      </c>
      <c r="UZY196" s="62">
        <v>47131826</v>
      </c>
      <c r="UZZ196" s="62">
        <v>47131826</v>
      </c>
      <c r="VAA196" s="62">
        <v>47131826</v>
      </c>
      <c r="VAB196" s="62">
        <v>47131826</v>
      </c>
      <c r="VAC196" s="62">
        <v>47131826</v>
      </c>
      <c r="VAD196" s="62">
        <v>47131826</v>
      </c>
      <c r="VAE196" s="62">
        <v>47131826</v>
      </c>
      <c r="VAF196" s="62">
        <v>47131826</v>
      </c>
      <c r="VAG196" s="62">
        <v>47131826</v>
      </c>
      <c r="VAH196" s="62">
        <v>47131826</v>
      </c>
      <c r="VAI196" s="62">
        <v>47131826</v>
      </c>
      <c r="VAJ196" s="62">
        <v>47131826</v>
      </c>
      <c r="VAK196" s="62">
        <v>47131826</v>
      </c>
      <c r="VAL196" s="62">
        <v>47131826</v>
      </c>
      <c r="VAM196" s="62">
        <v>47131826</v>
      </c>
      <c r="VAN196" s="62">
        <v>47131826</v>
      </c>
      <c r="VAO196" s="62">
        <v>47131826</v>
      </c>
      <c r="VAP196" s="62">
        <v>47131826</v>
      </c>
      <c r="VAQ196" s="62">
        <v>47131826</v>
      </c>
      <c r="VAR196" s="62">
        <v>47131826</v>
      </c>
      <c r="VAS196" s="62">
        <v>47131826</v>
      </c>
      <c r="VAT196" s="62">
        <v>47131826</v>
      </c>
      <c r="VAU196" s="62">
        <v>47131826</v>
      </c>
      <c r="VAV196" s="62">
        <v>47131826</v>
      </c>
      <c r="VAW196" s="62">
        <v>47131826</v>
      </c>
      <c r="VAX196" s="62">
        <v>47131826</v>
      </c>
      <c r="VAY196" s="62">
        <v>47131826</v>
      </c>
      <c r="VAZ196" s="62">
        <v>47131826</v>
      </c>
      <c r="VBA196" s="62">
        <v>47131826</v>
      </c>
      <c r="VBB196" s="62">
        <v>47131826</v>
      </c>
      <c r="VBC196" s="62">
        <v>47131826</v>
      </c>
      <c r="VBD196" s="62">
        <v>47131826</v>
      </c>
      <c r="VBE196" s="62">
        <v>47131826</v>
      </c>
      <c r="VBF196" s="62">
        <v>47131826</v>
      </c>
      <c r="VBG196" s="62">
        <v>47131826</v>
      </c>
      <c r="VBH196" s="62">
        <v>47131826</v>
      </c>
      <c r="VBI196" s="62">
        <v>47131826</v>
      </c>
      <c r="VBJ196" s="62">
        <v>47131826</v>
      </c>
      <c r="VBK196" s="62">
        <v>47131826</v>
      </c>
      <c r="VBL196" s="62">
        <v>47131826</v>
      </c>
      <c r="VBM196" s="62">
        <v>47131826</v>
      </c>
      <c r="VBN196" s="62">
        <v>47131826</v>
      </c>
      <c r="VBO196" s="62">
        <v>47131826</v>
      </c>
      <c r="VBP196" s="62">
        <v>47131826</v>
      </c>
      <c r="VBQ196" s="62">
        <v>47131826</v>
      </c>
      <c r="VBR196" s="62">
        <v>47131826</v>
      </c>
      <c r="VBS196" s="62">
        <v>47131826</v>
      </c>
      <c r="VBT196" s="62">
        <v>47131826</v>
      </c>
      <c r="VBU196" s="62">
        <v>47131826</v>
      </c>
      <c r="VBV196" s="62">
        <v>47131826</v>
      </c>
      <c r="VBW196" s="62">
        <v>47131826</v>
      </c>
      <c r="VBX196" s="62">
        <v>47131826</v>
      </c>
      <c r="VBY196" s="62">
        <v>47131826</v>
      </c>
      <c r="VBZ196" s="62">
        <v>47131826</v>
      </c>
      <c r="VCA196" s="62">
        <v>47131826</v>
      </c>
      <c r="VCB196" s="62">
        <v>47131826</v>
      </c>
      <c r="VCC196" s="62">
        <v>47131826</v>
      </c>
      <c r="VCD196" s="62">
        <v>47131826</v>
      </c>
      <c r="VCE196" s="62">
        <v>47131826</v>
      </c>
      <c r="VCF196" s="62">
        <v>47131826</v>
      </c>
      <c r="VCG196" s="62">
        <v>47131826</v>
      </c>
      <c r="VCH196" s="62">
        <v>47131826</v>
      </c>
      <c r="VCI196" s="62">
        <v>47131826</v>
      </c>
      <c r="VCJ196" s="62">
        <v>47131826</v>
      </c>
      <c r="VCK196" s="62">
        <v>47131826</v>
      </c>
      <c r="VCL196" s="62">
        <v>47131826</v>
      </c>
      <c r="VCM196" s="62">
        <v>47131826</v>
      </c>
      <c r="VCN196" s="62">
        <v>47131826</v>
      </c>
      <c r="VCO196" s="62">
        <v>47131826</v>
      </c>
      <c r="VCP196" s="62">
        <v>47131826</v>
      </c>
      <c r="VCQ196" s="62">
        <v>47131826</v>
      </c>
      <c r="VCR196" s="62">
        <v>47131826</v>
      </c>
      <c r="VCS196" s="62">
        <v>47131826</v>
      </c>
      <c r="VCT196" s="62">
        <v>47131826</v>
      </c>
      <c r="VCU196" s="62">
        <v>47131826</v>
      </c>
      <c r="VCV196" s="62">
        <v>47131826</v>
      </c>
      <c r="VCW196" s="62">
        <v>47131826</v>
      </c>
      <c r="VCX196" s="62">
        <v>47131826</v>
      </c>
      <c r="VCY196" s="62">
        <v>47131826</v>
      </c>
      <c r="VCZ196" s="62">
        <v>47131826</v>
      </c>
      <c r="VDA196" s="62">
        <v>47131826</v>
      </c>
      <c r="VDB196" s="62">
        <v>47131826</v>
      </c>
      <c r="VDC196" s="62">
        <v>47131826</v>
      </c>
      <c r="VDD196" s="62">
        <v>47131826</v>
      </c>
      <c r="VDE196" s="62">
        <v>47131826</v>
      </c>
      <c r="VDF196" s="62">
        <v>47131826</v>
      </c>
      <c r="VDG196" s="62">
        <v>47131826</v>
      </c>
      <c r="VDH196" s="62">
        <v>47131826</v>
      </c>
      <c r="VDI196" s="62">
        <v>47131826</v>
      </c>
      <c r="VDJ196" s="62">
        <v>47131826</v>
      </c>
      <c r="VDK196" s="62">
        <v>47131826</v>
      </c>
      <c r="VDL196" s="62">
        <v>47131826</v>
      </c>
      <c r="VDM196" s="62">
        <v>47131826</v>
      </c>
      <c r="VDN196" s="62">
        <v>47131826</v>
      </c>
      <c r="VDO196" s="62">
        <v>47131826</v>
      </c>
      <c r="VDP196" s="62">
        <v>47131826</v>
      </c>
      <c r="VDQ196" s="62">
        <v>47131826</v>
      </c>
      <c r="VDR196" s="62">
        <v>47131826</v>
      </c>
      <c r="VDS196" s="62">
        <v>47131826</v>
      </c>
      <c r="VDT196" s="62">
        <v>47131826</v>
      </c>
      <c r="VDU196" s="62">
        <v>47131826</v>
      </c>
      <c r="VDV196" s="62">
        <v>47131826</v>
      </c>
      <c r="VDW196" s="62">
        <v>47131826</v>
      </c>
      <c r="VDX196" s="62">
        <v>47131826</v>
      </c>
      <c r="VDY196" s="62">
        <v>47131826</v>
      </c>
      <c r="VDZ196" s="62">
        <v>47131826</v>
      </c>
      <c r="VEA196" s="62">
        <v>47131826</v>
      </c>
      <c r="VEB196" s="62">
        <v>47131826</v>
      </c>
      <c r="VEC196" s="62">
        <v>47131826</v>
      </c>
      <c r="VED196" s="62">
        <v>47131826</v>
      </c>
      <c r="VEE196" s="62">
        <v>47131826</v>
      </c>
      <c r="VEF196" s="62">
        <v>47131826</v>
      </c>
      <c r="VEG196" s="62">
        <v>47131826</v>
      </c>
      <c r="VEH196" s="62">
        <v>47131826</v>
      </c>
      <c r="VEI196" s="62">
        <v>47131826</v>
      </c>
      <c r="VEJ196" s="62">
        <v>47131826</v>
      </c>
      <c r="VEK196" s="62">
        <v>47131826</v>
      </c>
      <c r="VEL196" s="62">
        <v>47131826</v>
      </c>
      <c r="VEM196" s="62">
        <v>47131826</v>
      </c>
      <c r="VEN196" s="62">
        <v>47131826</v>
      </c>
      <c r="VEO196" s="62">
        <v>47131826</v>
      </c>
      <c r="VEP196" s="62">
        <v>47131826</v>
      </c>
      <c r="VEQ196" s="62">
        <v>47131826</v>
      </c>
      <c r="VER196" s="62">
        <v>47131826</v>
      </c>
      <c r="VES196" s="62">
        <v>47131826</v>
      </c>
      <c r="VET196" s="62">
        <v>47131826</v>
      </c>
      <c r="VEU196" s="62">
        <v>47131826</v>
      </c>
      <c r="VEV196" s="62">
        <v>47131826</v>
      </c>
      <c r="VEW196" s="62">
        <v>47131826</v>
      </c>
      <c r="VEX196" s="62">
        <v>47131826</v>
      </c>
      <c r="VEY196" s="62">
        <v>47131826</v>
      </c>
      <c r="VEZ196" s="62">
        <v>47131826</v>
      </c>
      <c r="VFA196" s="62">
        <v>47131826</v>
      </c>
      <c r="VFB196" s="62">
        <v>47131826</v>
      </c>
      <c r="VFC196" s="62">
        <v>47131826</v>
      </c>
      <c r="VFD196" s="62">
        <v>47131826</v>
      </c>
      <c r="VFE196" s="62">
        <v>47131826</v>
      </c>
      <c r="VFF196" s="62">
        <v>47131826</v>
      </c>
      <c r="VFG196" s="62">
        <v>47131826</v>
      </c>
      <c r="VFH196" s="62">
        <v>47131826</v>
      </c>
      <c r="VFI196" s="62">
        <v>47131826</v>
      </c>
      <c r="VFJ196" s="62">
        <v>47131826</v>
      </c>
      <c r="VFK196" s="62">
        <v>47131826</v>
      </c>
      <c r="VFL196" s="62">
        <v>47131826</v>
      </c>
      <c r="VFM196" s="62">
        <v>47131826</v>
      </c>
      <c r="VFN196" s="62">
        <v>47131826</v>
      </c>
      <c r="VFO196" s="62">
        <v>47131826</v>
      </c>
      <c r="VFP196" s="62">
        <v>47131826</v>
      </c>
      <c r="VFQ196" s="62">
        <v>47131826</v>
      </c>
      <c r="VFR196" s="62">
        <v>47131826</v>
      </c>
      <c r="VFS196" s="62">
        <v>47131826</v>
      </c>
      <c r="VFT196" s="62">
        <v>47131826</v>
      </c>
      <c r="VFU196" s="62">
        <v>47131826</v>
      </c>
      <c r="VFV196" s="62">
        <v>47131826</v>
      </c>
      <c r="VFW196" s="62">
        <v>47131826</v>
      </c>
      <c r="VFX196" s="62">
        <v>47131826</v>
      </c>
      <c r="VFY196" s="62">
        <v>47131826</v>
      </c>
      <c r="VFZ196" s="62">
        <v>47131826</v>
      </c>
      <c r="VGA196" s="62">
        <v>47131826</v>
      </c>
      <c r="VGB196" s="62">
        <v>47131826</v>
      </c>
      <c r="VGC196" s="62">
        <v>47131826</v>
      </c>
      <c r="VGD196" s="62">
        <v>47131826</v>
      </c>
      <c r="VGE196" s="62">
        <v>47131826</v>
      </c>
      <c r="VGF196" s="62">
        <v>47131826</v>
      </c>
      <c r="VGG196" s="62">
        <v>47131826</v>
      </c>
      <c r="VGH196" s="62">
        <v>47131826</v>
      </c>
      <c r="VGI196" s="62">
        <v>47131826</v>
      </c>
      <c r="VGJ196" s="62">
        <v>47131826</v>
      </c>
      <c r="VGK196" s="62">
        <v>47131826</v>
      </c>
      <c r="VGL196" s="62">
        <v>47131826</v>
      </c>
      <c r="VGM196" s="62">
        <v>47131826</v>
      </c>
      <c r="VGN196" s="62">
        <v>47131826</v>
      </c>
      <c r="VGO196" s="62">
        <v>47131826</v>
      </c>
      <c r="VGP196" s="62">
        <v>47131826</v>
      </c>
      <c r="VGQ196" s="62">
        <v>47131826</v>
      </c>
      <c r="VGR196" s="62">
        <v>47131826</v>
      </c>
      <c r="VGS196" s="62">
        <v>47131826</v>
      </c>
      <c r="VGT196" s="62">
        <v>47131826</v>
      </c>
      <c r="VGU196" s="62">
        <v>47131826</v>
      </c>
      <c r="VGV196" s="62">
        <v>47131826</v>
      </c>
      <c r="VGW196" s="62">
        <v>47131826</v>
      </c>
      <c r="VGX196" s="62">
        <v>47131826</v>
      </c>
      <c r="VGY196" s="62">
        <v>47131826</v>
      </c>
      <c r="VGZ196" s="62">
        <v>47131826</v>
      </c>
      <c r="VHA196" s="62">
        <v>47131826</v>
      </c>
      <c r="VHB196" s="62">
        <v>47131826</v>
      </c>
      <c r="VHC196" s="62">
        <v>47131826</v>
      </c>
      <c r="VHD196" s="62">
        <v>47131826</v>
      </c>
      <c r="VHE196" s="62">
        <v>47131826</v>
      </c>
      <c r="VHF196" s="62">
        <v>47131826</v>
      </c>
      <c r="VHG196" s="62">
        <v>47131826</v>
      </c>
      <c r="VHH196" s="62">
        <v>47131826</v>
      </c>
      <c r="VHI196" s="62">
        <v>47131826</v>
      </c>
      <c r="VHJ196" s="62">
        <v>47131826</v>
      </c>
      <c r="VHK196" s="62">
        <v>47131826</v>
      </c>
      <c r="VHL196" s="62">
        <v>47131826</v>
      </c>
      <c r="VHM196" s="62">
        <v>47131826</v>
      </c>
      <c r="VHN196" s="62">
        <v>47131826</v>
      </c>
      <c r="VHO196" s="62">
        <v>47131826</v>
      </c>
      <c r="VHP196" s="62">
        <v>47131826</v>
      </c>
      <c r="VHQ196" s="62">
        <v>47131826</v>
      </c>
      <c r="VHR196" s="62">
        <v>47131826</v>
      </c>
      <c r="VHS196" s="62">
        <v>47131826</v>
      </c>
      <c r="VHT196" s="62">
        <v>47131826</v>
      </c>
      <c r="VHU196" s="62">
        <v>47131826</v>
      </c>
      <c r="VHV196" s="62">
        <v>47131826</v>
      </c>
      <c r="VHW196" s="62">
        <v>47131826</v>
      </c>
      <c r="VHX196" s="62">
        <v>47131826</v>
      </c>
      <c r="VHY196" s="62">
        <v>47131826</v>
      </c>
      <c r="VHZ196" s="62">
        <v>47131826</v>
      </c>
      <c r="VIA196" s="62">
        <v>47131826</v>
      </c>
      <c r="VIB196" s="62">
        <v>47131826</v>
      </c>
      <c r="VIC196" s="62">
        <v>47131826</v>
      </c>
      <c r="VID196" s="62">
        <v>47131826</v>
      </c>
      <c r="VIE196" s="62">
        <v>47131826</v>
      </c>
      <c r="VIF196" s="62">
        <v>47131826</v>
      </c>
      <c r="VIG196" s="62">
        <v>47131826</v>
      </c>
      <c r="VIH196" s="62">
        <v>47131826</v>
      </c>
      <c r="VII196" s="62">
        <v>47131826</v>
      </c>
      <c r="VIJ196" s="62">
        <v>47131826</v>
      </c>
      <c r="VIK196" s="62">
        <v>47131826</v>
      </c>
      <c r="VIL196" s="62">
        <v>47131826</v>
      </c>
      <c r="VIM196" s="62">
        <v>47131826</v>
      </c>
      <c r="VIN196" s="62">
        <v>47131826</v>
      </c>
      <c r="VIO196" s="62">
        <v>47131826</v>
      </c>
      <c r="VIP196" s="62">
        <v>47131826</v>
      </c>
      <c r="VIQ196" s="62">
        <v>47131826</v>
      </c>
      <c r="VIR196" s="62">
        <v>47131826</v>
      </c>
      <c r="VIS196" s="62">
        <v>47131826</v>
      </c>
      <c r="VIT196" s="62">
        <v>47131826</v>
      </c>
      <c r="VIU196" s="62">
        <v>47131826</v>
      </c>
      <c r="VIV196" s="62">
        <v>47131826</v>
      </c>
      <c r="VIW196" s="62">
        <v>47131826</v>
      </c>
      <c r="VIX196" s="62">
        <v>47131826</v>
      </c>
      <c r="VIY196" s="62">
        <v>47131826</v>
      </c>
      <c r="VIZ196" s="62">
        <v>47131826</v>
      </c>
      <c r="VJA196" s="62">
        <v>47131826</v>
      </c>
      <c r="VJB196" s="62">
        <v>47131826</v>
      </c>
      <c r="VJC196" s="62">
        <v>47131826</v>
      </c>
      <c r="VJD196" s="62">
        <v>47131826</v>
      </c>
      <c r="VJE196" s="62">
        <v>47131826</v>
      </c>
      <c r="VJF196" s="62">
        <v>47131826</v>
      </c>
      <c r="VJG196" s="62">
        <v>47131826</v>
      </c>
      <c r="VJH196" s="62">
        <v>47131826</v>
      </c>
      <c r="VJI196" s="62">
        <v>47131826</v>
      </c>
      <c r="VJJ196" s="62">
        <v>47131826</v>
      </c>
      <c r="VJK196" s="62">
        <v>47131826</v>
      </c>
      <c r="VJL196" s="62">
        <v>47131826</v>
      </c>
      <c r="VJM196" s="62">
        <v>47131826</v>
      </c>
      <c r="VJN196" s="62">
        <v>47131826</v>
      </c>
      <c r="VJO196" s="62">
        <v>47131826</v>
      </c>
      <c r="VJP196" s="62">
        <v>47131826</v>
      </c>
      <c r="VJQ196" s="62">
        <v>47131826</v>
      </c>
      <c r="VJR196" s="62">
        <v>47131826</v>
      </c>
      <c r="VJS196" s="62">
        <v>47131826</v>
      </c>
      <c r="VJT196" s="62">
        <v>47131826</v>
      </c>
      <c r="VJU196" s="62">
        <v>47131826</v>
      </c>
      <c r="VJV196" s="62">
        <v>47131826</v>
      </c>
      <c r="VJW196" s="62">
        <v>47131826</v>
      </c>
      <c r="VJX196" s="62">
        <v>47131826</v>
      </c>
      <c r="VJY196" s="62">
        <v>47131826</v>
      </c>
      <c r="VJZ196" s="62">
        <v>47131826</v>
      </c>
      <c r="VKA196" s="62">
        <v>47131826</v>
      </c>
      <c r="VKB196" s="62">
        <v>47131826</v>
      </c>
      <c r="VKC196" s="62">
        <v>47131826</v>
      </c>
      <c r="VKD196" s="62">
        <v>47131826</v>
      </c>
      <c r="VKE196" s="62">
        <v>47131826</v>
      </c>
      <c r="VKF196" s="62">
        <v>47131826</v>
      </c>
      <c r="VKG196" s="62">
        <v>47131826</v>
      </c>
      <c r="VKH196" s="62">
        <v>47131826</v>
      </c>
      <c r="VKI196" s="62">
        <v>47131826</v>
      </c>
      <c r="VKJ196" s="62">
        <v>47131826</v>
      </c>
      <c r="VKK196" s="62">
        <v>47131826</v>
      </c>
      <c r="VKL196" s="62">
        <v>47131826</v>
      </c>
      <c r="VKM196" s="62">
        <v>47131826</v>
      </c>
      <c r="VKN196" s="62">
        <v>47131826</v>
      </c>
      <c r="VKO196" s="62">
        <v>47131826</v>
      </c>
      <c r="VKP196" s="62">
        <v>47131826</v>
      </c>
      <c r="VKQ196" s="62">
        <v>47131826</v>
      </c>
      <c r="VKR196" s="62">
        <v>47131826</v>
      </c>
      <c r="VKS196" s="62">
        <v>47131826</v>
      </c>
      <c r="VKT196" s="62">
        <v>47131826</v>
      </c>
      <c r="VKU196" s="62">
        <v>47131826</v>
      </c>
      <c r="VKV196" s="62">
        <v>47131826</v>
      </c>
      <c r="VKW196" s="62">
        <v>47131826</v>
      </c>
      <c r="VKX196" s="62">
        <v>47131826</v>
      </c>
      <c r="VKY196" s="62">
        <v>47131826</v>
      </c>
      <c r="VKZ196" s="62">
        <v>47131826</v>
      </c>
      <c r="VLA196" s="62">
        <v>47131826</v>
      </c>
      <c r="VLB196" s="62">
        <v>47131826</v>
      </c>
      <c r="VLC196" s="62">
        <v>47131826</v>
      </c>
      <c r="VLD196" s="62">
        <v>47131826</v>
      </c>
      <c r="VLE196" s="62">
        <v>47131826</v>
      </c>
      <c r="VLF196" s="62">
        <v>47131826</v>
      </c>
      <c r="VLG196" s="62">
        <v>47131826</v>
      </c>
      <c r="VLH196" s="62">
        <v>47131826</v>
      </c>
      <c r="VLI196" s="62">
        <v>47131826</v>
      </c>
      <c r="VLJ196" s="62">
        <v>47131826</v>
      </c>
      <c r="VLK196" s="62">
        <v>47131826</v>
      </c>
      <c r="VLL196" s="62">
        <v>47131826</v>
      </c>
      <c r="VLM196" s="62">
        <v>47131826</v>
      </c>
      <c r="VLN196" s="62">
        <v>47131826</v>
      </c>
      <c r="VLO196" s="62">
        <v>47131826</v>
      </c>
      <c r="VLP196" s="62">
        <v>47131826</v>
      </c>
      <c r="VLQ196" s="62">
        <v>47131826</v>
      </c>
      <c r="VLR196" s="62">
        <v>47131826</v>
      </c>
      <c r="VLS196" s="62">
        <v>47131826</v>
      </c>
      <c r="VLT196" s="62">
        <v>47131826</v>
      </c>
      <c r="VLU196" s="62">
        <v>47131826</v>
      </c>
      <c r="VLV196" s="62">
        <v>47131826</v>
      </c>
      <c r="VLW196" s="62">
        <v>47131826</v>
      </c>
      <c r="VLX196" s="62">
        <v>47131826</v>
      </c>
      <c r="VLY196" s="62">
        <v>47131826</v>
      </c>
      <c r="VLZ196" s="62">
        <v>47131826</v>
      </c>
      <c r="VMA196" s="62">
        <v>47131826</v>
      </c>
      <c r="VMB196" s="62">
        <v>47131826</v>
      </c>
      <c r="VMC196" s="62">
        <v>47131826</v>
      </c>
      <c r="VMD196" s="62">
        <v>47131826</v>
      </c>
      <c r="VME196" s="62">
        <v>47131826</v>
      </c>
      <c r="VMF196" s="62">
        <v>47131826</v>
      </c>
      <c r="VMG196" s="62">
        <v>47131826</v>
      </c>
      <c r="VMH196" s="62">
        <v>47131826</v>
      </c>
      <c r="VMI196" s="62">
        <v>47131826</v>
      </c>
      <c r="VMJ196" s="62">
        <v>47131826</v>
      </c>
      <c r="VMK196" s="62">
        <v>47131826</v>
      </c>
      <c r="VML196" s="62">
        <v>47131826</v>
      </c>
      <c r="VMM196" s="62">
        <v>47131826</v>
      </c>
      <c r="VMN196" s="62">
        <v>47131826</v>
      </c>
      <c r="VMO196" s="62">
        <v>47131826</v>
      </c>
      <c r="VMP196" s="62">
        <v>47131826</v>
      </c>
      <c r="VMQ196" s="62">
        <v>47131826</v>
      </c>
      <c r="VMR196" s="62">
        <v>47131826</v>
      </c>
      <c r="VMS196" s="62">
        <v>47131826</v>
      </c>
      <c r="VMT196" s="62">
        <v>47131826</v>
      </c>
      <c r="VMU196" s="62">
        <v>47131826</v>
      </c>
      <c r="VMV196" s="62">
        <v>47131826</v>
      </c>
      <c r="VMW196" s="62">
        <v>47131826</v>
      </c>
      <c r="VMX196" s="62">
        <v>47131826</v>
      </c>
      <c r="VMY196" s="62">
        <v>47131826</v>
      </c>
      <c r="VMZ196" s="62">
        <v>47131826</v>
      </c>
      <c r="VNA196" s="62">
        <v>47131826</v>
      </c>
      <c r="VNB196" s="62">
        <v>47131826</v>
      </c>
      <c r="VNC196" s="62">
        <v>47131826</v>
      </c>
      <c r="VND196" s="62">
        <v>47131826</v>
      </c>
      <c r="VNE196" s="62">
        <v>47131826</v>
      </c>
      <c r="VNF196" s="62">
        <v>47131826</v>
      </c>
      <c r="VNG196" s="62">
        <v>47131826</v>
      </c>
      <c r="VNH196" s="62">
        <v>47131826</v>
      </c>
      <c r="VNI196" s="62">
        <v>47131826</v>
      </c>
      <c r="VNJ196" s="62">
        <v>47131826</v>
      </c>
      <c r="VNK196" s="62">
        <v>47131826</v>
      </c>
      <c r="VNL196" s="62">
        <v>47131826</v>
      </c>
      <c r="VNM196" s="62">
        <v>47131826</v>
      </c>
      <c r="VNN196" s="62">
        <v>47131826</v>
      </c>
      <c r="VNO196" s="62">
        <v>47131826</v>
      </c>
      <c r="VNP196" s="62">
        <v>47131826</v>
      </c>
      <c r="VNQ196" s="62">
        <v>47131826</v>
      </c>
      <c r="VNR196" s="62">
        <v>47131826</v>
      </c>
      <c r="VNS196" s="62">
        <v>47131826</v>
      </c>
      <c r="VNT196" s="62">
        <v>47131826</v>
      </c>
      <c r="VNU196" s="62">
        <v>47131826</v>
      </c>
      <c r="VNV196" s="62">
        <v>47131826</v>
      </c>
      <c r="VNW196" s="62">
        <v>47131826</v>
      </c>
      <c r="VNX196" s="62">
        <v>47131826</v>
      </c>
      <c r="VNY196" s="62">
        <v>47131826</v>
      </c>
      <c r="VNZ196" s="62">
        <v>47131826</v>
      </c>
      <c r="VOA196" s="62">
        <v>47131826</v>
      </c>
      <c r="VOB196" s="62">
        <v>47131826</v>
      </c>
      <c r="VOC196" s="62">
        <v>47131826</v>
      </c>
      <c r="VOD196" s="62">
        <v>47131826</v>
      </c>
      <c r="VOE196" s="62">
        <v>47131826</v>
      </c>
      <c r="VOF196" s="62">
        <v>47131826</v>
      </c>
      <c r="VOG196" s="62">
        <v>47131826</v>
      </c>
      <c r="VOH196" s="62">
        <v>47131826</v>
      </c>
      <c r="VOI196" s="62">
        <v>47131826</v>
      </c>
      <c r="VOJ196" s="62">
        <v>47131826</v>
      </c>
      <c r="VOK196" s="62">
        <v>47131826</v>
      </c>
      <c r="VOL196" s="62">
        <v>47131826</v>
      </c>
      <c r="VOM196" s="62">
        <v>47131826</v>
      </c>
      <c r="VON196" s="62">
        <v>47131826</v>
      </c>
      <c r="VOO196" s="62">
        <v>47131826</v>
      </c>
      <c r="VOP196" s="62">
        <v>47131826</v>
      </c>
      <c r="VOQ196" s="62">
        <v>47131826</v>
      </c>
      <c r="VOR196" s="62">
        <v>47131826</v>
      </c>
      <c r="VOS196" s="62">
        <v>47131826</v>
      </c>
      <c r="VOT196" s="62">
        <v>47131826</v>
      </c>
      <c r="VOU196" s="62">
        <v>47131826</v>
      </c>
      <c r="VOV196" s="62">
        <v>47131826</v>
      </c>
      <c r="VOW196" s="62">
        <v>47131826</v>
      </c>
      <c r="VOX196" s="62">
        <v>47131826</v>
      </c>
      <c r="VOY196" s="62">
        <v>47131826</v>
      </c>
      <c r="VOZ196" s="62">
        <v>47131826</v>
      </c>
      <c r="VPA196" s="62">
        <v>47131826</v>
      </c>
      <c r="VPB196" s="62">
        <v>47131826</v>
      </c>
      <c r="VPC196" s="62">
        <v>47131826</v>
      </c>
      <c r="VPD196" s="62">
        <v>47131826</v>
      </c>
      <c r="VPE196" s="62">
        <v>47131826</v>
      </c>
      <c r="VPF196" s="62">
        <v>47131826</v>
      </c>
      <c r="VPG196" s="62">
        <v>47131826</v>
      </c>
      <c r="VPH196" s="62">
        <v>47131826</v>
      </c>
      <c r="VPI196" s="62">
        <v>47131826</v>
      </c>
      <c r="VPJ196" s="62">
        <v>47131826</v>
      </c>
      <c r="VPK196" s="62">
        <v>47131826</v>
      </c>
      <c r="VPL196" s="62">
        <v>47131826</v>
      </c>
      <c r="VPM196" s="62">
        <v>47131826</v>
      </c>
      <c r="VPN196" s="62">
        <v>47131826</v>
      </c>
      <c r="VPO196" s="62">
        <v>47131826</v>
      </c>
      <c r="VPP196" s="62">
        <v>47131826</v>
      </c>
      <c r="VPQ196" s="62">
        <v>47131826</v>
      </c>
      <c r="VPR196" s="62">
        <v>47131826</v>
      </c>
      <c r="VPS196" s="62">
        <v>47131826</v>
      </c>
      <c r="VPT196" s="62">
        <v>47131826</v>
      </c>
      <c r="VPU196" s="62">
        <v>47131826</v>
      </c>
      <c r="VPV196" s="62">
        <v>47131826</v>
      </c>
      <c r="VPW196" s="62">
        <v>47131826</v>
      </c>
      <c r="VPX196" s="62">
        <v>47131826</v>
      </c>
      <c r="VPY196" s="62">
        <v>47131826</v>
      </c>
      <c r="VPZ196" s="62">
        <v>47131826</v>
      </c>
      <c r="VQA196" s="62">
        <v>47131826</v>
      </c>
      <c r="VQB196" s="62">
        <v>47131826</v>
      </c>
      <c r="VQC196" s="62">
        <v>47131826</v>
      </c>
      <c r="VQD196" s="62">
        <v>47131826</v>
      </c>
      <c r="VQE196" s="62">
        <v>47131826</v>
      </c>
      <c r="VQF196" s="62">
        <v>47131826</v>
      </c>
      <c r="VQG196" s="62">
        <v>47131826</v>
      </c>
      <c r="VQH196" s="62">
        <v>47131826</v>
      </c>
      <c r="VQI196" s="62">
        <v>47131826</v>
      </c>
      <c r="VQJ196" s="62">
        <v>47131826</v>
      </c>
      <c r="VQK196" s="62">
        <v>47131826</v>
      </c>
      <c r="VQL196" s="62">
        <v>47131826</v>
      </c>
      <c r="VQM196" s="62">
        <v>47131826</v>
      </c>
      <c r="VQN196" s="62">
        <v>47131826</v>
      </c>
      <c r="VQO196" s="62">
        <v>47131826</v>
      </c>
      <c r="VQP196" s="62">
        <v>47131826</v>
      </c>
      <c r="VQQ196" s="62">
        <v>47131826</v>
      </c>
      <c r="VQR196" s="62">
        <v>47131826</v>
      </c>
      <c r="VQS196" s="62">
        <v>47131826</v>
      </c>
      <c r="VQT196" s="62">
        <v>47131826</v>
      </c>
      <c r="VQU196" s="62">
        <v>47131826</v>
      </c>
      <c r="VQV196" s="62">
        <v>47131826</v>
      </c>
      <c r="VQW196" s="62">
        <v>47131826</v>
      </c>
      <c r="VQX196" s="62">
        <v>47131826</v>
      </c>
      <c r="VQY196" s="62">
        <v>47131826</v>
      </c>
      <c r="VQZ196" s="62">
        <v>47131826</v>
      </c>
      <c r="VRA196" s="62">
        <v>47131826</v>
      </c>
      <c r="VRB196" s="62">
        <v>47131826</v>
      </c>
      <c r="VRC196" s="62">
        <v>47131826</v>
      </c>
      <c r="VRD196" s="62">
        <v>47131826</v>
      </c>
      <c r="VRE196" s="62">
        <v>47131826</v>
      </c>
      <c r="VRF196" s="62">
        <v>47131826</v>
      </c>
      <c r="VRG196" s="62">
        <v>47131826</v>
      </c>
      <c r="VRH196" s="62">
        <v>47131826</v>
      </c>
      <c r="VRI196" s="62">
        <v>47131826</v>
      </c>
      <c r="VRJ196" s="62">
        <v>47131826</v>
      </c>
      <c r="VRK196" s="62">
        <v>47131826</v>
      </c>
      <c r="VRL196" s="62">
        <v>47131826</v>
      </c>
      <c r="VRM196" s="62">
        <v>47131826</v>
      </c>
      <c r="VRN196" s="62">
        <v>47131826</v>
      </c>
      <c r="VRO196" s="62">
        <v>47131826</v>
      </c>
      <c r="VRP196" s="62">
        <v>47131826</v>
      </c>
      <c r="VRQ196" s="62">
        <v>47131826</v>
      </c>
      <c r="VRR196" s="62">
        <v>47131826</v>
      </c>
      <c r="VRS196" s="62">
        <v>47131826</v>
      </c>
      <c r="VRT196" s="62">
        <v>47131826</v>
      </c>
      <c r="VRU196" s="62">
        <v>47131826</v>
      </c>
      <c r="VRV196" s="62">
        <v>47131826</v>
      </c>
      <c r="VRW196" s="62">
        <v>47131826</v>
      </c>
      <c r="VRX196" s="62">
        <v>47131826</v>
      </c>
      <c r="VRY196" s="62">
        <v>47131826</v>
      </c>
      <c r="VRZ196" s="62">
        <v>47131826</v>
      </c>
      <c r="VSA196" s="62">
        <v>47131826</v>
      </c>
      <c r="VSB196" s="62">
        <v>47131826</v>
      </c>
      <c r="VSC196" s="62">
        <v>47131826</v>
      </c>
      <c r="VSD196" s="62">
        <v>47131826</v>
      </c>
      <c r="VSE196" s="62">
        <v>47131826</v>
      </c>
      <c r="VSF196" s="62">
        <v>47131826</v>
      </c>
      <c r="VSG196" s="62">
        <v>47131826</v>
      </c>
      <c r="VSH196" s="62">
        <v>47131826</v>
      </c>
      <c r="VSI196" s="62">
        <v>47131826</v>
      </c>
      <c r="VSJ196" s="62">
        <v>47131826</v>
      </c>
      <c r="VSK196" s="62">
        <v>47131826</v>
      </c>
      <c r="VSL196" s="62">
        <v>47131826</v>
      </c>
      <c r="VSM196" s="62">
        <v>47131826</v>
      </c>
      <c r="VSN196" s="62">
        <v>47131826</v>
      </c>
      <c r="VSO196" s="62">
        <v>47131826</v>
      </c>
      <c r="VSP196" s="62">
        <v>47131826</v>
      </c>
      <c r="VSQ196" s="62">
        <v>47131826</v>
      </c>
      <c r="VSR196" s="62">
        <v>47131826</v>
      </c>
      <c r="VSS196" s="62">
        <v>47131826</v>
      </c>
      <c r="VST196" s="62">
        <v>47131826</v>
      </c>
      <c r="VSU196" s="62">
        <v>47131826</v>
      </c>
      <c r="VSV196" s="62">
        <v>47131826</v>
      </c>
      <c r="VSW196" s="62">
        <v>47131826</v>
      </c>
      <c r="VSX196" s="62">
        <v>47131826</v>
      </c>
      <c r="VSY196" s="62">
        <v>47131826</v>
      </c>
      <c r="VSZ196" s="62">
        <v>47131826</v>
      </c>
      <c r="VTA196" s="62">
        <v>47131826</v>
      </c>
      <c r="VTB196" s="62">
        <v>47131826</v>
      </c>
      <c r="VTC196" s="62">
        <v>47131826</v>
      </c>
      <c r="VTD196" s="62">
        <v>47131826</v>
      </c>
      <c r="VTE196" s="62">
        <v>47131826</v>
      </c>
      <c r="VTF196" s="62">
        <v>47131826</v>
      </c>
      <c r="VTG196" s="62">
        <v>47131826</v>
      </c>
      <c r="VTH196" s="62">
        <v>47131826</v>
      </c>
      <c r="VTI196" s="62">
        <v>47131826</v>
      </c>
      <c r="VTJ196" s="62">
        <v>47131826</v>
      </c>
      <c r="VTK196" s="62">
        <v>47131826</v>
      </c>
      <c r="VTL196" s="62">
        <v>47131826</v>
      </c>
      <c r="VTM196" s="62">
        <v>47131826</v>
      </c>
      <c r="VTN196" s="62">
        <v>47131826</v>
      </c>
      <c r="VTO196" s="62">
        <v>47131826</v>
      </c>
      <c r="VTP196" s="62">
        <v>47131826</v>
      </c>
      <c r="VTQ196" s="62">
        <v>47131826</v>
      </c>
      <c r="VTR196" s="62">
        <v>47131826</v>
      </c>
      <c r="VTS196" s="62">
        <v>47131826</v>
      </c>
      <c r="VTT196" s="62">
        <v>47131826</v>
      </c>
      <c r="VTU196" s="62">
        <v>47131826</v>
      </c>
      <c r="VTV196" s="62">
        <v>47131826</v>
      </c>
      <c r="VTW196" s="62">
        <v>47131826</v>
      </c>
      <c r="VTX196" s="62">
        <v>47131826</v>
      </c>
      <c r="VTY196" s="62">
        <v>47131826</v>
      </c>
      <c r="VTZ196" s="62">
        <v>47131826</v>
      </c>
      <c r="VUA196" s="62">
        <v>47131826</v>
      </c>
      <c r="VUB196" s="62">
        <v>47131826</v>
      </c>
      <c r="VUC196" s="62">
        <v>47131826</v>
      </c>
      <c r="VUD196" s="62">
        <v>47131826</v>
      </c>
      <c r="VUE196" s="62">
        <v>47131826</v>
      </c>
      <c r="VUF196" s="62">
        <v>47131826</v>
      </c>
      <c r="VUG196" s="62">
        <v>47131826</v>
      </c>
      <c r="VUH196" s="62">
        <v>47131826</v>
      </c>
      <c r="VUI196" s="62">
        <v>47131826</v>
      </c>
      <c r="VUJ196" s="62">
        <v>47131826</v>
      </c>
      <c r="VUK196" s="62">
        <v>47131826</v>
      </c>
      <c r="VUL196" s="62">
        <v>47131826</v>
      </c>
      <c r="VUM196" s="62">
        <v>47131826</v>
      </c>
      <c r="VUN196" s="62">
        <v>47131826</v>
      </c>
      <c r="VUO196" s="62">
        <v>47131826</v>
      </c>
      <c r="VUP196" s="62">
        <v>47131826</v>
      </c>
      <c r="VUQ196" s="62">
        <v>47131826</v>
      </c>
      <c r="VUR196" s="62">
        <v>47131826</v>
      </c>
      <c r="VUS196" s="62">
        <v>47131826</v>
      </c>
      <c r="VUT196" s="62">
        <v>47131826</v>
      </c>
      <c r="VUU196" s="62">
        <v>47131826</v>
      </c>
      <c r="VUV196" s="62">
        <v>47131826</v>
      </c>
      <c r="VUW196" s="62">
        <v>47131826</v>
      </c>
      <c r="VUX196" s="62">
        <v>47131826</v>
      </c>
      <c r="VUY196" s="62">
        <v>47131826</v>
      </c>
      <c r="VUZ196" s="62">
        <v>47131826</v>
      </c>
      <c r="VVA196" s="62">
        <v>47131826</v>
      </c>
      <c r="VVB196" s="62">
        <v>47131826</v>
      </c>
      <c r="VVC196" s="62">
        <v>47131826</v>
      </c>
      <c r="VVD196" s="62">
        <v>47131826</v>
      </c>
      <c r="VVE196" s="62">
        <v>47131826</v>
      </c>
      <c r="VVF196" s="62">
        <v>47131826</v>
      </c>
      <c r="VVG196" s="62">
        <v>47131826</v>
      </c>
      <c r="VVH196" s="62">
        <v>47131826</v>
      </c>
      <c r="VVI196" s="62">
        <v>47131826</v>
      </c>
      <c r="VVJ196" s="62">
        <v>47131826</v>
      </c>
      <c r="VVK196" s="62">
        <v>47131826</v>
      </c>
      <c r="VVL196" s="62">
        <v>47131826</v>
      </c>
      <c r="VVM196" s="62">
        <v>47131826</v>
      </c>
      <c r="VVN196" s="62">
        <v>47131826</v>
      </c>
      <c r="VVO196" s="62">
        <v>47131826</v>
      </c>
      <c r="VVP196" s="62">
        <v>47131826</v>
      </c>
      <c r="VVQ196" s="62">
        <v>47131826</v>
      </c>
      <c r="VVR196" s="62">
        <v>47131826</v>
      </c>
      <c r="VVS196" s="62">
        <v>47131826</v>
      </c>
      <c r="VVT196" s="62">
        <v>47131826</v>
      </c>
      <c r="VVU196" s="62">
        <v>47131826</v>
      </c>
      <c r="VVV196" s="62">
        <v>47131826</v>
      </c>
      <c r="VVW196" s="62">
        <v>47131826</v>
      </c>
      <c r="VVX196" s="62">
        <v>47131826</v>
      </c>
      <c r="VVY196" s="62">
        <v>47131826</v>
      </c>
      <c r="VVZ196" s="62">
        <v>47131826</v>
      </c>
      <c r="VWA196" s="62">
        <v>47131826</v>
      </c>
      <c r="VWB196" s="62">
        <v>47131826</v>
      </c>
      <c r="VWC196" s="62">
        <v>47131826</v>
      </c>
      <c r="VWD196" s="62">
        <v>47131826</v>
      </c>
      <c r="VWE196" s="62">
        <v>47131826</v>
      </c>
      <c r="VWF196" s="62">
        <v>47131826</v>
      </c>
      <c r="VWG196" s="62">
        <v>47131826</v>
      </c>
      <c r="VWH196" s="62">
        <v>47131826</v>
      </c>
      <c r="VWI196" s="62">
        <v>47131826</v>
      </c>
      <c r="VWJ196" s="62">
        <v>47131826</v>
      </c>
      <c r="VWK196" s="62">
        <v>47131826</v>
      </c>
      <c r="VWL196" s="62">
        <v>47131826</v>
      </c>
      <c r="VWM196" s="62">
        <v>47131826</v>
      </c>
      <c r="VWN196" s="62">
        <v>47131826</v>
      </c>
      <c r="VWO196" s="62">
        <v>47131826</v>
      </c>
      <c r="VWP196" s="62">
        <v>47131826</v>
      </c>
      <c r="VWQ196" s="62">
        <v>47131826</v>
      </c>
      <c r="VWR196" s="62">
        <v>47131826</v>
      </c>
      <c r="VWS196" s="62">
        <v>47131826</v>
      </c>
      <c r="VWT196" s="62">
        <v>47131826</v>
      </c>
      <c r="VWU196" s="62">
        <v>47131826</v>
      </c>
      <c r="VWV196" s="62">
        <v>47131826</v>
      </c>
      <c r="VWW196" s="62">
        <v>47131826</v>
      </c>
      <c r="VWX196" s="62">
        <v>47131826</v>
      </c>
      <c r="VWY196" s="62">
        <v>47131826</v>
      </c>
      <c r="VWZ196" s="62">
        <v>47131826</v>
      </c>
      <c r="VXA196" s="62">
        <v>47131826</v>
      </c>
      <c r="VXB196" s="62">
        <v>47131826</v>
      </c>
      <c r="VXC196" s="62">
        <v>47131826</v>
      </c>
      <c r="VXD196" s="62">
        <v>47131826</v>
      </c>
      <c r="VXE196" s="62">
        <v>47131826</v>
      </c>
      <c r="VXF196" s="62">
        <v>47131826</v>
      </c>
      <c r="VXG196" s="62">
        <v>47131826</v>
      </c>
      <c r="VXH196" s="62">
        <v>47131826</v>
      </c>
      <c r="VXI196" s="62">
        <v>47131826</v>
      </c>
      <c r="VXJ196" s="62">
        <v>47131826</v>
      </c>
      <c r="VXK196" s="62">
        <v>47131826</v>
      </c>
      <c r="VXL196" s="62">
        <v>47131826</v>
      </c>
      <c r="VXM196" s="62">
        <v>47131826</v>
      </c>
      <c r="VXN196" s="62">
        <v>47131826</v>
      </c>
      <c r="VXO196" s="62">
        <v>47131826</v>
      </c>
      <c r="VXP196" s="62">
        <v>47131826</v>
      </c>
      <c r="VXQ196" s="62">
        <v>47131826</v>
      </c>
      <c r="VXR196" s="62">
        <v>47131826</v>
      </c>
      <c r="VXS196" s="62">
        <v>47131826</v>
      </c>
      <c r="VXT196" s="62">
        <v>47131826</v>
      </c>
      <c r="VXU196" s="62">
        <v>47131826</v>
      </c>
      <c r="VXV196" s="62">
        <v>47131826</v>
      </c>
      <c r="VXW196" s="62">
        <v>47131826</v>
      </c>
      <c r="VXX196" s="62">
        <v>47131826</v>
      </c>
      <c r="VXY196" s="62">
        <v>47131826</v>
      </c>
      <c r="VXZ196" s="62">
        <v>47131826</v>
      </c>
      <c r="VYA196" s="62">
        <v>47131826</v>
      </c>
      <c r="VYB196" s="62">
        <v>47131826</v>
      </c>
      <c r="VYC196" s="62">
        <v>47131826</v>
      </c>
      <c r="VYD196" s="62">
        <v>47131826</v>
      </c>
      <c r="VYE196" s="62">
        <v>47131826</v>
      </c>
      <c r="VYF196" s="62">
        <v>47131826</v>
      </c>
      <c r="VYG196" s="62">
        <v>47131826</v>
      </c>
      <c r="VYH196" s="62">
        <v>47131826</v>
      </c>
      <c r="VYI196" s="62">
        <v>47131826</v>
      </c>
      <c r="VYJ196" s="62">
        <v>47131826</v>
      </c>
      <c r="VYK196" s="62">
        <v>47131826</v>
      </c>
      <c r="VYL196" s="62">
        <v>47131826</v>
      </c>
      <c r="VYM196" s="62">
        <v>47131826</v>
      </c>
      <c r="VYN196" s="62">
        <v>47131826</v>
      </c>
      <c r="VYO196" s="62">
        <v>47131826</v>
      </c>
      <c r="VYP196" s="62">
        <v>47131826</v>
      </c>
      <c r="VYQ196" s="62">
        <v>47131826</v>
      </c>
      <c r="VYR196" s="62">
        <v>47131826</v>
      </c>
      <c r="VYS196" s="62">
        <v>47131826</v>
      </c>
      <c r="VYT196" s="62">
        <v>47131826</v>
      </c>
      <c r="VYU196" s="62">
        <v>47131826</v>
      </c>
      <c r="VYV196" s="62">
        <v>47131826</v>
      </c>
      <c r="VYW196" s="62">
        <v>47131826</v>
      </c>
      <c r="VYX196" s="62">
        <v>47131826</v>
      </c>
      <c r="VYY196" s="62">
        <v>47131826</v>
      </c>
      <c r="VYZ196" s="62">
        <v>47131826</v>
      </c>
      <c r="VZA196" s="62">
        <v>47131826</v>
      </c>
      <c r="VZB196" s="62">
        <v>47131826</v>
      </c>
      <c r="VZC196" s="62">
        <v>47131826</v>
      </c>
      <c r="VZD196" s="62">
        <v>47131826</v>
      </c>
      <c r="VZE196" s="62">
        <v>47131826</v>
      </c>
      <c r="VZF196" s="62">
        <v>47131826</v>
      </c>
      <c r="VZG196" s="62">
        <v>47131826</v>
      </c>
      <c r="VZH196" s="62">
        <v>47131826</v>
      </c>
      <c r="VZI196" s="62">
        <v>47131826</v>
      </c>
      <c r="VZJ196" s="62">
        <v>47131826</v>
      </c>
      <c r="VZK196" s="62">
        <v>47131826</v>
      </c>
      <c r="VZL196" s="62">
        <v>47131826</v>
      </c>
      <c r="VZM196" s="62">
        <v>47131826</v>
      </c>
      <c r="VZN196" s="62">
        <v>47131826</v>
      </c>
      <c r="VZO196" s="62">
        <v>47131826</v>
      </c>
      <c r="VZP196" s="62">
        <v>47131826</v>
      </c>
      <c r="VZQ196" s="62">
        <v>47131826</v>
      </c>
      <c r="VZR196" s="62">
        <v>47131826</v>
      </c>
      <c r="VZS196" s="62">
        <v>47131826</v>
      </c>
      <c r="VZT196" s="62">
        <v>47131826</v>
      </c>
      <c r="VZU196" s="62">
        <v>47131826</v>
      </c>
      <c r="VZV196" s="62">
        <v>47131826</v>
      </c>
      <c r="VZW196" s="62">
        <v>47131826</v>
      </c>
      <c r="VZX196" s="62">
        <v>47131826</v>
      </c>
      <c r="VZY196" s="62">
        <v>47131826</v>
      </c>
      <c r="VZZ196" s="62">
        <v>47131826</v>
      </c>
      <c r="WAA196" s="62">
        <v>47131826</v>
      </c>
      <c r="WAB196" s="62">
        <v>47131826</v>
      </c>
      <c r="WAC196" s="62">
        <v>47131826</v>
      </c>
      <c r="WAD196" s="62">
        <v>47131826</v>
      </c>
      <c r="WAE196" s="62">
        <v>47131826</v>
      </c>
      <c r="WAF196" s="62">
        <v>47131826</v>
      </c>
      <c r="WAG196" s="62">
        <v>47131826</v>
      </c>
      <c r="WAH196" s="62">
        <v>47131826</v>
      </c>
      <c r="WAI196" s="62">
        <v>47131826</v>
      </c>
      <c r="WAJ196" s="62">
        <v>47131826</v>
      </c>
      <c r="WAK196" s="62">
        <v>47131826</v>
      </c>
      <c r="WAL196" s="62">
        <v>47131826</v>
      </c>
      <c r="WAM196" s="62">
        <v>47131826</v>
      </c>
      <c r="WAN196" s="62">
        <v>47131826</v>
      </c>
      <c r="WAO196" s="62">
        <v>47131826</v>
      </c>
      <c r="WAP196" s="62">
        <v>47131826</v>
      </c>
      <c r="WAQ196" s="62">
        <v>47131826</v>
      </c>
      <c r="WAR196" s="62">
        <v>47131826</v>
      </c>
      <c r="WAS196" s="62">
        <v>47131826</v>
      </c>
      <c r="WAT196" s="62">
        <v>47131826</v>
      </c>
      <c r="WAU196" s="62">
        <v>47131826</v>
      </c>
      <c r="WAV196" s="62">
        <v>47131826</v>
      </c>
      <c r="WAW196" s="62">
        <v>47131826</v>
      </c>
      <c r="WAX196" s="62">
        <v>47131826</v>
      </c>
      <c r="WAY196" s="62">
        <v>47131826</v>
      </c>
      <c r="WAZ196" s="62">
        <v>47131826</v>
      </c>
      <c r="WBA196" s="62">
        <v>47131826</v>
      </c>
      <c r="WBB196" s="62">
        <v>47131826</v>
      </c>
      <c r="WBC196" s="62">
        <v>47131826</v>
      </c>
      <c r="WBD196" s="62">
        <v>47131826</v>
      </c>
      <c r="WBE196" s="62">
        <v>47131826</v>
      </c>
      <c r="WBF196" s="62">
        <v>47131826</v>
      </c>
      <c r="WBG196" s="62">
        <v>47131826</v>
      </c>
      <c r="WBH196" s="62">
        <v>47131826</v>
      </c>
      <c r="WBI196" s="62">
        <v>47131826</v>
      </c>
      <c r="WBJ196" s="62">
        <v>47131826</v>
      </c>
      <c r="WBK196" s="62">
        <v>47131826</v>
      </c>
      <c r="WBL196" s="62">
        <v>47131826</v>
      </c>
      <c r="WBM196" s="62">
        <v>47131826</v>
      </c>
      <c r="WBN196" s="62">
        <v>47131826</v>
      </c>
      <c r="WBO196" s="62">
        <v>47131826</v>
      </c>
      <c r="WBP196" s="62">
        <v>47131826</v>
      </c>
      <c r="WBQ196" s="62">
        <v>47131826</v>
      </c>
      <c r="WBR196" s="62">
        <v>47131826</v>
      </c>
      <c r="WBS196" s="62">
        <v>47131826</v>
      </c>
      <c r="WBT196" s="62">
        <v>47131826</v>
      </c>
      <c r="WBU196" s="62">
        <v>47131826</v>
      </c>
      <c r="WBV196" s="62">
        <v>47131826</v>
      </c>
      <c r="WBW196" s="62">
        <v>47131826</v>
      </c>
      <c r="WBX196" s="62">
        <v>47131826</v>
      </c>
      <c r="WBY196" s="62">
        <v>47131826</v>
      </c>
      <c r="WBZ196" s="62">
        <v>47131826</v>
      </c>
      <c r="WCA196" s="62">
        <v>47131826</v>
      </c>
      <c r="WCB196" s="62">
        <v>47131826</v>
      </c>
      <c r="WCC196" s="62">
        <v>47131826</v>
      </c>
      <c r="WCD196" s="62">
        <v>47131826</v>
      </c>
      <c r="WCE196" s="62">
        <v>47131826</v>
      </c>
      <c r="WCF196" s="62">
        <v>47131826</v>
      </c>
      <c r="WCG196" s="62">
        <v>47131826</v>
      </c>
      <c r="WCH196" s="62">
        <v>47131826</v>
      </c>
      <c r="WCI196" s="62">
        <v>47131826</v>
      </c>
      <c r="WCJ196" s="62">
        <v>47131826</v>
      </c>
      <c r="WCK196" s="62">
        <v>47131826</v>
      </c>
      <c r="WCL196" s="62">
        <v>47131826</v>
      </c>
      <c r="WCM196" s="62">
        <v>47131826</v>
      </c>
      <c r="WCN196" s="62">
        <v>47131826</v>
      </c>
      <c r="WCO196" s="62">
        <v>47131826</v>
      </c>
      <c r="WCP196" s="62">
        <v>47131826</v>
      </c>
      <c r="WCQ196" s="62">
        <v>47131826</v>
      </c>
      <c r="WCR196" s="62">
        <v>47131826</v>
      </c>
      <c r="WCS196" s="62">
        <v>47131826</v>
      </c>
      <c r="WCT196" s="62">
        <v>47131826</v>
      </c>
      <c r="WCU196" s="62">
        <v>47131826</v>
      </c>
      <c r="WCV196" s="62">
        <v>47131826</v>
      </c>
      <c r="WCW196" s="62">
        <v>47131826</v>
      </c>
      <c r="WCX196" s="62">
        <v>47131826</v>
      </c>
      <c r="WCY196" s="62">
        <v>47131826</v>
      </c>
      <c r="WCZ196" s="62">
        <v>47131826</v>
      </c>
      <c r="WDA196" s="62">
        <v>47131826</v>
      </c>
      <c r="WDB196" s="62">
        <v>47131826</v>
      </c>
      <c r="WDC196" s="62">
        <v>47131826</v>
      </c>
      <c r="WDD196" s="62">
        <v>47131826</v>
      </c>
      <c r="WDE196" s="62">
        <v>47131826</v>
      </c>
      <c r="WDF196" s="62">
        <v>47131826</v>
      </c>
      <c r="WDG196" s="62">
        <v>47131826</v>
      </c>
      <c r="WDH196" s="62">
        <v>47131826</v>
      </c>
      <c r="WDI196" s="62">
        <v>47131826</v>
      </c>
      <c r="WDJ196" s="62">
        <v>47131826</v>
      </c>
      <c r="WDK196" s="62">
        <v>47131826</v>
      </c>
      <c r="WDL196" s="62">
        <v>47131826</v>
      </c>
      <c r="WDM196" s="62">
        <v>47131826</v>
      </c>
      <c r="WDN196" s="62">
        <v>47131826</v>
      </c>
      <c r="WDO196" s="62">
        <v>47131826</v>
      </c>
      <c r="WDP196" s="62">
        <v>47131826</v>
      </c>
      <c r="WDQ196" s="62">
        <v>47131826</v>
      </c>
      <c r="WDR196" s="62">
        <v>47131826</v>
      </c>
      <c r="WDS196" s="62">
        <v>47131826</v>
      </c>
      <c r="WDT196" s="62">
        <v>47131826</v>
      </c>
      <c r="WDU196" s="62">
        <v>47131826</v>
      </c>
      <c r="WDV196" s="62">
        <v>47131826</v>
      </c>
      <c r="WDW196" s="62">
        <v>47131826</v>
      </c>
      <c r="WDX196" s="62">
        <v>47131826</v>
      </c>
      <c r="WDY196" s="62">
        <v>47131826</v>
      </c>
      <c r="WDZ196" s="62">
        <v>47131826</v>
      </c>
      <c r="WEA196" s="62">
        <v>47131826</v>
      </c>
      <c r="WEB196" s="62">
        <v>47131826</v>
      </c>
      <c r="WEC196" s="62">
        <v>47131826</v>
      </c>
      <c r="WED196" s="62">
        <v>47131826</v>
      </c>
      <c r="WEE196" s="62">
        <v>47131826</v>
      </c>
      <c r="WEF196" s="62">
        <v>47131826</v>
      </c>
      <c r="WEG196" s="62">
        <v>47131826</v>
      </c>
      <c r="WEH196" s="62">
        <v>47131826</v>
      </c>
      <c r="WEI196" s="62">
        <v>47131826</v>
      </c>
      <c r="WEJ196" s="62">
        <v>47131826</v>
      </c>
      <c r="WEK196" s="62">
        <v>47131826</v>
      </c>
      <c r="WEL196" s="62">
        <v>47131826</v>
      </c>
      <c r="WEM196" s="62">
        <v>47131826</v>
      </c>
      <c r="WEN196" s="62">
        <v>47131826</v>
      </c>
      <c r="WEO196" s="62">
        <v>47131826</v>
      </c>
      <c r="WEP196" s="62">
        <v>47131826</v>
      </c>
      <c r="WEQ196" s="62">
        <v>47131826</v>
      </c>
      <c r="WER196" s="62">
        <v>47131826</v>
      </c>
      <c r="WES196" s="62">
        <v>47131826</v>
      </c>
      <c r="WET196" s="62">
        <v>47131826</v>
      </c>
      <c r="WEU196" s="62">
        <v>47131826</v>
      </c>
      <c r="WEV196" s="62">
        <v>47131826</v>
      </c>
      <c r="WEW196" s="62">
        <v>47131826</v>
      </c>
      <c r="WEX196" s="62">
        <v>47131826</v>
      </c>
      <c r="WEY196" s="62">
        <v>47131826</v>
      </c>
      <c r="WEZ196" s="62">
        <v>47131826</v>
      </c>
      <c r="WFA196" s="62">
        <v>47131826</v>
      </c>
      <c r="WFB196" s="62">
        <v>47131826</v>
      </c>
      <c r="WFC196" s="62">
        <v>47131826</v>
      </c>
      <c r="WFD196" s="62">
        <v>47131826</v>
      </c>
      <c r="WFE196" s="62">
        <v>47131826</v>
      </c>
      <c r="WFF196" s="62">
        <v>47131826</v>
      </c>
      <c r="WFG196" s="62">
        <v>47131826</v>
      </c>
      <c r="WFH196" s="62">
        <v>47131826</v>
      </c>
      <c r="WFI196" s="62">
        <v>47131826</v>
      </c>
      <c r="WFJ196" s="62">
        <v>47131826</v>
      </c>
      <c r="WFK196" s="62">
        <v>47131826</v>
      </c>
      <c r="WFL196" s="62">
        <v>47131826</v>
      </c>
      <c r="WFM196" s="62">
        <v>47131826</v>
      </c>
      <c r="WFN196" s="62">
        <v>47131826</v>
      </c>
      <c r="WFO196" s="62">
        <v>47131826</v>
      </c>
      <c r="WFP196" s="62">
        <v>47131826</v>
      </c>
      <c r="WFQ196" s="62">
        <v>47131826</v>
      </c>
      <c r="WFR196" s="62">
        <v>47131826</v>
      </c>
      <c r="WFS196" s="62">
        <v>47131826</v>
      </c>
      <c r="WFT196" s="62">
        <v>47131826</v>
      </c>
      <c r="WFU196" s="62">
        <v>47131826</v>
      </c>
      <c r="WFV196" s="62">
        <v>47131826</v>
      </c>
      <c r="WFW196" s="62">
        <v>47131826</v>
      </c>
      <c r="WFX196" s="62">
        <v>47131826</v>
      </c>
      <c r="WFY196" s="62">
        <v>47131826</v>
      </c>
      <c r="WFZ196" s="62">
        <v>47131826</v>
      </c>
      <c r="WGA196" s="62">
        <v>47131826</v>
      </c>
      <c r="WGB196" s="62">
        <v>47131826</v>
      </c>
      <c r="WGC196" s="62">
        <v>47131826</v>
      </c>
      <c r="WGD196" s="62">
        <v>47131826</v>
      </c>
      <c r="WGE196" s="62">
        <v>47131826</v>
      </c>
      <c r="WGF196" s="62">
        <v>47131826</v>
      </c>
      <c r="WGG196" s="62">
        <v>47131826</v>
      </c>
      <c r="WGH196" s="62">
        <v>47131826</v>
      </c>
      <c r="WGI196" s="62">
        <v>47131826</v>
      </c>
      <c r="WGJ196" s="62">
        <v>47131826</v>
      </c>
      <c r="WGK196" s="62">
        <v>47131826</v>
      </c>
      <c r="WGL196" s="62">
        <v>47131826</v>
      </c>
      <c r="WGM196" s="62">
        <v>47131826</v>
      </c>
      <c r="WGN196" s="62">
        <v>47131826</v>
      </c>
      <c r="WGO196" s="62">
        <v>47131826</v>
      </c>
      <c r="WGP196" s="62">
        <v>47131826</v>
      </c>
      <c r="WGQ196" s="62">
        <v>47131826</v>
      </c>
      <c r="WGR196" s="62">
        <v>47131826</v>
      </c>
      <c r="WGS196" s="62">
        <v>47131826</v>
      </c>
      <c r="WGT196" s="62">
        <v>47131826</v>
      </c>
      <c r="WGU196" s="62">
        <v>47131826</v>
      </c>
      <c r="WGV196" s="62">
        <v>47131826</v>
      </c>
      <c r="WGW196" s="62">
        <v>47131826</v>
      </c>
      <c r="WGX196" s="62">
        <v>47131826</v>
      </c>
      <c r="WGY196" s="62">
        <v>47131826</v>
      </c>
      <c r="WGZ196" s="62">
        <v>47131826</v>
      </c>
      <c r="WHA196" s="62">
        <v>47131826</v>
      </c>
      <c r="WHB196" s="62">
        <v>47131826</v>
      </c>
      <c r="WHC196" s="62">
        <v>47131826</v>
      </c>
      <c r="WHD196" s="62">
        <v>47131826</v>
      </c>
      <c r="WHE196" s="62">
        <v>47131826</v>
      </c>
      <c r="WHF196" s="62">
        <v>47131826</v>
      </c>
      <c r="WHG196" s="62">
        <v>47131826</v>
      </c>
      <c r="WHH196" s="62">
        <v>47131826</v>
      </c>
      <c r="WHI196" s="62">
        <v>47131826</v>
      </c>
      <c r="WHJ196" s="62">
        <v>47131826</v>
      </c>
      <c r="WHK196" s="62">
        <v>47131826</v>
      </c>
      <c r="WHL196" s="62">
        <v>47131826</v>
      </c>
      <c r="WHM196" s="62">
        <v>47131826</v>
      </c>
      <c r="WHN196" s="62">
        <v>47131826</v>
      </c>
      <c r="WHO196" s="62">
        <v>47131826</v>
      </c>
      <c r="WHP196" s="62">
        <v>47131826</v>
      </c>
      <c r="WHQ196" s="62">
        <v>47131826</v>
      </c>
      <c r="WHR196" s="62">
        <v>47131826</v>
      </c>
      <c r="WHS196" s="62">
        <v>47131826</v>
      </c>
      <c r="WHT196" s="62">
        <v>47131826</v>
      </c>
      <c r="WHU196" s="62">
        <v>47131826</v>
      </c>
      <c r="WHV196" s="62">
        <v>47131826</v>
      </c>
      <c r="WHW196" s="62">
        <v>47131826</v>
      </c>
      <c r="WHX196" s="62">
        <v>47131826</v>
      </c>
      <c r="WHY196" s="62">
        <v>47131826</v>
      </c>
      <c r="WHZ196" s="62">
        <v>47131826</v>
      </c>
      <c r="WIA196" s="62">
        <v>47131826</v>
      </c>
      <c r="WIB196" s="62">
        <v>47131826</v>
      </c>
      <c r="WIC196" s="62">
        <v>47131826</v>
      </c>
      <c r="WID196" s="62">
        <v>47131826</v>
      </c>
      <c r="WIE196" s="62">
        <v>47131826</v>
      </c>
      <c r="WIF196" s="62">
        <v>47131826</v>
      </c>
      <c r="WIG196" s="62">
        <v>47131826</v>
      </c>
      <c r="WIH196" s="62">
        <v>47131826</v>
      </c>
      <c r="WII196" s="62">
        <v>47131826</v>
      </c>
      <c r="WIJ196" s="62">
        <v>47131826</v>
      </c>
      <c r="WIK196" s="62">
        <v>47131826</v>
      </c>
      <c r="WIL196" s="62">
        <v>47131826</v>
      </c>
      <c r="WIM196" s="62">
        <v>47131826</v>
      </c>
      <c r="WIN196" s="62">
        <v>47131826</v>
      </c>
      <c r="WIO196" s="62">
        <v>47131826</v>
      </c>
      <c r="WIP196" s="62">
        <v>47131826</v>
      </c>
      <c r="WIQ196" s="62">
        <v>47131826</v>
      </c>
      <c r="WIR196" s="62">
        <v>47131826</v>
      </c>
      <c r="WIS196" s="62">
        <v>47131826</v>
      </c>
      <c r="WIT196" s="62">
        <v>47131826</v>
      </c>
      <c r="WIU196" s="62">
        <v>47131826</v>
      </c>
      <c r="WIV196" s="62">
        <v>47131826</v>
      </c>
      <c r="WIW196" s="62">
        <v>47131826</v>
      </c>
      <c r="WIX196" s="62">
        <v>47131826</v>
      </c>
      <c r="WIY196" s="62">
        <v>47131826</v>
      </c>
      <c r="WIZ196" s="62">
        <v>47131826</v>
      </c>
      <c r="WJA196" s="62">
        <v>47131826</v>
      </c>
      <c r="WJB196" s="62">
        <v>47131826</v>
      </c>
      <c r="WJC196" s="62">
        <v>47131826</v>
      </c>
      <c r="WJD196" s="62">
        <v>47131826</v>
      </c>
      <c r="WJE196" s="62">
        <v>47131826</v>
      </c>
      <c r="WJF196" s="62">
        <v>47131826</v>
      </c>
      <c r="WJG196" s="62">
        <v>47131826</v>
      </c>
      <c r="WJH196" s="62">
        <v>47131826</v>
      </c>
      <c r="WJI196" s="62">
        <v>47131826</v>
      </c>
      <c r="WJJ196" s="62">
        <v>47131826</v>
      </c>
      <c r="WJK196" s="62">
        <v>47131826</v>
      </c>
      <c r="WJL196" s="62">
        <v>47131826</v>
      </c>
      <c r="WJM196" s="62">
        <v>47131826</v>
      </c>
      <c r="WJN196" s="62">
        <v>47131826</v>
      </c>
      <c r="WJO196" s="62">
        <v>47131826</v>
      </c>
      <c r="WJP196" s="62">
        <v>47131826</v>
      </c>
      <c r="WJQ196" s="62">
        <v>47131826</v>
      </c>
      <c r="WJR196" s="62">
        <v>47131826</v>
      </c>
      <c r="WJS196" s="62">
        <v>47131826</v>
      </c>
      <c r="WJT196" s="62">
        <v>47131826</v>
      </c>
      <c r="WJU196" s="62">
        <v>47131826</v>
      </c>
      <c r="WJV196" s="62">
        <v>47131826</v>
      </c>
      <c r="WJW196" s="62">
        <v>47131826</v>
      </c>
      <c r="WJX196" s="62">
        <v>47131826</v>
      </c>
      <c r="WJY196" s="62">
        <v>47131826</v>
      </c>
      <c r="WJZ196" s="62">
        <v>47131826</v>
      </c>
      <c r="WKA196" s="62">
        <v>47131826</v>
      </c>
      <c r="WKB196" s="62">
        <v>47131826</v>
      </c>
      <c r="WKC196" s="62">
        <v>47131826</v>
      </c>
      <c r="WKD196" s="62">
        <v>47131826</v>
      </c>
      <c r="WKE196" s="62">
        <v>47131826</v>
      </c>
      <c r="WKF196" s="62">
        <v>47131826</v>
      </c>
      <c r="WKG196" s="62">
        <v>47131826</v>
      </c>
      <c r="WKH196" s="62">
        <v>47131826</v>
      </c>
      <c r="WKI196" s="62">
        <v>47131826</v>
      </c>
      <c r="WKJ196" s="62">
        <v>47131826</v>
      </c>
      <c r="WKK196" s="62">
        <v>47131826</v>
      </c>
      <c r="WKL196" s="62">
        <v>47131826</v>
      </c>
      <c r="WKM196" s="62">
        <v>47131826</v>
      </c>
      <c r="WKN196" s="62">
        <v>47131826</v>
      </c>
      <c r="WKO196" s="62">
        <v>47131826</v>
      </c>
      <c r="WKP196" s="62">
        <v>47131826</v>
      </c>
      <c r="WKQ196" s="62">
        <v>47131826</v>
      </c>
      <c r="WKR196" s="62">
        <v>47131826</v>
      </c>
      <c r="WKS196" s="62">
        <v>47131826</v>
      </c>
      <c r="WKT196" s="62">
        <v>47131826</v>
      </c>
      <c r="WKU196" s="62">
        <v>47131826</v>
      </c>
      <c r="WKV196" s="62">
        <v>47131826</v>
      </c>
      <c r="WKW196" s="62">
        <v>47131826</v>
      </c>
      <c r="WKX196" s="62">
        <v>47131826</v>
      </c>
      <c r="WKY196" s="62">
        <v>47131826</v>
      </c>
      <c r="WKZ196" s="62">
        <v>47131826</v>
      </c>
      <c r="WLA196" s="62">
        <v>47131826</v>
      </c>
      <c r="WLB196" s="62">
        <v>47131826</v>
      </c>
      <c r="WLC196" s="62">
        <v>47131826</v>
      </c>
      <c r="WLD196" s="62">
        <v>47131826</v>
      </c>
      <c r="WLE196" s="62">
        <v>47131826</v>
      </c>
      <c r="WLF196" s="62">
        <v>47131826</v>
      </c>
      <c r="WLG196" s="62">
        <v>47131826</v>
      </c>
      <c r="WLH196" s="62">
        <v>47131826</v>
      </c>
      <c r="WLI196" s="62">
        <v>47131826</v>
      </c>
      <c r="WLJ196" s="62">
        <v>47131826</v>
      </c>
      <c r="WLK196" s="62">
        <v>47131826</v>
      </c>
      <c r="WLL196" s="62">
        <v>47131826</v>
      </c>
      <c r="WLM196" s="62">
        <v>47131826</v>
      </c>
      <c r="WLN196" s="62">
        <v>47131826</v>
      </c>
      <c r="WLO196" s="62">
        <v>47131826</v>
      </c>
      <c r="WLP196" s="62">
        <v>47131826</v>
      </c>
      <c r="WLQ196" s="62">
        <v>47131826</v>
      </c>
      <c r="WLR196" s="62">
        <v>47131826</v>
      </c>
      <c r="WLS196" s="62">
        <v>47131826</v>
      </c>
      <c r="WLT196" s="62">
        <v>47131826</v>
      </c>
      <c r="WLU196" s="62">
        <v>47131826</v>
      </c>
      <c r="WLV196" s="62">
        <v>47131826</v>
      </c>
      <c r="WLW196" s="62">
        <v>47131826</v>
      </c>
      <c r="WLX196" s="62">
        <v>47131826</v>
      </c>
      <c r="WLY196" s="62">
        <v>47131826</v>
      </c>
      <c r="WLZ196" s="62">
        <v>47131826</v>
      </c>
      <c r="WMA196" s="62">
        <v>47131826</v>
      </c>
      <c r="WMB196" s="62">
        <v>47131826</v>
      </c>
      <c r="WMC196" s="62">
        <v>47131826</v>
      </c>
      <c r="WMD196" s="62">
        <v>47131826</v>
      </c>
      <c r="WME196" s="62">
        <v>47131826</v>
      </c>
      <c r="WMF196" s="62">
        <v>47131826</v>
      </c>
      <c r="WMG196" s="62">
        <v>47131826</v>
      </c>
      <c r="WMH196" s="62">
        <v>47131826</v>
      </c>
      <c r="WMI196" s="62">
        <v>47131826</v>
      </c>
      <c r="WMJ196" s="62">
        <v>47131826</v>
      </c>
      <c r="WMK196" s="62">
        <v>47131826</v>
      </c>
      <c r="WML196" s="62">
        <v>47131826</v>
      </c>
      <c r="WMM196" s="62">
        <v>47131826</v>
      </c>
      <c r="WMN196" s="62">
        <v>47131826</v>
      </c>
      <c r="WMO196" s="62">
        <v>47131826</v>
      </c>
      <c r="WMP196" s="62">
        <v>47131826</v>
      </c>
      <c r="WMQ196" s="62">
        <v>47131826</v>
      </c>
      <c r="WMR196" s="62">
        <v>47131826</v>
      </c>
      <c r="WMS196" s="62">
        <v>47131826</v>
      </c>
      <c r="WMT196" s="62">
        <v>47131826</v>
      </c>
      <c r="WMU196" s="62">
        <v>47131826</v>
      </c>
      <c r="WMV196" s="62">
        <v>47131826</v>
      </c>
      <c r="WMW196" s="62">
        <v>47131826</v>
      </c>
      <c r="WMX196" s="62">
        <v>47131826</v>
      </c>
      <c r="WMY196" s="62">
        <v>47131826</v>
      </c>
      <c r="WMZ196" s="62">
        <v>47131826</v>
      </c>
      <c r="WNA196" s="62">
        <v>47131826</v>
      </c>
      <c r="WNB196" s="62">
        <v>47131826</v>
      </c>
      <c r="WNC196" s="62">
        <v>47131826</v>
      </c>
      <c r="WND196" s="62">
        <v>47131826</v>
      </c>
      <c r="WNE196" s="62">
        <v>47131826</v>
      </c>
      <c r="WNF196" s="62">
        <v>47131826</v>
      </c>
      <c r="WNG196" s="62">
        <v>47131826</v>
      </c>
      <c r="WNH196" s="62">
        <v>47131826</v>
      </c>
      <c r="WNI196" s="62">
        <v>47131826</v>
      </c>
      <c r="WNJ196" s="62">
        <v>47131826</v>
      </c>
      <c r="WNK196" s="62">
        <v>47131826</v>
      </c>
      <c r="WNL196" s="62">
        <v>47131826</v>
      </c>
      <c r="WNM196" s="62">
        <v>47131826</v>
      </c>
      <c r="WNN196" s="62">
        <v>47131826</v>
      </c>
      <c r="WNO196" s="62">
        <v>47131826</v>
      </c>
      <c r="WNP196" s="62">
        <v>47131826</v>
      </c>
      <c r="WNQ196" s="62">
        <v>47131826</v>
      </c>
      <c r="WNR196" s="62">
        <v>47131826</v>
      </c>
      <c r="WNS196" s="62">
        <v>47131826</v>
      </c>
      <c r="WNT196" s="62">
        <v>47131826</v>
      </c>
      <c r="WNU196" s="62">
        <v>47131826</v>
      </c>
      <c r="WNV196" s="62">
        <v>47131826</v>
      </c>
      <c r="WNW196" s="62">
        <v>47131826</v>
      </c>
      <c r="WNX196" s="62">
        <v>47131826</v>
      </c>
      <c r="WNY196" s="62">
        <v>47131826</v>
      </c>
      <c r="WNZ196" s="62">
        <v>47131826</v>
      </c>
      <c r="WOA196" s="62">
        <v>47131826</v>
      </c>
      <c r="WOB196" s="62">
        <v>47131826</v>
      </c>
      <c r="WOC196" s="62">
        <v>47131826</v>
      </c>
      <c r="WOD196" s="62">
        <v>47131826</v>
      </c>
      <c r="WOE196" s="62">
        <v>47131826</v>
      </c>
      <c r="WOF196" s="62">
        <v>47131826</v>
      </c>
      <c r="WOG196" s="62">
        <v>47131826</v>
      </c>
      <c r="WOH196" s="62">
        <v>47131826</v>
      </c>
      <c r="WOI196" s="62">
        <v>47131826</v>
      </c>
      <c r="WOJ196" s="62">
        <v>47131826</v>
      </c>
      <c r="WOK196" s="62">
        <v>47131826</v>
      </c>
      <c r="WOL196" s="62">
        <v>47131826</v>
      </c>
      <c r="WOM196" s="62">
        <v>47131826</v>
      </c>
      <c r="WON196" s="62">
        <v>47131826</v>
      </c>
      <c r="WOO196" s="62">
        <v>47131826</v>
      </c>
      <c r="WOP196" s="62">
        <v>47131826</v>
      </c>
      <c r="WOQ196" s="62">
        <v>47131826</v>
      </c>
      <c r="WOR196" s="62">
        <v>47131826</v>
      </c>
      <c r="WOS196" s="62">
        <v>47131826</v>
      </c>
      <c r="WOT196" s="62">
        <v>47131826</v>
      </c>
      <c r="WOU196" s="62">
        <v>47131826</v>
      </c>
      <c r="WOV196" s="62">
        <v>47131826</v>
      </c>
      <c r="WOW196" s="62">
        <v>47131826</v>
      </c>
      <c r="WOX196" s="62">
        <v>47131826</v>
      </c>
      <c r="WOY196" s="62">
        <v>47131826</v>
      </c>
      <c r="WOZ196" s="62">
        <v>47131826</v>
      </c>
      <c r="WPA196" s="62">
        <v>47131826</v>
      </c>
      <c r="WPB196" s="62">
        <v>47131826</v>
      </c>
      <c r="WPC196" s="62">
        <v>47131826</v>
      </c>
      <c r="WPD196" s="62">
        <v>47131826</v>
      </c>
      <c r="WPE196" s="62">
        <v>47131826</v>
      </c>
      <c r="WPF196" s="62">
        <v>47131826</v>
      </c>
      <c r="WPG196" s="62">
        <v>47131826</v>
      </c>
      <c r="WPH196" s="62">
        <v>47131826</v>
      </c>
      <c r="WPI196" s="62">
        <v>47131826</v>
      </c>
      <c r="WPJ196" s="62">
        <v>47131826</v>
      </c>
      <c r="WPK196" s="62">
        <v>47131826</v>
      </c>
      <c r="WPL196" s="62">
        <v>47131826</v>
      </c>
      <c r="WPM196" s="62">
        <v>47131826</v>
      </c>
      <c r="WPN196" s="62">
        <v>47131826</v>
      </c>
      <c r="WPO196" s="62">
        <v>47131826</v>
      </c>
      <c r="WPP196" s="62">
        <v>47131826</v>
      </c>
      <c r="WPQ196" s="62">
        <v>47131826</v>
      </c>
      <c r="WPR196" s="62">
        <v>47131826</v>
      </c>
      <c r="WPS196" s="62">
        <v>47131826</v>
      </c>
      <c r="WPT196" s="62">
        <v>47131826</v>
      </c>
      <c r="WPU196" s="62">
        <v>47131826</v>
      </c>
      <c r="WPV196" s="62">
        <v>47131826</v>
      </c>
      <c r="WPW196" s="62">
        <v>47131826</v>
      </c>
      <c r="WPX196" s="62">
        <v>47131826</v>
      </c>
      <c r="WPY196" s="62">
        <v>47131826</v>
      </c>
      <c r="WPZ196" s="62">
        <v>47131826</v>
      </c>
      <c r="WQA196" s="62">
        <v>47131826</v>
      </c>
      <c r="WQB196" s="62">
        <v>47131826</v>
      </c>
      <c r="WQC196" s="62">
        <v>47131826</v>
      </c>
      <c r="WQD196" s="62">
        <v>47131826</v>
      </c>
      <c r="WQE196" s="62">
        <v>47131826</v>
      </c>
      <c r="WQF196" s="62">
        <v>47131826</v>
      </c>
      <c r="WQG196" s="62">
        <v>47131826</v>
      </c>
      <c r="WQH196" s="62">
        <v>47131826</v>
      </c>
      <c r="WQI196" s="62">
        <v>47131826</v>
      </c>
      <c r="WQJ196" s="62">
        <v>47131826</v>
      </c>
      <c r="WQK196" s="62">
        <v>47131826</v>
      </c>
      <c r="WQL196" s="62">
        <v>47131826</v>
      </c>
      <c r="WQM196" s="62">
        <v>47131826</v>
      </c>
      <c r="WQN196" s="62">
        <v>47131826</v>
      </c>
      <c r="WQO196" s="62">
        <v>47131826</v>
      </c>
      <c r="WQP196" s="62">
        <v>47131826</v>
      </c>
      <c r="WQQ196" s="62">
        <v>47131826</v>
      </c>
      <c r="WQR196" s="62">
        <v>47131826</v>
      </c>
      <c r="WQS196" s="62">
        <v>47131826</v>
      </c>
      <c r="WQT196" s="62">
        <v>47131826</v>
      </c>
      <c r="WQU196" s="62">
        <v>47131826</v>
      </c>
      <c r="WQV196" s="62">
        <v>47131826</v>
      </c>
      <c r="WQW196" s="62">
        <v>47131826</v>
      </c>
      <c r="WQX196" s="62">
        <v>47131826</v>
      </c>
      <c r="WQY196" s="62">
        <v>47131826</v>
      </c>
      <c r="WQZ196" s="62">
        <v>47131826</v>
      </c>
      <c r="WRA196" s="62">
        <v>47131826</v>
      </c>
      <c r="WRB196" s="62">
        <v>47131826</v>
      </c>
      <c r="WRC196" s="62">
        <v>47131826</v>
      </c>
      <c r="WRD196" s="62">
        <v>47131826</v>
      </c>
      <c r="WRE196" s="62">
        <v>47131826</v>
      </c>
      <c r="WRF196" s="62">
        <v>47131826</v>
      </c>
      <c r="WRG196" s="62">
        <v>47131826</v>
      </c>
      <c r="WRH196" s="62">
        <v>47131826</v>
      </c>
      <c r="WRI196" s="62">
        <v>47131826</v>
      </c>
      <c r="WRJ196" s="62">
        <v>47131826</v>
      </c>
      <c r="WRK196" s="62">
        <v>47131826</v>
      </c>
      <c r="WRL196" s="62">
        <v>47131826</v>
      </c>
      <c r="WRM196" s="62">
        <v>47131826</v>
      </c>
      <c r="WRN196" s="62">
        <v>47131826</v>
      </c>
      <c r="WRO196" s="62">
        <v>47131826</v>
      </c>
      <c r="WRP196" s="62">
        <v>47131826</v>
      </c>
      <c r="WRQ196" s="62">
        <v>47131826</v>
      </c>
      <c r="WRR196" s="62">
        <v>47131826</v>
      </c>
      <c r="WRS196" s="62">
        <v>47131826</v>
      </c>
      <c r="WRT196" s="62">
        <v>47131826</v>
      </c>
      <c r="WRU196" s="62">
        <v>47131826</v>
      </c>
      <c r="WRV196" s="62">
        <v>47131826</v>
      </c>
      <c r="WRW196" s="62">
        <v>47131826</v>
      </c>
      <c r="WRX196" s="62">
        <v>47131826</v>
      </c>
      <c r="WRY196" s="62">
        <v>47131826</v>
      </c>
      <c r="WRZ196" s="62">
        <v>47131826</v>
      </c>
      <c r="WSA196" s="62">
        <v>47131826</v>
      </c>
      <c r="WSB196" s="62">
        <v>47131826</v>
      </c>
      <c r="WSC196" s="62">
        <v>47131826</v>
      </c>
      <c r="WSD196" s="62">
        <v>47131826</v>
      </c>
      <c r="WSE196" s="62">
        <v>47131826</v>
      </c>
      <c r="WSF196" s="62">
        <v>47131826</v>
      </c>
      <c r="WSG196" s="62">
        <v>47131826</v>
      </c>
      <c r="WSH196" s="62">
        <v>47131826</v>
      </c>
      <c r="WSI196" s="62">
        <v>47131826</v>
      </c>
      <c r="WSJ196" s="62">
        <v>47131826</v>
      </c>
      <c r="WSK196" s="62">
        <v>47131826</v>
      </c>
      <c r="WSL196" s="62">
        <v>47131826</v>
      </c>
      <c r="WSM196" s="62">
        <v>47131826</v>
      </c>
      <c r="WSN196" s="62">
        <v>47131826</v>
      </c>
      <c r="WSO196" s="62">
        <v>47131826</v>
      </c>
      <c r="WSP196" s="62">
        <v>47131826</v>
      </c>
      <c r="WSQ196" s="62">
        <v>47131826</v>
      </c>
      <c r="WSR196" s="62">
        <v>47131826</v>
      </c>
      <c r="WSS196" s="62">
        <v>47131826</v>
      </c>
      <c r="WST196" s="62">
        <v>47131826</v>
      </c>
      <c r="WSU196" s="62">
        <v>47131826</v>
      </c>
      <c r="WSV196" s="62">
        <v>47131826</v>
      </c>
      <c r="WSW196" s="62">
        <v>47131826</v>
      </c>
      <c r="WSX196" s="62">
        <v>47131826</v>
      </c>
      <c r="WSY196" s="62">
        <v>47131826</v>
      </c>
      <c r="WSZ196" s="62">
        <v>47131826</v>
      </c>
      <c r="WTA196" s="62">
        <v>47131826</v>
      </c>
      <c r="WTB196" s="62">
        <v>47131826</v>
      </c>
      <c r="WTC196" s="62">
        <v>47131826</v>
      </c>
      <c r="WTD196" s="62">
        <v>47131826</v>
      </c>
      <c r="WTE196" s="62">
        <v>47131826</v>
      </c>
      <c r="WTF196" s="62">
        <v>47131826</v>
      </c>
      <c r="WTG196" s="62">
        <v>47131826</v>
      </c>
      <c r="WTH196" s="62">
        <v>47131826</v>
      </c>
      <c r="WTI196" s="62">
        <v>47131826</v>
      </c>
      <c r="WTJ196" s="62">
        <v>47131826</v>
      </c>
      <c r="WTK196" s="62">
        <v>47131826</v>
      </c>
      <c r="WTL196" s="62">
        <v>47131826</v>
      </c>
      <c r="WTM196" s="62">
        <v>47131826</v>
      </c>
      <c r="WTN196" s="62">
        <v>47131826</v>
      </c>
      <c r="WTO196" s="62">
        <v>47131826</v>
      </c>
      <c r="WTP196" s="62">
        <v>47131826</v>
      </c>
      <c r="WTQ196" s="62">
        <v>47131826</v>
      </c>
      <c r="WTR196" s="62">
        <v>47131826</v>
      </c>
      <c r="WTS196" s="62">
        <v>47131826</v>
      </c>
      <c r="WTT196" s="62">
        <v>47131826</v>
      </c>
      <c r="WTU196" s="62">
        <v>47131826</v>
      </c>
      <c r="WTV196" s="62">
        <v>47131826</v>
      </c>
      <c r="WTW196" s="62">
        <v>47131826</v>
      </c>
      <c r="WTX196" s="62">
        <v>47131826</v>
      </c>
      <c r="WTY196" s="62">
        <v>47131826</v>
      </c>
      <c r="WTZ196" s="62">
        <v>47131826</v>
      </c>
      <c r="WUA196" s="62">
        <v>47131826</v>
      </c>
      <c r="WUB196" s="62">
        <v>47131826</v>
      </c>
      <c r="WUC196" s="62">
        <v>47131826</v>
      </c>
      <c r="WUD196" s="62">
        <v>47131826</v>
      </c>
      <c r="WUE196" s="62">
        <v>47131826</v>
      </c>
      <c r="WUF196" s="62">
        <v>47131826</v>
      </c>
      <c r="WUG196" s="62">
        <v>47131826</v>
      </c>
      <c r="WUH196" s="62">
        <v>47131826</v>
      </c>
      <c r="WUI196" s="62">
        <v>47131826</v>
      </c>
      <c r="WUJ196" s="62">
        <v>47131826</v>
      </c>
      <c r="WUK196" s="62">
        <v>47131826</v>
      </c>
      <c r="WUL196" s="62">
        <v>47131826</v>
      </c>
      <c r="WUM196" s="62">
        <v>47131826</v>
      </c>
      <c r="WUN196" s="62">
        <v>47131826</v>
      </c>
      <c r="WUO196" s="62">
        <v>47131826</v>
      </c>
      <c r="WUP196" s="62">
        <v>47131826</v>
      </c>
      <c r="WUQ196" s="62">
        <v>47131826</v>
      </c>
      <c r="WUR196" s="62">
        <v>47131826</v>
      </c>
      <c r="WUS196" s="62">
        <v>47131826</v>
      </c>
      <c r="WUT196" s="62">
        <v>47131826</v>
      </c>
      <c r="WUU196" s="62">
        <v>47131826</v>
      </c>
      <c r="WUV196" s="62">
        <v>47131826</v>
      </c>
      <c r="WUW196" s="62">
        <v>47131826</v>
      </c>
      <c r="WUX196" s="62">
        <v>47131826</v>
      </c>
      <c r="WUY196" s="62">
        <v>47131826</v>
      </c>
      <c r="WUZ196" s="62">
        <v>47131826</v>
      </c>
      <c r="WVA196" s="62">
        <v>47131826</v>
      </c>
      <c r="WVB196" s="62">
        <v>47131826</v>
      </c>
      <c r="WVC196" s="62">
        <v>47131826</v>
      </c>
      <c r="WVD196" s="62">
        <v>47131826</v>
      </c>
      <c r="WVE196" s="62">
        <v>47131826</v>
      </c>
      <c r="WVF196" s="62">
        <v>47131826</v>
      </c>
      <c r="WVG196" s="62">
        <v>47131826</v>
      </c>
      <c r="WVH196" s="62">
        <v>47131826</v>
      </c>
      <c r="WVI196" s="62">
        <v>47131826</v>
      </c>
      <c r="WVJ196" s="62">
        <v>47131826</v>
      </c>
      <c r="WVK196" s="62">
        <v>47131826</v>
      </c>
      <c r="WVL196" s="62">
        <v>47131826</v>
      </c>
      <c r="WVM196" s="62">
        <v>47131826</v>
      </c>
      <c r="WVN196" s="62">
        <v>47131826</v>
      </c>
      <c r="WVO196" s="62">
        <v>47131826</v>
      </c>
      <c r="WVP196" s="62">
        <v>47131826</v>
      </c>
      <c r="WVQ196" s="62">
        <v>47131826</v>
      </c>
      <c r="WVR196" s="62">
        <v>47131826</v>
      </c>
      <c r="WVS196" s="62">
        <v>47131826</v>
      </c>
      <c r="WVT196" s="62">
        <v>47131826</v>
      </c>
      <c r="WVU196" s="62">
        <v>47131826</v>
      </c>
      <c r="WVV196" s="62">
        <v>47131826</v>
      </c>
      <c r="WVW196" s="62">
        <v>47131826</v>
      </c>
      <c r="WVX196" s="62">
        <v>47131826</v>
      </c>
      <c r="WVY196" s="62">
        <v>47131826</v>
      </c>
      <c r="WVZ196" s="62">
        <v>47131826</v>
      </c>
      <c r="WWA196" s="62">
        <v>47131826</v>
      </c>
      <c r="WWB196" s="62">
        <v>47131826</v>
      </c>
      <c r="WWC196" s="62">
        <v>47131826</v>
      </c>
      <c r="WWD196" s="62">
        <v>47131826</v>
      </c>
      <c r="WWE196" s="62">
        <v>47131826</v>
      </c>
      <c r="WWF196" s="62">
        <v>47131826</v>
      </c>
      <c r="WWG196" s="62">
        <v>47131826</v>
      </c>
      <c r="WWH196" s="62">
        <v>47131826</v>
      </c>
      <c r="WWI196" s="62">
        <v>47131826</v>
      </c>
      <c r="WWJ196" s="62">
        <v>47131826</v>
      </c>
      <c r="WWK196" s="62">
        <v>47131826</v>
      </c>
      <c r="WWL196" s="62">
        <v>47131826</v>
      </c>
      <c r="WWM196" s="62">
        <v>47131826</v>
      </c>
      <c r="WWN196" s="62">
        <v>47131826</v>
      </c>
      <c r="WWO196" s="62">
        <v>47131826</v>
      </c>
      <c r="WWP196" s="62">
        <v>47131826</v>
      </c>
      <c r="WWQ196" s="62">
        <v>47131826</v>
      </c>
      <c r="WWR196" s="62">
        <v>47131826</v>
      </c>
      <c r="WWS196" s="62">
        <v>47131826</v>
      </c>
      <c r="WWT196" s="62">
        <v>47131826</v>
      </c>
      <c r="WWU196" s="62">
        <v>47131826</v>
      </c>
      <c r="WWV196" s="62">
        <v>47131826</v>
      </c>
      <c r="WWW196" s="62">
        <v>47131826</v>
      </c>
      <c r="WWX196" s="62">
        <v>47131826</v>
      </c>
      <c r="WWY196" s="62">
        <v>47131826</v>
      </c>
      <c r="WWZ196" s="62">
        <v>47131826</v>
      </c>
      <c r="WXA196" s="62">
        <v>47131826</v>
      </c>
      <c r="WXB196" s="62">
        <v>47131826</v>
      </c>
      <c r="WXC196" s="62">
        <v>47131826</v>
      </c>
      <c r="WXD196" s="62">
        <v>47131826</v>
      </c>
      <c r="WXE196" s="62">
        <v>47131826</v>
      </c>
      <c r="WXF196" s="62">
        <v>47131826</v>
      </c>
      <c r="WXG196" s="62">
        <v>47131826</v>
      </c>
      <c r="WXH196" s="62">
        <v>47131826</v>
      </c>
      <c r="WXI196" s="62">
        <v>47131826</v>
      </c>
      <c r="WXJ196" s="62">
        <v>47131826</v>
      </c>
      <c r="WXK196" s="62">
        <v>47131826</v>
      </c>
      <c r="WXL196" s="62">
        <v>47131826</v>
      </c>
      <c r="WXM196" s="62">
        <v>47131826</v>
      </c>
      <c r="WXN196" s="62">
        <v>47131826</v>
      </c>
      <c r="WXO196" s="62">
        <v>47131826</v>
      </c>
      <c r="WXP196" s="62">
        <v>47131826</v>
      </c>
      <c r="WXQ196" s="62">
        <v>47131826</v>
      </c>
      <c r="WXR196" s="62">
        <v>47131826</v>
      </c>
      <c r="WXS196" s="62">
        <v>47131826</v>
      </c>
      <c r="WXT196" s="62">
        <v>47131826</v>
      </c>
      <c r="WXU196" s="62">
        <v>47131826</v>
      </c>
      <c r="WXV196" s="62">
        <v>47131826</v>
      </c>
      <c r="WXW196" s="62">
        <v>47131826</v>
      </c>
      <c r="WXX196" s="62">
        <v>47131826</v>
      </c>
      <c r="WXY196" s="62">
        <v>47131826</v>
      </c>
      <c r="WXZ196" s="62">
        <v>47131826</v>
      </c>
      <c r="WYA196" s="62">
        <v>47131826</v>
      </c>
      <c r="WYB196" s="62">
        <v>47131826</v>
      </c>
      <c r="WYC196" s="62">
        <v>47131826</v>
      </c>
      <c r="WYD196" s="62">
        <v>47131826</v>
      </c>
      <c r="WYE196" s="62">
        <v>47131826</v>
      </c>
      <c r="WYF196" s="62">
        <v>47131826</v>
      </c>
      <c r="WYG196" s="62">
        <v>47131826</v>
      </c>
      <c r="WYH196" s="62">
        <v>47131826</v>
      </c>
      <c r="WYI196" s="62">
        <v>47131826</v>
      </c>
      <c r="WYJ196" s="62">
        <v>47131826</v>
      </c>
      <c r="WYK196" s="62">
        <v>47131826</v>
      </c>
      <c r="WYL196" s="62">
        <v>47131826</v>
      </c>
      <c r="WYM196" s="62">
        <v>47131826</v>
      </c>
      <c r="WYN196" s="62">
        <v>47131826</v>
      </c>
      <c r="WYO196" s="62">
        <v>47131826</v>
      </c>
      <c r="WYP196" s="62">
        <v>47131826</v>
      </c>
      <c r="WYQ196" s="62">
        <v>47131826</v>
      </c>
      <c r="WYR196" s="62">
        <v>47131826</v>
      </c>
      <c r="WYS196" s="62">
        <v>47131826</v>
      </c>
      <c r="WYT196" s="62">
        <v>47131826</v>
      </c>
      <c r="WYU196" s="62">
        <v>47131826</v>
      </c>
      <c r="WYV196" s="62">
        <v>47131826</v>
      </c>
      <c r="WYW196" s="62">
        <v>47131826</v>
      </c>
      <c r="WYX196" s="62">
        <v>47131826</v>
      </c>
      <c r="WYY196" s="62">
        <v>47131826</v>
      </c>
      <c r="WYZ196" s="62">
        <v>47131826</v>
      </c>
      <c r="WZA196" s="62">
        <v>47131826</v>
      </c>
      <c r="WZB196" s="62">
        <v>47131826</v>
      </c>
      <c r="WZC196" s="62">
        <v>47131826</v>
      </c>
      <c r="WZD196" s="62">
        <v>47131826</v>
      </c>
      <c r="WZE196" s="62">
        <v>47131826</v>
      </c>
      <c r="WZF196" s="62">
        <v>47131826</v>
      </c>
      <c r="WZG196" s="62">
        <v>47131826</v>
      </c>
      <c r="WZH196" s="62">
        <v>47131826</v>
      </c>
      <c r="WZI196" s="62">
        <v>47131826</v>
      </c>
      <c r="WZJ196" s="62">
        <v>47131826</v>
      </c>
      <c r="WZK196" s="62">
        <v>47131826</v>
      </c>
      <c r="WZL196" s="62">
        <v>47131826</v>
      </c>
      <c r="WZM196" s="62">
        <v>47131826</v>
      </c>
      <c r="WZN196" s="62">
        <v>47131826</v>
      </c>
      <c r="WZO196" s="62">
        <v>47131826</v>
      </c>
      <c r="WZP196" s="62">
        <v>47131826</v>
      </c>
      <c r="WZQ196" s="62">
        <v>47131826</v>
      </c>
      <c r="WZR196" s="62">
        <v>47131826</v>
      </c>
      <c r="WZS196" s="62">
        <v>47131826</v>
      </c>
      <c r="WZT196" s="62">
        <v>47131826</v>
      </c>
      <c r="WZU196" s="62">
        <v>47131826</v>
      </c>
      <c r="WZV196" s="62">
        <v>47131826</v>
      </c>
      <c r="WZW196" s="62">
        <v>47131826</v>
      </c>
      <c r="WZX196" s="62">
        <v>47131826</v>
      </c>
      <c r="WZY196" s="62">
        <v>47131826</v>
      </c>
      <c r="WZZ196" s="62">
        <v>47131826</v>
      </c>
      <c r="XAA196" s="62">
        <v>47131826</v>
      </c>
      <c r="XAB196" s="62">
        <v>47131826</v>
      </c>
      <c r="XAC196" s="62">
        <v>47131826</v>
      </c>
      <c r="XAD196" s="62">
        <v>47131826</v>
      </c>
      <c r="XAE196" s="62">
        <v>47131826</v>
      </c>
      <c r="XAF196" s="62">
        <v>47131826</v>
      </c>
      <c r="XAG196" s="62">
        <v>47131826</v>
      </c>
      <c r="XAH196" s="62">
        <v>47131826</v>
      </c>
      <c r="XAI196" s="62">
        <v>47131826</v>
      </c>
      <c r="XAJ196" s="62">
        <v>47131826</v>
      </c>
      <c r="XAK196" s="62">
        <v>47131826</v>
      </c>
      <c r="XAL196" s="62">
        <v>47131826</v>
      </c>
      <c r="XAM196" s="62">
        <v>47131826</v>
      </c>
      <c r="XAN196" s="62">
        <v>47131826</v>
      </c>
      <c r="XAO196" s="62">
        <v>47131826</v>
      </c>
      <c r="XAP196" s="62">
        <v>47131826</v>
      </c>
      <c r="XAQ196" s="62">
        <v>47131826</v>
      </c>
      <c r="XAR196" s="62">
        <v>47131826</v>
      </c>
      <c r="XAS196" s="62">
        <v>47131826</v>
      </c>
      <c r="XAT196" s="62">
        <v>47131826</v>
      </c>
      <c r="XAU196" s="62">
        <v>47131826</v>
      </c>
      <c r="XAV196" s="62">
        <v>47131826</v>
      </c>
      <c r="XAW196" s="62">
        <v>47131826</v>
      </c>
      <c r="XAX196" s="62">
        <v>47131826</v>
      </c>
      <c r="XAY196" s="62">
        <v>47131826</v>
      </c>
      <c r="XAZ196" s="62">
        <v>47131826</v>
      </c>
      <c r="XBA196" s="62">
        <v>47131826</v>
      </c>
      <c r="XBB196" s="62">
        <v>47131826</v>
      </c>
      <c r="XBC196" s="62">
        <v>47131826</v>
      </c>
      <c r="XBD196" s="62">
        <v>47131826</v>
      </c>
      <c r="XBE196" s="62">
        <v>47131826</v>
      </c>
      <c r="XBF196" s="62">
        <v>47131826</v>
      </c>
      <c r="XBG196" s="62">
        <v>47131826</v>
      </c>
      <c r="XBH196" s="62">
        <v>47131826</v>
      </c>
      <c r="XBI196" s="62">
        <v>47131826</v>
      </c>
      <c r="XBJ196" s="62">
        <v>47131826</v>
      </c>
      <c r="XBK196" s="62">
        <v>47131826</v>
      </c>
      <c r="XBL196" s="62">
        <v>47131826</v>
      </c>
      <c r="XBM196" s="62">
        <v>47131826</v>
      </c>
      <c r="XBN196" s="62">
        <v>47131826</v>
      </c>
      <c r="XBO196" s="62">
        <v>47131826</v>
      </c>
      <c r="XBP196" s="62">
        <v>47131826</v>
      </c>
      <c r="XBQ196" s="62">
        <v>47131826</v>
      </c>
      <c r="XBR196" s="62">
        <v>47131826</v>
      </c>
      <c r="XBS196" s="62">
        <v>47131826</v>
      </c>
      <c r="XBT196" s="62">
        <v>47131826</v>
      </c>
      <c r="XBU196" s="62">
        <v>47131826</v>
      </c>
      <c r="XBV196" s="62">
        <v>47131826</v>
      </c>
      <c r="XBW196" s="62">
        <v>47131826</v>
      </c>
      <c r="XBX196" s="62">
        <v>47131826</v>
      </c>
      <c r="XBY196" s="62">
        <v>47131826</v>
      </c>
      <c r="XBZ196" s="62">
        <v>47131826</v>
      </c>
      <c r="XCA196" s="62">
        <v>47131826</v>
      </c>
      <c r="XCB196" s="62">
        <v>47131826</v>
      </c>
      <c r="XCC196" s="62">
        <v>47131826</v>
      </c>
      <c r="XCD196" s="62">
        <v>47131826</v>
      </c>
      <c r="XCE196" s="62">
        <v>47131826</v>
      </c>
      <c r="XCF196" s="62">
        <v>47131826</v>
      </c>
      <c r="XCG196" s="62">
        <v>47131826</v>
      </c>
      <c r="XCH196" s="62">
        <v>47131826</v>
      </c>
      <c r="XCI196" s="62">
        <v>47131826</v>
      </c>
      <c r="XCJ196" s="62">
        <v>47131826</v>
      </c>
      <c r="XCK196" s="62">
        <v>47131826</v>
      </c>
      <c r="XCL196" s="62">
        <v>47131826</v>
      </c>
      <c r="XCM196" s="62">
        <v>47131826</v>
      </c>
      <c r="XCN196" s="62">
        <v>47131826</v>
      </c>
      <c r="XCO196" s="62">
        <v>47131826</v>
      </c>
      <c r="XCP196" s="62">
        <v>47131826</v>
      </c>
      <c r="XCQ196" s="62">
        <v>47131826</v>
      </c>
      <c r="XCR196" s="62">
        <v>47131826</v>
      </c>
      <c r="XCS196" s="62">
        <v>47131826</v>
      </c>
      <c r="XCT196" s="62">
        <v>47131826</v>
      </c>
      <c r="XCU196" s="62">
        <v>47131826</v>
      </c>
      <c r="XCV196" s="62">
        <v>47131826</v>
      </c>
      <c r="XCW196" s="62">
        <v>47131826</v>
      </c>
      <c r="XCX196" s="62">
        <v>47131826</v>
      </c>
      <c r="XCY196" s="62">
        <v>47131826</v>
      </c>
      <c r="XCZ196" s="62">
        <v>47131826</v>
      </c>
      <c r="XDA196" s="62">
        <v>47131826</v>
      </c>
      <c r="XDB196" s="62">
        <v>47131826</v>
      </c>
      <c r="XDC196" s="62">
        <v>47131826</v>
      </c>
      <c r="XDD196" s="62">
        <v>47131826</v>
      </c>
      <c r="XDE196" s="62">
        <v>47131826</v>
      </c>
      <c r="XDF196" s="62">
        <v>47131826</v>
      </c>
      <c r="XDG196" s="62">
        <v>47131826</v>
      </c>
      <c r="XDH196" s="62">
        <v>47131826</v>
      </c>
      <c r="XDI196" s="62">
        <v>47131826</v>
      </c>
      <c r="XDJ196" s="62">
        <v>47131826</v>
      </c>
      <c r="XDK196" s="62">
        <v>47131826</v>
      </c>
      <c r="XDL196" s="62">
        <v>47131826</v>
      </c>
      <c r="XDM196" s="62">
        <v>47131826</v>
      </c>
      <c r="XDN196" s="62">
        <v>47131826</v>
      </c>
      <c r="XDO196" s="62">
        <v>47131826</v>
      </c>
      <c r="XDP196" s="62">
        <v>47131826</v>
      </c>
      <c r="XDQ196" s="62">
        <v>47131826</v>
      </c>
      <c r="XDR196" s="62">
        <v>47131826</v>
      </c>
      <c r="XDS196" s="62">
        <v>47131826</v>
      </c>
      <c r="XDT196" s="62">
        <v>47131826</v>
      </c>
      <c r="XDU196" s="62">
        <v>47131826</v>
      </c>
      <c r="XDV196" s="62">
        <v>47131826</v>
      </c>
      <c r="XDW196" s="62">
        <v>47131826</v>
      </c>
      <c r="XDX196" s="62">
        <v>47131826</v>
      </c>
      <c r="XDY196" s="62">
        <v>47131826</v>
      </c>
      <c r="XDZ196" s="62">
        <v>47131826</v>
      </c>
      <c r="XEA196" s="62">
        <v>47131826</v>
      </c>
      <c r="XEB196" s="62">
        <v>47131826</v>
      </c>
      <c r="XEC196" s="62">
        <v>47131826</v>
      </c>
      <c r="XED196" s="62">
        <v>47131826</v>
      </c>
      <c r="XEE196" s="62">
        <v>47131826</v>
      </c>
      <c r="XEF196" s="62">
        <v>47131826</v>
      </c>
      <c r="XEG196" s="62">
        <v>47131826</v>
      </c>
      <c r="XEH196" s="62">
        <v>47131826</v>
      </c>
      <c r="XEI196" s="62">
        <v>47131826</v>
      </c>
      <c r="XEJ196" s="62">
        <v>47131826</v>
      </c>
      <c r="XEK196" s="62">
        <v>47131826</v>
      </c>
      <c r="XEL196" s="62">
        <v>47131826</v>
      </c>
      <c r="XEM196" s="62">
        <v>47131826</v>
      </c>
      <c r="XEN196" s="62">
        <v>47131826</v>
      </c>
      <c r="XEO196" s="62">
        <v>47131826</v>
      </c>
      <c r="XEP196" s="62">
        <v>47131826</v>
      </c>
      <c r="XEQ196" s="62">
        <v>47131826</v>
      </c>
      <c r="XER196" s="62">
        <v>47131826</v>
      </c>
      <c r="XES196" s="62">
        <v>47131826</v>
      </c>
      <c r="XET196" s="62">
        <v>47131826</v>
      </c>
      <c r="XEU196" s="62">
        <v>47131826</v>
      </c>
      <c r="XEV196" s="62">
        <v>47131826</v>
      </c>
      <c r="XEW196" s="62">
        <v>47131826</v>
      </c>
      <c r="XEX196" s="62">
        <v>47131826</v>
      </c>
      <c r="XEY196" s="62">
        <v>47131826</v>
      </c>
      <c r="XEZ196" s="62">
        <v>47131826</v>
      </c>
      <c r="XFA196" s="62">
        <v>47131826</v>
      </c>
      <c r="XFB196" s="62">
        <v>47131826</v>
      </c>
      <c r="XFC196" s="62">
        <v>47131826</v>
      </c>
      <c r="XFD196" s="62">
        <v>47131826</v>
      </c>
    </row>
    <row r="197" spans="1:16384" ht="27" customHeight="1" x14ac:dyDescent="0.2">
      <c r="A197" s="86">
        <v>72102305</v>
      </c>
      <c r="B197" s="69" t="str">
        <f ca="1">IFERROR(INDEX(UNSPSCDes,MATCH(INDIRECT(ADDRESS(ROW(),COLUMN()-1,4)),UNSPSCCode,0)),"")</f>
        <v>Servicios de reparación, mantenimiento o reparación de aire acondicionado</v>
      </c>
      <c r="C197" s="90" t="s">
        <v>1450</v>
      </c>
      <c r="D197" s="81">
        <v>3</v>
      </c>
      <c r="E197" s="71">
        <v>50000</v>
      </c>
      <c r="F197" s="70">
        <f ca="1">INDIRECT(ADDRESS(ROW(),COLUMN()-2,4))*INDIRECT(ADDRESS(ROW(),COLUMN()-1,4))</f>
        <v>150000</v>
      </c>
      <c r="G197" s="45"/>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c r="DE197" s="91"/>
      <c r="DF197" s="91"/>
      <c r="DG197" s="91"/>
      <c r="DH197" s="91"/>
      <c r="DI197" s="91"/>
      <c r="DJ197" s="91"/>
      <c r="DK197" s="91"/>
      <c r="DL197" s="91"/>
      <c r="DM197" s="91"/>
      <c r="DN197" s="91"/>
      <c r="DO197" s="91"/>
      <c r="DP197" s="91"/>
      <c r="DQ197" s="91"/>
      <c r="DR197" s="91"/>
      <c r="DS197" s="91"/>
      <c r="DT197" s="91"/>
      <c r="DU197" s="91"/>
      <c r="DV197" s="91"/>
      <c r="DW197" s="91"/>
      <c r="DX197" s="91"/>
      <c r="DY197" s="91"/>
      <c r="DZ197" s="91"/>
      <c r="EA197" s="91"/>
      <c r="EB197" s="91"/>
      <c r="EC197" s="91"/>
      <c r="ED197" s="91"/>
      <c r="EE197" s="91"/>
      <c r="EF197" s="91"/>
      <c r="EG197" s="91"/>
      <c r="EH197" s="91"/>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H197" s="91"/>
      <c r="FI197" s="91"/>
      <c r="FJ197" s="91"/>
      <c r="FK197" s="91"/>
      <c r="FL197" s="91"/>
      <c r="FM197" s="91"/>
      <c r="FN197" s="91"/>
      <c r="FO197" s="91"/>
      <c r="FP197" s="91"/>
      <c r="FQ197" s="91"/>
      <c r="FR197" s="91"/>
      <c r="FS197" s="91"/>
      <c r="FT197" s="91"/>
      <c r="FU197" s="91"/>
      <c r="FV197" s="91"/>
      <c r="FW197" s="91"/>
      <c r="FX197" s="91"/>
      <c r="FY197" s="91"/>
      <c r="FZ197" s="91"/>
      <c r="GA197" s="91"/>
      <c r="GB197" s="91"/>
      <c r="GC197" s="91"/>
      <c r="GD197" s="91"/>
      <c r="GE197" s="91"/>
      <c r="GF197" s="91"/>
      <c r="GG197" s="91"/>
      <c r="GH197" s="91"/>
      <c r="GI197" s="91"/>
      <c r="GJ197" s="91"/>
      <c r="GK197" s="91"/>
      <c r="GL197" s="91"/>
      <c r="GM197" s="91"/>
      <c r="GN197" s="91"/>
      <c r="GO197" s="91"/>
      <c r="GP197" s="91"/>
      <c r="GQ197" s="91"/>
      <c r="GR197" s="91"/>
      <c r="GS197" s="91"/>
      <c r="GT197" s="91"/>
      <c r="GU197" s="91"/>
      <c r="GV197" s="91"/>
      <c r="GW197" s="91"/>
      <c r="GX197" s="91"/>
      <c r="GY197" s="91"/>
      <c r="GZ197" s="91"/>
      <c r="HA197" s="91"/>
      <c r="HB197" s="91"/>
      <c r="HC197" s="91"/>
      <c r="HD197" s="91"/>
      <c r="HE197" s="91"/>
      <c r="HF197" s="91"/>
      <c r="HG197" s="91"/>
      <c r="HH197" s="91"/>
      <c r="HI197" s="91"/>
      <c r="HJ197" s="91"/>
      <c r="HK197" s="91"/>
      <c r="HL197" s="91"/>
      <c r="HM197" s="91"/>
      <c r="HN197" s="91"/>
      <c r="HO197" s="91"/>
      <c r="HP197" s="91"/>
      <c r="HQ197" s="91"/>
      <c r="HR197" s="91"/>
      <c r="HS197" s="91"/>
      <c r="HT197" s="91"/>
      <c r="HU197" s="91"/>
      <c r="HV197" s="91"/>
      <c r="HW197" s="91"/>
      <c r="HX197" s="91"/>
      <c r="HY197" s="91"/>
      <c r="HZ197" s="91"/>
      <c r="IA197" s="91"/>
      <c r="IB197" s="91"/>
      <c r="IC197" s="91"/>
      <c r="ID197" s="91"/>
      <c r="IE197" s="91"/>
      <c r="IF197" s="91"/>
      <c r="IG197" s="91"/>
      <c r="IH197" s="91"/>
      <c r="II197" s="91"/>
      <c r="IJ197" s="91"/>
      <c r="IK197" s="91"/>
      <c r="IL197" s="91"/>
      <c r="IM197" s="91"/>
      <c r="IN197" s="91"/>
      <c r="IO197" s="91"/>
      <c r="IP197" s="91"/>
      <c r="IQ197" s="91"/>
      <c r="IR197" s="91"/>
      <c r="IS197" s="91"/>
      <c r="IT197" s="91"/>
      <c r="IU197" s="91"/>
      <c r="IV197" s="91"/>
      <c r="IW197" s="91"/>
      <c r="IX197" s="91"/>
      <c r="IY197" s="91"/>
      <c r="IZ197" s="91"/>
      <c r="JA197" s="91"/>
      <c r="JB197" s="91"/>
      <c r="JC197" s="91"/>
      <c r="JD197" s="91"/>
      <c r="JE197" s="91"/>
      <c r="JF197" s="91"/>
      <c r="JG197" s="91"/>
      <c r="JH197" s="91"/>
      <c r="JI197" s="91"/>
      <c r="JJ197" s="91"/>
      <c r="JK197" s="91"/>
      <c r="JL197" s="91"/>
      <c r="JM197" s="91"/>
      <c r="JN197" s="91"/>
      <c r="JO197" s="91"/>
      <c r="JP197" s="91"/>
      <c r="JQ197" s="91"/>
      <c r="JR197" s="91"/>
      <c r="JS197" s="91"/>
      <c r="JT197" s="91"/>
      <c r="JU197" s="91"/>
      <c r="JV197" s="91"/>
      <c r="JW197" s="91"/>
      <c r="JX197" s="91"/>
      <c r="JY197" s="91"/>
      <c r="JZ197" s="91"/>
      <c r="KA197" s="91"/>
      <c r="KB197" s="91"/>
      <c r="KC197" s="91"/>
      <c r="KD197" s="91"/>
      <c r="KE197" s="91"/>
      <c r="KF197" s="91"/>
      <c r="KG197" s="91"/>
      <c r="KH197" s="91"/>
      <c r="KI197" s="91"/>
      <c r="KJ197" s="91"/>
      <c r="KK197" s="91"/>
      <c r="KL197" s="91"/>
      <c r="KM197" s="91"/>
      <c r="KN197" s="91"/>
      <c r="KO197" s="91"/>
      <c r="KP197" s="91"/>
      <c r="KQ197" s="91"/>
      <c r="KR197" s="91"/>
      <c r="KS197" s="91"/>
      <c r="KT197" s="91"/>
      <c r="KU197" s="91"/>
      <c r="KV197" s="91"/>
      <c r="KW197" s="91"/>
      <c r="KX197" s="91"/>
      <c r="KY197" s="91"/>
      <c r="KZ197" s="91"/>
      <c r="LA197" s="91"/>
      <c r="LB197" s="91"/>
      <c r="LC197" s="91"/>
      <c r="LD197" s="91"/>
      <c r="LE197" s="91"/>
      <c r="LF197" s="91"/>
      <c r="LG197" s="91"/>
      <c r="LH197" s="91"/>
      <c r="LI197" s="91"/>
      <c r="LJ197" s="91"/>
      <c r="LK197" s="91"/>
      <c r="LL197" s="91"/>
      <c r="LM197" s="91"/>
      <c r="LN197" s="91"/>
      <c r="LO197" s="91"/>
      <c r="LP197" s="91"/>
      <c r="LQ197" s="91"/>
      <c r="LR197" s="91"/>
      <c r="LS197" s="91"/>
      <c r="LT197" s="91"/>
      <c r="LU197" s="91"/>
      <c r="LV197" s="91"/>
      <c r="LW197" s="91"/>
      <c r="LX197" s="91"/>
      <c r="LY197" s="91"/>
      <c r="LZ197" s="91"/>
      <c r="MA197" s="91"/>
      <c r="MB197" s="91"/>
      <c r="MC197" s="91"/>
      <c r="MD197" s="91"/>
      <c r="ME197" s="91"/>
      <c r="MF197" s="91"/>
      <c r="MG197" s="91"/>
      <c r="MH197" s="91"/>
      <c r="MI197" s="91"/>
      <c r="MJ197" s="91"/>
      <c r="MK197" s="91"/>
      <c r="ML197" s="91"/>
      <c r="MM197" s="91"/>
      <c r="MN197" s="91"/>
      <c r="MO197" s="91"/>
      <c r="MP197" s="91"/>
      <c r="MQ197" s="91"/>
      <c r="MR197" s="91"/>
      <c r="MS197" s="91"/>
      <c r="MT197" s="91"/>
      <c r="MU197" s="91"/>
      <c r="MV197" s="91"/>
      <c r="MW197" s="91"/>
      <c r="MX197" s="91"/>
      <c r="MY197" s="91"/>
      <c r="MZ197" s="91"/>
      <c r="NA197" s="91"/>
      <c r="NB197" s="91"/>
      <c r="NC197" s="91"/>
      <c r="ND197" s="91"/>
      <c r="NE197" s="91"/>
      <c r="NF197" s="91"/>
      <c r="NG197" s="91"/>
      <c r="NH197" s="91"/>
      <c r="NI197" s="91"/>
      <c r="NJ197" s="91"/>
      <c r="NK197" s="91"/>
      <c r="NL197" s="91"/>
      <c r="NM197" s="91"/>
      <c r="NN197" s="91"/>
      <c r="NO197" s="91"/>
      <c r="NP197" s="91"/>
      <c r="NQ197" s="91"/>
      <c r="NR197" s="91"/>
      <c r="NS197" s="91"/>
      <c r="NT197" s="91"/>
      <c r="NU197" s="91"/>
      <c r="NV197" s="91"/>
      <c r="NW197" s="91"/>
      <c r="NX197" s="91"/>
      <c r="NY197" s="91"/>
      <c r="NZ197" s="91"/>
      <c r="OA197" s="91"/>
      <c r="OB197" s="91"/>
      <c r="OC197" s="91"/>
      <c r="OD197" s="91"/>
      <c r="OE197" s="91"/>
      <c r="OF197" s="91"/>
      <c r="OG197" s="91"/>
      <c r="OH197" s="91"/>
      <c r="OI197" s="91"/>
      <c r="OJ197" s="91"/>
      <c r="OK197" s="91"/>
      <c r="OL197" s="91"/>
      <c r="OM197" s="91"/>
      <c r="ON197" s="91"/>
      <c r="OO197" s="91"/>
      <c r="OP197" s="91"/>
      <c r="OQ197" s="91"/>
      <c r="OR197" s="91"/>
      <c r="OS197" s="91"/>
      <c r="OT197" s="91"/>
      <c r="OU197" s="91"/>
      <c r="OV197" s="91"/>
      <c r="OW197" s="91"/>
      <c r="OX197" s="91"/>
      <c r="OY197" s="91"/>
      <c r="OZ197" s="91"/>
      <c r="PA197" s="91"/>
      <c r="PB197" s="91"/>
      <c r="PC197" s="91"/>
      <c r="PD197" s="91"/>
      <c r="PE197" s="91"/>
      <c r="PF197" s="91"/>
      <c r="PG197" s="91"/>
      <c r="PH197" s="91"/>
      <c r="PI197" s="91"/>
      <c r="PJ197" s="91"/>
      <c r="PK197" s="91"/>
      <c r="PL197" s="91"/>
      <c r="PM197" s="91"/>
      <c r="PN197" s="91"/>
      <c r="PO197" s="91"/>
      <c r="PP197" s="91"/>
      <c r="PQ197" s="91"/>
      <c r="PR197" s="91"/>
      <c r="PS197" s="91"/>
      <c r="PT197" s="91"/>
      <c r="PU197" s="91"/>
      <c r="PV197" s="91"/>
      <c r="PW197" s="91"/>
      <c r="PX197" s="91"/>
      <c r="PY197" s="91"/>
      <c r="PZ197" s="91"/>
      <c r="QA197" s="91"/>
      <c r="QB197" s="91"/>
      <c r="QC197" s="91"/>
      <c r="QD197" s="91"/>
      <c r="QE197" s="91"/>
      <c r="QF197" s="91"/>
      <c r="QG197" s="91"/>
      <c r="QH197" s="91"/>
      <c r="QI197" s="91"/>
      <c r="QJ197" s="91"/>
      <c r="QK197" s="91"/>
      <c r="QL197" s="91"/>
      <c r="QM197" s="91"/>
      <c r="QN197" s="91"/>
      <c r="QO197" s="91"/>
      <c r="QP197" s="91"/>
      <c r="QQ197" s="91"/>
      <c r="QR197" s="91"/>
      <c r="QS197" s="91"/>
      <c r="QT197" s="91"/>
      <c r="QU197" s="91"/>
      <c r="QV197" s="91"/>
      <c r="QW197" s="91"/>
      <c r="QX197" s="91"/>
      <c r="QY197" s="91"/>
      <c r="QZ197" s="91"/>
      <c r="RA197" s="91"/>
      <c r="RB197" s="91"/>
      <c r="RC197" s="91"/>
      <c r="RD197" s="91"/>
      <c r="RE197" s="91"/>
      <c r="RF197" s="91"/>
      <c r="RG197" s="91"/>
      <c r="RH197" s="91"/>
      <c r="RI197" s="91"/>
      <c r="RJ197" s="91"/>
      <c r="RK197" s="91"/>
      <c r="RL197" s="91"/>
      <c r="RM197" s="91"/>
      <c r="RN197" s="91"/>
      <c r="RO197" s="91"/>
      <c r="RP197" s="91"/>
      <c r="RQ197" s="91"/>
      <c r="RR197" s="91"/>
      <c r="RS197" s="91"/>
      <c r="RT197" s="91"/>
      <c r="RU197" s="91"/>
      <c r="RV197" s="91"/>
      <c r="RW197" s="91"/>
      <c r="RX197" s="91"/>
      <c r="RY197" s="91"/>
      <c r="RZ197" s="91"/>
      <c r="SA197" s="91"/>
      <c r="SB197" s="91"/>
      <c r="SC197" s="91"/>
      <c r="SD197" s="91"/>
      <c r="SE197" s="91"/>
      <c r="SF197" s="91"/>
      <c r="SG197" s="91"/>
      <c r="SH197" s="91"/>
      <c r="SI197" s="91"/>
      <c r="SJ197" s="91"/>
      <c r="SK197" s="91"/>
      <c r="SL197" s="91"/>
      <c r="SM197" s="91"/>
      <c r="SN197" s="91"/>
      <c r="SO197" s="91"/>
      <c r="SP197" s="91"/>
      <c r="SQ197" s="91"/>
      <c r="SR197" s="91"/>
      <c r="SS197" s="91"/>
      <c r="ST197" s="91"/>
      <c r="SU197" s="91"/>
      <c r="SV197" s="91"/>
      <c r="SW197" s="91"/>
      <c r="SX197" s="91"/>
      <c r="SY197" s="91"/>
      <c r="SZ197" s="91"/>
      <c r="TA197" s="91"/>
      <c r="TB197" s="91"/>
      <c r="TC197" s="91"/>
      <c r="TD197" s="91"/>
      <c r="TE197" s="91"/>
      <c r="TF197" s="91"/>
      <c r="TG197" s="91"/>
      <c r="TH197" s="91"/>
      <c r="TI197" s="91"/>
      <c r="TJ197" s="91"/>
      <c r="TK197" s="91"/>
      <c r="TL197" s="91"/>
      <c r="TM197" s="91"/>
      <c r="TN197" s="91"/>
      <c r="TO197" s="91"/>
      <c r="TP197" s="91"/>
      <c r="TQ197" s="91"/>
      <c r="TR197" s="91"/>
      <c r="TS197" s="91"/>
      <c r="TT197" s="91"/>
      <c r="TU197" s="91"/>
      <c r="TV197" s="91"/>
      <c r="TW197" s="91"/>
      <c r="TX197" s="91"/>
      <c r="TY197" s="91"/>
      <c r="TZ197" s="91"/>
      <c r="UA197" s="91"/>
      <c r="UB197" s="91"/>
      <c r="UC197" s="91"/>
      <c r="UD197" s="91"/>
      <c r="UE197" s="91"/>
      <c r="UF197" s="91"/>
      <c r="UG197" s="91"/>
      <c r="UH197" s="91"/>
      <c r="UI197" s="91"/>
      <c r="UJ197" s="91"/>
      <c r="UK197" s="91"/>
      <c r="UL197" s="91"/>
      <c r="UM197" s="91"/>
      <c r="UN197" s="91"/>
      <c r="UO197" s="91"/>
      <c r="UP197" s="91"/>
      <c r="UQ197" s="91"/>
      <c r="UR197" s="91"/>
      <c r="US197" s="91"/>
      <c r="UT197" s="91"/>
      <c r="UU197" s="91"/>
      <c r="UV197" s="91"/>
      <c r="UW197" s="91"/>
      <c r="UX197" s="91"/>
      <c r="UY197" s="91"/>
      <c r="UZ197" s="91"/>
      <c r="VA197" s="91"/>
      <c r="VB197" s="91"/>
      <c r="VC197" s="91"/>
      <c r="VD197" s="91"/>
      <c r="VE197" s="91"/>
      <c r="VF197" s="91"/>
      <c r="VG197" s="91"/>
      <c r="VH197" s="91"/>
      <c r="VI197" s="91"/>
      <c r="VJ197" s="91"/>
      <c r="VK197" s="91"/>
      <c r="VL197" s="91"/>
      <c r="VM197" s="91"/>
      <c r="VN197" s="91"/>
      <c r="VO197" s="91"/>
      <c r="VP197" s="91"/>
      <c r="VQ197" s="91"/>
      <c r="VR197" s="91"/>
      <c r="VS197" s="91"/>
      <c r="VT197" s="91"/>
      <c r="VU197" s="91"/>
      <c r="VV197" s="91"/>
      <c r="VW197" s="91"/>
      <c r="VX197" s="91"/>
      <c r="VY197" s="91"/>
      <c r="VZ197" s="91"/>
      <c r="WA197" s="91"/>
      <c r="WB197" s="91"/>
      <c r="WC197" s="91"/>
      <c r="WD197" s="91"/>
      <c r="WE197" s="91"/>
      <c r="WF197" s="91"/>
      <c r="WG197" s="91"/>
      <c r="WH197" s="91"/>
      <c r="WI197" s="91"/>
      <c r="WJ197" s="91"/>
      <c r="WK197" s="91"/>
      <c r="WL197" s="91"/>
      <c r="WM197" s="91"/>
      <c r="WN197" s="91"/>
      <c r="WO197" s="91"/>
      <c r="WP197" s="91"/>
      <c r="WQ197" s="91"/>
      <c r="WR197" s="91"/>
      <c r="WS197" s="91"/>
      <c r="WT197" s="91"/>
      <c r="WU197" s="91"/>
      <c r="WV197" s="91"/>
      <c r="WW197" s="91"/>
      <c r="WX197" s="91"/>
      <c r="WY197" s="91"/>
      <c r="WZ197" s="91"/>
      <c r="XA197" s="91"/>
      <c r="XB197" s="91"/>
      <c r="XC197" s="91"/>
      <c r="XD197" s="91"/>
      <c r="XE197" s="91"/>
      <c r="XF197" s="91"/>
      <c r="XG197" s="91"/>
      <c r="XH197" s="91"/>
      <c r="XI197" s="91"/>
      <c r="XJ197" s="91"/>
      <c r="XK197" s="91"/>
      <c r="XL197" s="91"/>
      <c r="XM197" s="91"/>
      <c r="XN197" s="91"/>
      <c r="XO197" s="91"/>
      <c r="XP197" s="91"/>
      <c r="XQ197" s="91"/>
      <c r="XR197" s="91"/>
      <c r="XS197" s="91"/>
      <c r="XT197" s="91"/>
      <c r="XU197" s="91"/>
      <c r="XV197" s="91"/>
      <c r="XW197" s="91"/>
      <c r="XX197" s="91"/>
      <c r="XY197" s="91"/>
      <c r="XZ197" s="91"/>
      <c r="YA197" s="91"/>
      <c r="YB197" s="91"/>
      <c r="YC197" s="91"/>
      <c r="YD197" s="91"/>
      <c r="YE197" s="91"/>
      <c r="YF197" s="91"/>
      <c r="YG197" s="91"/>
      <c r="YH197" s="91"/>
      <c r="YI197" s="91"/>
      <c r="YJ197" s="91"/>
      <c r="YK197" s="91"/>
      <c r="YL197" s="91"/>
      <c r="YM197" s="91"/>
      <c r="YN197" s="91"/>
      <c r="YO197" s="91"/>
      <c r="YP197" s="91"/>
      <c r="YQ197" s="91"/>
      <c r="YR197" s="91"/>
      <c r="YS197" s="91"/>
      <c r="YT197" s="91"/>
      <c r="YU197" s="91"/>
      <c r="YV197" s="91"/>
      <c r="YW197" s="91"/>
      <c r="YX197" s="91"/>
      <c r="YY197" s="91"/>
      <c r="YZ197" s="91"/>
      <c r="ZA197" s="91"/>
      <c r="ZB197" s="91"/>
      <c r="ZC197" s="91"/>
      <c r="ZD197" s="91"/>
      <c r="ZE197" s="91"/>
      <c r="ZF197" s="91"/>
      <c r="ZG197" s="91"/>
      <c r="ZH197" s="91"/>
      <c r="ZI197" s="91"/>
      <c r="ZJ197" s="91"/>
      <c r="ZK197" s="91"/>
      <c r="ZL197" s="91"/>
      <c r="ZM197" s="91"/>
      <c r="ZN197" s="91"/>
      <c r="ZO197" s="91"/>
      <c r="ZP197" s="91"/>
      <c r="ZQ197" s="91"/>
      <c r="ZR197" s="91"/>
      <c r="ZS197" s="91"/>
      <c r="ZT197" s="91"/>
      <c r="ZU197" s="91"/>
      <c r="ZV197" s="91"/>
      <c r="ZW197" s="91"/>
      <c r="ZX197" s="91"/>
      <c r="ZY197" s="91"/>
      <c r="ZZ197" s="91"/>
      <c r="AAA197" s="91"/>
      <c r="AAB197" s="91"/>
      <c r="AAC197" s="91"/>
      <c r="AAD197" s="91"/>
      <c r="AAE197" s="91"/>
      <c r="AAF197" s="91"/>
      <c r="AAG197" s="91"/>
      <c r="AAH197" s="91"/>
      <c r="AAI197" s="91"/>
      <c r="AAJ197" s="91"/>
      <c r="AAK197" s="91"/>
      <c r="AAL197" s="91"/>
      <c r="AAM197" s="91"/>
      <c r="AAN197" s="91"/>
      <c r="AAO197" s="91"/>
      <c r="AAP197" s="91"/>
      <c r="AAQ197" s="91"/>
      <c r="AAR197" s="91"/>
      <c r="AAS197" s="91"/>
      <c r="AAT197" s="91"/>
      <c r="AAU197" s="91"/>
      <c r="AAV197" s="91"/>
      <c r="AAW197" s="91"/>
      <c r="AAX197" s="91"/>
      <c r="AAY197" s="91"/>
      <c r="AAZ197" s="91"/>
      <c r="ABA197" s="91"/>
      <c r="ABB197" s="91"/>
      <c r="ABC197" s="91"/>
      <c r="ABD197" s="91"/>
      <c r="ABE197" s="91"/>
      <c r="ABF197" s="91"/>
      <c r="ABG197" s="91"/>
      <c r="ABH197" s="91"/>
      <c r="ABI197" s="91"/>
      <c r="ABJ197" s="91"/>
      <c r="ABK197" s="91"/>
      <c r="ABL197" s="91"/>
      <c r="ABM197" s="91"/>
      <c r="ABN197" s="91"/>
      <c r="ABO197" s="91"/>
      <c r="ABP197" s="91"/>
      <c r="ABQ197" s="91"/>
      <c r="ABR197" s="91"/>
      <c r="ABS197" s="91"/>
      <c r="ABT197" s="91"/>
      <c r="ABU197" s="91"/>
      <c r="ABV197" s="91"/>
      <c r="ABW197" s="91"/>
      <c r="ABX197" s="91"/>
      <c r="ABY197" s="91"/>
      <c r="ABZ197" s="91"/>
      <c r="ACA197" s="91"/>
      <c r="ACB197" s="91"/>
      <c r="ACC197" s="91"/>
      <c r="ACD197" s="91"/>
      <c r="ACE197" s="91"/>
      <c r="ACF197" s="91"/>
      <c r="ACG197" s="91"/>
      <c r="ACH197" s="91"/>
      <c r="ACI197" s="91"/>
      <c r="ACJ197" s="91"/>
      <c r="ACK197" s="91"/>
      <c r="ACL197" s="91"/>
      <c r="ACM197" s="91"/>
      <c r="ACN197" s="91"/>
      <c r="ACO197" s="91"/>
      <c r="ACP197" s="91"/>
      <c r="ACQ197" s="91"/>
      <c r="ACR197" s="91"/>
      <c r="ACS197" s="91"/>
      <c r="ACT197" s="91"/>
      <c r="ACU197" s="91"/>
      <c r="ACV197" s="91"/>
      <c r="ACW197" s="91"/>
      <c r="ACX197" s="91"/>
      <c r="ACY197" s="91"/>
      <c r="ACZ197" s="91"/>
      <c r="ADA197" s="91"/>
      <c r="ADB197" s="91"/>
      <c r="ADC197" s="91"/>
      <c r="ADD197" s="91"/>
      <c r="ADE197" s="91"/>
      <c r="ADF197" s="91"/>
      <c r="ADG197" s="91"/>
      <c r="ADH197" s="91"/>
      <c r="ADI197" s="91"/>
      <c r="ADJ197" s="91"/>
      <c r="ADK197" s="91"/>
      <c r="ADL197" s="91"/>
      <c r="ADM197" s="91"/>
      <c r="ADN197" s="91"/>
      <c r="ADO197" s="91"/>
      <c r="ADP197" s="91"/>
      <c r="ADQ197" s="91"/>
      <c r="ADR197" s="91"/>
      <c r="ADS197" s="91"/>
      <c r="ADT197" s="91"/>
      <c r="ADU197" s="91"/>
      <c r="ADV197" s="91"/>
      <c r="ADW197" s="91"/>
      <c r="ADX197" s="91"/>
      <c r="ADY197" s="91"/>
      <c r="ADZ197" s="91"/>
      <c r="AEA197" s="91"/>
      <c r="AEB197" s="91"/>
      <c r="AEC197" s="91"/>
      <c r="AED197" s="91"/>
      <c r="AEE197" s="91"/>
      <c r="AEF197" s="91"/>
      <c r="AEG197" s="91"/>
      <c r="AEH197" s="91"/>
      <c r="AEI197" s="91"/>
      <c r="AEJ197" s="91"/>
      <c r="AEK197" s="91"/>
      <c r="AEL197" s="91"/>
      <c r="AEM197" s="91"/>
      <c r="AEN197" s="91"/>
      <c r="AEO197" s="91"/>
      <c r="AEP197" s="91"/>
      <c r="AEQ197" s="91"/>
      <c r="AER197" s="91"/>
      <c r="AES197" s="91"/>
      <c r="AET197" s="91"/>
      <c r="AEU197" s="91"/>
      <c r="AEV197" s="91"/>
      <c r="AEW197" s="91"/>
      <c r="AEX197" s="91"/>
      <c r="AEY197" s="91"/>
      <c r="AEZ197" s="91"/>
      <c r="AFA197" s="91"/>
      <c r="AFB197" s="91"/>
      <c r="AFC197" s="91"/>
      <c r="AFD197" s="91"/>
      <c r="AFE197" s="91"/>
      <c r="AFF197" s="91"/>
      <c r="AFG197" s="91"/>
      <c r="AFH197" s="91"/>
      <c r="AFI197" s="91"/>
      <c r="AFJ197" s="91"/>
      <c r="AFK197" s="91"/>
      <c r="AFL197" s="91"/>
      <c r="AFM197" s="91"/>
      <c r="AFN197" s="91"/>
      <c r="AFO197" s="91"/>
      <c r="AFP197" s="91"/>
      <c r="AFQ197" s="91"/>
      <c r="AFR197" s="91"/>
      <c r="AFS197" s="91"/>
      <c r="AFT197" s="91"/>
      <c r="AFU197" s="91"/>
      <c r="AFV197" s="91"/>
      <c r="AFW197" s="91"/>
      <c r="AFX197" s="91"/>
      <c r="AFY197" s="91"/>
      <c r="AFZ197" s="91"/>
      <c r="AGA197" s="91"/>
      <c r="AGB197" s="91"/>
      <c r="AGC197" s="91"/>
      <c r="AGD197" s="91"/>
      <c r="AGE197" s="91"/>
      <c r="AGF197" s="91"/>
      <c r="AGG197" s="91"/>
      <c r="AGH197" s="91"/>
      <c r="AGI197" s="91"/>
      <c r="AGJ197" s="91"/>
      <c r="AGK197" s="91"/>
      <c r="AGL197" s="91"/>
      <c r="AGM197" s="91"/>
      <c r="AGN197" s="91"/>
      <c r="AGO197" s="91"/>
      <c r="AGP197" s="91"/>
      <c r="AGQ197" s="91"/>
      <c r="AGR197" s="91"/>
      <c r="AGS197" s="91"/>
      <c r="AGT197" s="91"/>
      <c r="AGU197" s="91"/>
      <c r="AGV197" s="91"/>
      <c r="AGW197" s="91"/>
      <c r="AGX197" s="91"/>
      <c r="AGY197" s="91"/>
      <c r="AGZ197" s="91"/>
      <c r="AHA197" s="91"/>
      <c r="AHB197" s="91"/>
      <c r="AHC197" s="91"/>
      <c r="AHD197" s="91"/>
      <c r="AHE197" s="91"/>
      <c r="AHF197" s="91"/>
      <c r="AHG197" s="91"/>
      <c r="AHH197" s="91"/>
      <c r="AHI197" s="91"/>
      <c r="AHJ197" s="91"/>
      <c r="AHK197" s="91"/>
      <c r="AHL197" s="91"/>
      <c r="AHM197" s="91"/>
      <c r="AHN197" s="91"/>
      <c r="AHO197" s="91"/>
      <c r="AHP197" s="91"/>
      <c r="AHQ197" s="91"/>
      <c r="AHR197" s="91"/>
      <c r="AHS197" s="91"/>
      <c r="AHT197" s="91"/>
      <c r="AHU197" s="91"/>
      <c r="AHV197" s="91"/>
      <c r="AHW197" s="91"/>
      <c r="AHX197" s="91"/>
      <c r="AHY197" s="91"/>
      <c r="AHZ197" s="91"/>
      <c r="AIA197" s="91"/>
      <c r="AIB197" s="91"/>
      <c r="AIC197" s="91"/>
      <c r="AID197" s="91"/>
      <c r="AIE197" s="91"/>
      <c r="AIF197" s="91"/>
      <c r="AIG197" s="91"/>
      <c r="AIH197" s="91"/>
      <c r="AII197" s="91"/>
      <c r="AIJ197" s="91"/>
      <c r="AIK197" s="91"/>
      <c r="AIL197" s="91"/>
      <c r="AIM197" s="91"/>
      <c r="AIN197" s="91"/>
      <c r="AIO197" s="91"/>
      <c r="AIP197" s="91"/>
      <c r="AIQ197" s="91"/>
      <c r="AIR197" s="91"/>
      <c r="AIS197" s="91"/>
      <c r="AIT197" s="91"/>
      <c r="AIU197" s="91"/>
      <c r="AIV197" s="91"/>
      <c r="AIW197" s="91"/>
      <c r="AIX197" s="91"/>
      <c r="AIY197" s="91"/>
      <c r="AIZ197" s="91"/>
      <c r="AJA197" s="91"/>
      <c r="AJB197" s="91"/>
      <c r="AJC197" s="91"/>
      <c r="AJD197" s="91"/>
      <c r="AJE197" s="91"/>
      <c r="AJF197" s="91"/>
      <c r="AJG197" s="91"/>
      <c r="AJH197" s="91"/>
      <c r="AJI197" s="91"/>
      <c r="AJJ197" s="91"/>
      <c r="AJK197" s="91"/>
      <c r="AJL197" s="91"/>
      <c r="AJM197" s="91"/>
      <c r="AJN197" s="91"/>
      <c r="AJO197" s="91"/>
      <c r="AJP197" s="91"/>
      <c r="AJQ197" s="91"/>
      <c r="AJR197" s="91"/>
      <c r="AJS197" s="91"/>
      <c r="AJT197" s="91"/>
      <c r="AJU197" s="91"/>
      <c r="AJV197" s="91"/>
      <c r="AJW197" s="91"/>
      <c r="AJX197" s="91"/>
      <c r="AJY197" s="91"/>
      <c r="AJZ197" s="91"/>
      <c r="AKA197" s="91"/>
      <c r="AKB197" s="91"/>
      <c r="AKC197" s="91"/>
      <c r="AKD197" s="91"/>
      <c r="AKE197" s="91"/>
      <c r="AKF197" s="91"/>
      <c r="AKG197" s="91"/>
      <c r="AKH197" s="91"/>
      <c r="AKI197" s="91"/>
      <c r="AKJ197" s="91"/>
      <c r="AKK197" s="91"/>
      <c r="AKL197" s="91"/>
      <c r="AKM197" s="91"/>
      <c r="AKN197" s="91"/>
      <c r="AKO197" s="91"/>
      <c r="AKP197" s="91"/>
      <c r="AKQ197" s="91"/>
      <c r="AKR197" s="91"/>
      <c r="AKS197" s="91"/>
      <c r="AKT197" s="91"/>
      <c r="AKU197" s="91"/>
      <c r="AKV197" s="91"/>
      <c r="AKW197" s="91"/>
      <c r="AKX197" s="91"/>
      <c r="AKY197" s="91"/>
      <c r="AKZ197" s="91"/>
      <c r="ALA197" s="91"/>
      <c r="ALB197" s="91"/>
      <c r="ALC197" s="91"/>
      <c r="ALD197" s="91"/>
      <c r="ALE197" s="91"/>
      <c r="ALF197" s="91"/>
      <c r="ALG197" s="91"/>
      <c r="ALH197" s="91"/>
      <c r="ALI197" s="91"/>
      <c r="ALJ197" s="91"/>
      <c r="ALK197" s="91"/>
      <c r="ALL197" s="91"/>
      <c r="ALM197" s="91"/>
      <c r="ALN197" s="91"/>
      <c r="ALO197" s="91"/>
      <c r="ALP197" s="91"/>
      <c r="ALQ197" s="91"/>
      <c r="ALR197" s="91"/>
      <c r="ALS197" s="91"/>
      <c r="ALT197" s="91"/>
      <c r="ALU197" s="91"/>
      <c r="ALV197" s="91"/>
      <c r="ALW197" s="91"/>
      <c r="ALX197" s="91"/>
      <c r="ALY197" s="91"/>
      <c r="ALZ197" s="91"/>
      <c r="AMA197" s="91"/>
      <c r="AMB197" s="91"/>
      <c r="AMC197" s="91"/>
      <c r="AMD197" s="91"/>
      <c r="AME197" s="91"/>
      <c r="AMF197" s="91"/>
      <c r="AMG197" s="91"/>
      <c r="AMH197" s="91"/>
      <c r="AMI197" s="91"/>
      <c r="AMJ197" s="91"/>
      <c r="AMK197" s="91"/>
      <c r="AML197" s="91"/>
      <c r="AMM197" s="91"/>
      <c r="AMN197" s="91"/>
      <c r="AMO197" s="91"/>
      <c r="AMP197" s="91"/>
      <c r="AMQ197" s="91"/>
      <c r="AMR197" s="91"/>
      <c r="AMS197" s="91"/>
      <c r="AMT197" s="91"/>
      <c r="AMU197" s="91"/>
      <c r="AMV197" s="91"/>
      <c r="AMW197" s="91"/>
      <c r="AMX197" s="91"/>
      <c r="AMY197" s="91"/>
      <c r="AMZ197" s="91"/>
      <c r="ANA197" s="91"/>
      <c r="ANB197" s="91"/>
      <c r="ANC197" s="91"/>
      <c r="AND197" s="91"/>
      <c r="ANE197" s="91"/>
      <c r="ANF197" s="91"/>
      <c r="ANG197" s="91"/>
      <c r="ANH197" s="91"/>
      <c r="ANI197" s="91"/>
      <c r="ANJ197" s="91"/>
      <c r="ANK197" s="91"/>
      <c r="ANL197" s="91"/>
      <c r="ANM197" s="91"/>
      <c r="ANN197" s="91"/>
      <c r="ANO197" s="91"/>
      <c r="ANP197" s="91"/>
      <c r="ANQ197" s="91"/>
      <c r="ANR197" s="91"/>
      <c r="ANS197" s="91"/>
      <c r="ANT197" s="91"/>
      <c r="ANU197" s="91"/>
      <c r="ANV197" s="91"/>
      <c r="ANW197" s="91"/>
      <c r="ANX197" s="91"/>
      <c r="ANY197" s="91"/>
      <c r="ANZ197" s="91"/>
      <c r="AOA197" s="91"/>
      <c r="AOB197" s="91"/>
      <c r="AOC197" s="91"/>
      <c r="AOD197" s="91"/>
      <c r="AOE197" s="91"/>
      <c r="AOF197" s="91"/>
      <c r="AOG197" s="91"/>
      <c r="AOH197" s="91"/>
      <c r="AOI197" s="91"/>
      <c r="AOJ197" s="91"/>
      <c r="AOK197" s="91"/>
      <c r="AOL197" s="91"/>
      <c r="AOM197" s="91"/>
      <c r="AON197" s="91"/>
      <c r="AOO197" s="91"/>
      <c r="AOP197" s="91"/>
      <c r="AOQ197" s="91"/>
      <c r="AOR197" s="91"/>
      <c r="AOS197" s="91"/>
      <c r="AOT197" s="91"/>
      <c r="AOU197" s="91"/>
      <c r="AOV197" s="91"/>
      <c r="AOW197" s="91"/>
      <c r="AOX197" s="91"/>
      <c r="AOY197" s="91"/>
      <c r="AOZ197" s="91"/>
      <c r="APA197" s="91"/>
      <c r="APB197" s="91"/>
      <c r="APC197" s="91"/>
      <c r="APD197" s="91"/>
      <c r="APE197" s="91"/>
      <c r="APF197" s="91"/>
      <c r="APG197" s="91"/>
      <c r="APH197" s="91"/>
      <c r="API197" s="91"/>
      <c r="APJ197" s="91"/>
      <c r="APK197" s="91"/>
      <c r="APL197" s="91"/>
      <c r="APM197" s="91"/>
      <c r="APN197" s="91"/>
      <c r="APO197" s="91"/>
      <c r="APP197" s="91"/>
      <c r="APQ197" s="91"/>
      <c r="APR197" s="91"/>
      <c r="APS197" s="91"/>
      <c r="APT197" s="91"/>
      <c r="APU197" s="91"/>
      <c r="APV197" s="91"/>
      <c r="APW197" s="91"/>
      <c r="APX197" s="91"/>
      <c r="APY197" s="91"/>
      <c r="APZ197" s="91"/>
      <c r="AQA197" s="91"/>
      <c r="AQB197" s="91"/>
      <c r="AQC197" s="91"/>
      <c r="AQD197" s="91"/>
      <c r="AQE197" s="91"/>
      <c r="AQF197" s="91"/>
      <c r="AQG197" s="91"/>
      <c r="AQH197" s="91"/>
      <c r="AQI197" s="91"/>
      <c r="AQJ197" s="91"/>
      <c r="AQK197" s="91"/>
      <c r="AQL197" s="91"/>
      <c r="AQM197" s="91"/>
      <c r="AQN197" s="91"/>
      <c r="AQO197" s="91"/>
      <c r="AQP197" s="91"/>
      <c r="AQQ197" s="91"/>
      <c r="AQR197" s="91"/>
      <c r="AQS197" s="91"/>
      <c r="AQT197" s="91"/>
      <c r="AQU197" s="91"/>
      <c r="AQV197" s="91"/>
      <c r="AQW197" s="91"/>
      <c r="AQX197" s="91"/>
      <c r="AQY197" s="91"/>
      <c r="AQZ197" s="91"/>
      <c r="ARA197" s="91"/>
      <c r="ARB197" s="91"/>
      <c r="ARC197" s="91"/>
      <c r="ARD197" s="91"/>
      <c r="ARE197" s="91"/>
      <c r="ARF197" s="91"/>
      <c r="ARG197" s="91"/>
      <c r="ARH197" s="91"/>
      <c r="ARI197" s="91"/>
      <c r="ARJ197" s="91"/>
      <c r="ARK197" s="91"/>
      <c r="ARL197" s="91"/>
      <c r="ARM197" s="91"/>
      <c r="ARN197" s="91"/>
      <c r="ARO197" s="91"/>
      <c r="ARP197" s="91"/>
      <c r="ARQ197" s="91"/>
      <c r="ARR197" s="91"/>
      <c r="ARS197" s="91"/>
      <c r="ART197" s="91"/>
      <c r="ARU197" s="91"/>
      <c r="ARV197" s="91"/>
      <c r="ARW197" s="91"/>
      <c r="ARX197" s="91"/>
      <c r="ARY197" s="91"/>
      <c r="ARZ197" s="91"/>
      <c r="ASA197" s="91"/>
      <c r="ASB197" s="91"/>
      <c r="ASC197" s="91"/>
      <c r="ASD197" s="91"/>
      <c r="ASE197" s="91"/>
      <c r="ASF197" s="91"/>
      <c r="ASG197" s="91"/>
      <c r="ASH197" s="91"/>
      <c r="ASI197" s="91"/>
      <c r="ASJ197" s="91"/>
      <c r="ASK197" s="91"/>
      <c r="ASL197" s="91"/>
      <c r="ASM197" s="91"/>
      <c r="ASN197" s="91"/>
      <c r="ASO197" s="91"/>
      <c r="ASP197" s="91"/>
      <c r="ASQ197" s="91"/>
      <c r="ASR197" s="91"/>
      <c r="ASS197" s="91"/>
      <c r="AST197" s="91"/>
      <c r="ASU197" s="91"/>
      <c r="ASV197" s="91"/>
      <c r="ASW197" s="91"/>
      <c r="ASX197" s="91"/>
      <c r="ASY197" s="91"/>
      <c r="ASZ197" s="91"/>
      <c r="ATA197" s="91"/>
      <c r="ATB197" s="91"/>
      <c r="ATC197" s="91"/>
      <c r="ATD197" s="91"/>
      <c r="ATE197" s="91"/>
      <c r="ATF197" s="91"/>
      <c r="ATG197" s="91"/>
      <c r="ATH197" s="91"/>
      <c r="ATI197" s="91"/>
      <c r="ATJ197" s="91"/>
      <c r="ATK197" s="91"/>
      <c r="ATL197" s="91"/>
      <c r="ATM197" s="91"/>
      <c r="ATN197" s="91"/>
      <c r="ATO197" s="91"/>
      <c r="ATP197" s="91"/>
      <c r="ATQ197" s="91"/>
      <c r="ATR197" s="91"/>
      <c r="ATS197" s="91"/>
      <c r="ATT197" s="91"/>
      <c r="ATU197" s="91"/>
      <c r="ATV197" s="91"/>
      <c r="ATW197" s="91"/>
      <c r="ATX197" s="91"/>
      <c r="ATY197" s="91"/>
      <c r="ATZ197" s="91"/>
      <c r="AUA197" s="91"/>
      <c r="AUB197" s="91"/>
      <c r="AUC197" s="91"/>
      <c r="AUD197" s="91"/>
      <c r="AUE197" s="91"/>
      <c r="AUF197" s="91"/>
      <c r="AUG197" s="91"/>
      <c r="AUH197" s="91"/>
      <c r="AUI197" s="91"/>
      <c r="AUJ197" s="91"/>
      <c r="AUK197" s="91"/>
      <c r="AUL197" s="91"/>
      <c r="AUM197" s="91"/>
      <c r="AUN197" s="91"/>
      <c r="AUO197" s="91"/>
      <c r="AUP197" s="91"/>
      <c r="AUQ197" s="91"/>
      <c r="AUR197" s="91"/>
      <c r="AUS197" s="91"/>
      <c r="AUT197" s="91"/>
      <c r="AUU197" s="91"/>
      <c r="AUV197" s="91"/>
      <c r="AUW197" s="91"/>
      <c r="AUX197" s="91"/>
      <c r="AUY197" s="91"/>
      <c r="AUZ197" s="91"/>
      <c r="AVA197" s="91"/>
      <c r="AVB197" s="91"/>
      <c r="AVC197" s="91"/>
      <c r="AVD197" s="91"/>
      <c r="AVE197" s="91"/>
      <c r="AVF197" s="91"/>
      <c r="AVG197" s="91"/>
      <c r="AVH197" s="91"/>
      <c r="AVI197" s="91"/>
      <c r="AVJ197" s="91"/>
      <c r="AVK197" s="91"/>
      <c r="AVL197" s="91"/>
      <c r="AVM197" s="91"/>
      <c r="AVN197" s="91"/>
      <c r="AVO197" s="91"/>
      <c r="AVP197" s="91"/>
      <c r="AVQ197" s="91"/>
      <c r="AVR197" s="91"/>
      <c r="AVS197" s="91"/>
      <c r="AVT197" s="91"/>
      <c r="AVU197" s="91"/>
      <c r="AVV197" s="91"/>
      <c r="AVW197" s="91"/>
      <c r="AVX197" s="91"/>
      <c r="AVY197" s="91"/>
      <c r="AVZ197" s="91"/>
      <c r="AWA197" s="91"/>
      <c r="AWB197" s="91"/>
      <c r="AWC197" s="91"/>
      <c r="AWD197" s="91"/>
      <c r="AWE197" s="91"/>
      <c r="AWF197" s="91"/>
      <c r="AWG197" s="91"/>
      <c r="AWH197" s="91"/>
      <c r="AWI197" s="91"/>
      <c r="AWJ197" s="91"/>
      <c r="AWK197" s="91"/>
      <c r="AWL197" s="91"/>
      <c r="AWM197" s="91"/>
      <c r="AWN197" s="91"/>
      <c r="AWO197" s="91"/>
      <c r="AWP197" s="91"/>
      <c r="AWQ197" s="91"/>
      <c r="AWR197" s="91"/>
      <c r="AWS197" s="91"/>
      <c r="AWT197" s="91"/>
      <c r="AWU197" s="91"/>
      <c r="AWV197" s="91"/>
      <c r="AWW197" s="91"/>
      <c r="AWX197" s="91"/>
      <c r="AWY197" s="91"/>
      <c r="AWZ197" s="91"/>
      <c r="AXA197" s="91"/>
      <c r="AXB197" s="91"/>
      <c r="AXC197" s="91"/>
      <c r="AXD197" s="91"/>
      <c r="AXE197" s="91"/>
      <c r="AXF197" s="91"/>
      <c r="AXG197" s="91"/>
      <c r="AXH197" s="91"/>
      <c r="AXI197" s="91"/>
      <c r="AXJ197" s="91"/>
      <c r="AXK197" s="91"/>
      <c r="AXL197" s="91"/>
      <c r="AXM197" s="91"/>
      <c r="AXN197" s="91"/>
      <c r="AXO197" s="91"/>
      <c r="AXP197" s="91"/>
      <c r="AXQ197" s="91"/>
      <c r="AXR197" s="91"/>
      <c r="AXS197" s="91"/>
      <c r="AXT197" s="91"/>
      <c r="AXU197" s="91"/>
      <c r="AXV197" s="91"/>
      <c r="AXW197" s="91"/>
      <c r="AXX197" s="91"/>
      <c r="AXY197" s="91"/>
      <c r="AXZ197" s="91"/>
      <c r="AYA197" s="91"/>
      <c r="AYB197" s="91"/>
      <c r="AYC197" s="91"/>
      <c r="AYD197" s="91"/>
      <c r="AYE197" s="91"/>
      <c r="AYF197" s="91"/>
      <c r="AYG197" s="91"/>
      <c r="AYH197" s="91"/>
      <c r="AYI197" s="91"/>
      <c r="AYJ197" s="91"/>
      <c r="AYK197" s="91"/>
      <c r="AYL197" s="91"/>
      <c r="AYM197" s="91"/>
      <c r="AYN197" s="91"/>
      <c r="AYO197" s="91"/>
      <c r="AYP197" s="91"/>
      <c r="AYQ197" s="91"/>
      <c r="AYR197" s="91"/>
      <c r="AYS197" s="91"/>
      <c r="AYT197" s="91"/>
      <c r="AYU197" s="91"/>
      <c r="AYV197" s="91"/>
      <c r="AYW197" s="91"/>
      <c r="AYX197" s="91"/>
      <c r="AYY197" s="91"/>
      <c r="AYZ197" s="91"/>
      <c r="AZA197" s="91"/>
      <c r="AZB197" s="91"/>
      <c r="AZC197" s="91"/>
      <c r="AZD197" s="91"/>
      <c r="AZE197" s="91"/>
      <c r="AZF197" s="91"/>
      <c r="AZG197" s="91"/>
      <c r="AZH197" s="91"/>
      <c r="AZI197" s="91"/>
      <c r="AZJ197" s="91"/>
      <c r="AZK197" s="91"/>
      <c r="AZL197" s="91"/>
      <c r="AZM197" s="91"/>
      <c r="AZN197" s="91"/>
      <c r="AZO197" s="91"/>
      <c r="AZP197" s="91"/>
      <c r="AZQ197" s="91"/>
      <c r="AZR197" s="91"/>
      <c r="AZS197" s="91"/>
      <c r="AZT197" s="91"/>
      <c r="AZU197" s="91"/>
      <c r="AZV197" s="91"/>
      <c r="AZW197" s="91"/>
      <c r="AZX197" s="91"/>
      <c r="AZY197" s="91"/>
      <c r="AZZ197" s="91"/>
      <c r="BAA197" s="91"/>
      <c r="BAB197" s="91"/>
      <c r="BAC197" s="91"/>
      <c r="BAD197" s="91"/>
      <c r="BAE197" s="91"/>
      <c r="BAF197" s="91"/>
      <c r="BAG197" s="91"/>
      <c r="BAH197" s="91"/>
      <c r="BAI197" s="91"/>
      <c r="BAJ197" s="91"/>
      <c r="BAK197" s="91"/>
      <c r="BAL197" s="91"/>
      <c r="BAM197" s="91"/>
      <c r="BAN197" s="91"/>
      <c r="BAO197" s="91"/>
      <c r="BAP197" s="91"/>
      <c r="BAQ197" s="91"/>
      <c r="BAR197" s="91"/>
      <c r="BAS197" s="91"/>
      <c r="BAT197" s="91"/>
      <c r="BAU197" s="91"/>
      <c r="BAV197" s="91"/>
      <c r="BAW197" s="91"/>
      <c r="BAX197" s="91"/>
      <c r="BAY197" s="91"/>
      <c r="BAZ197" s="91"/>
      <c r="BBA197" s="91"/>
      <c r="BBB197" s="91"/>
      <c r="BBC197" s="91"/>
      <c r="BBD197" s="91"/>
      <c r="BBE197" s="91"/>
      <c r="BBF197" s="91"/>
      <c r="BBG197" s="91"/>
      <c r="BBH197" s="91"/>
      <c r="BBI197" s="91"/>
      <c r="BBJ197" s="91"/>
      <c r="BBK197" s="91"/>
      <c r="BBL197" s="91"/>
      <c r="BBM197" s="91"/>
      <c r="BBN197" s="91"/>
      <c r="BBO197" s="91"/>
      <c r="BBP197" s="91"/>
      <c r="BBQ197" s="91"/>
      <c r="BBR197" s="91"/>
      <c r="BBS197" s="91"/>
      <c r="BBT197" s="91"/>
      <c r="BBU197" s="91"/>
      <c r="BBV197" s="91"/>
      <c r="BBW197" s="91"/>
      <c r="BBX197" s="91"/>
      <c r="BBY197" s="91"/>
      <c r="BBZ197" s="91"/>
      <c r="BCA197" s="91"/>
      <c r="BCB197" s="91"/>
      <c r="BCC197" s="91"/>
      <c r="BCD197" s="91"/>
      <c r="BCE197" s="91"/>
      <c r="BCF197" s="91"/>
      <c r="BCG197" s="91"/>
      <c r="BCH197" s="91"/>
      <c r="BCI197" s="91"/>
      <c r="BCJ197" s="91"/>
      <c r="BCK197" s="91"/>
      <c r="BCL197" s="91"/>
      <c r="BCM197" s="91"/>
      <c r="BCN197" s="91"/>
      <c r="BCO197" s="91"/>
      <c r="BCP197" s="91"/>
      <c r="BCQ197" s="91"/>
      <c r="BCR197" s="91"/>
      <c r="BCS197" s="91"/>
      <c r="BCT197" s="91"/>
      <c r="BCU197" s="91"/>
      <c r="BCV197" s="91"/>
      <c r="BCW197" s="91"/>
      <c r="BCX197" s="91"/>
      <c r="BCY197" s="91"/>
      <c r="BCZ197" s="91"/>
      <c r="BDA197" s="91"/>
      <c r="BDB197" s="91"/>
      <c r="BDC197" s="91"/>
      <c r="BDD197" s="91"/>
      <c r="BDE197" s="91"/>
      <c r="BDF197" s="91"/>
      <c r="BDG197" s="91"/>
      <c r="BDH197" s="91"/>
      <c r="BDI197" s="91"/>
      <c r="BDJ197" s="91"/>
      <c r="BDK197" s="91"/>
      <c r="BDL197" s="91"/>
      <c r="BDM197" s="91"/>
      <c r="BDN197" s="91"/>
      <c r="BDO197" s="91"/>
      <c r="BDP197" s="91"/>
      <c r="BDQ197" s="91"/>
      <c r="BDR197" s="91"/>
      <c r="BDS197" s="91"/>
      <c r="BDT197" s="91"/>
      <c r="BDU197" s="91"/>
      <c r="BDV197" s="91"/>
      <c r="BDW197" s="91"/>
      <c r="BDX197" s="91"/>
      <c r="BDY197" s="91"/>
      <c r="BDZ197" s="91"/>
      <c r="BEA197" s="91"/>
      <c r="BEB197" s="91"/>
      <c r="BEC197" s="91"/>
      <c r="BED197" s="91"/>
      <c r="BEE197" s="91"/>
      <c r="BEF197" s="91"/>
      <c r="BEG197" s="91"/>
      <c r="BEH197" s="91"/>
      <c r="BEI197" s="91"/>
      <c r="BEJ197" s="91"/>
      <c r="BEK197" s="91"/>
      <c r="BEL197" s="91"/>
      <c r="BEM197" s="91"/>
      <c r="BEN197" s="91"/>
      <c r="BEO197" s="91"/>
      <c r="BEP197" s="91"/>
      <c r="BEQ197" s="91"/>
      <c r="BER197" s="91"/>
      <c r="BES197" s="91"/>
      <c r="BET197" s="91"/>
      <c r="BEU197" s="91"/>
      <c r="BEV197" s="91"/>
      <c r="BEW197" s="91"/>
      <c r="BEX197" s="91"/>
      <c r="BEY197" s="91"/>
      <c r="BEZ197" s="91"/>
      <c r="BFA197" s="91"/>
      <c r="BFB197" s="91"/>
      <c r="BFC197" s="91"/>
      <c r="BFD197" s="91"/>
      <c r="BFE197" s="91"/>
      <c r="BFF197" s="91"/>
      <c r="BFG197" s="91"/>
      <c r="BFH197" s="91"/>
      <c r="BFI197" s="91"/>
      <c r="BFJ197" s="91"/>
      <c r="BFK197" s="91"/>
      <c r="BFL197" s="91"/>
      <c r="BFM197" s="91"/>
      <c r="BFN197" s="91"/>
      <c r="BFO197" s="91"/>
      <c r="BFP197" s="91"/>
      <c r="BFQ197" s="91"/>
      <c r="BFR197" s="91"/>
      <c r="BFS197" s="91"/>
      <c r="BFT197" s="91"/>
      <c r="BFU197" s="91"/>
      <c r="BFV197" s="91"/>
      <c r="BFW197" s="91"/>
      <c r="BFX197" s="91"/>
      <c r="BFY197" s="91"/>
      <c r="BFZ197" s="91"/>
      <c r="BGA197" s="91"/>
      <c r="BGB197" s="91"/>
      <c r="BGC197" s="91"/>
      <c r="BGD197" s="91"/>
      <c r="BGE197" s="91"/>
      <c r="BGF197" s="91"/>
      <c r="BGG197" s="91"/>
      <c r="BGH197" s="91"/>
      <c r="BGI197" s="91"/>
      <c r="BGJ197" s="91"/>
      <c r="BGK197" s="91"/>
      <c r="BGL197" s="91"/>
      <c r="BGM197" s="91"/>
      <c r="BGN197" s="91"/>
      <c r="BGO197" s="91"/>
      <c r="BGP197" s="91"/>
      <c r="BGQ197" s="91"/>
      <c r="BGR197" s="91"/>
      <c r="BGS197" s="91"/>
      <c r="BGT197" s="91"/>
      <c r="BGU197" s="91"/>
      <c r="BGV197" s="91"/>
      <c r="BGW197" s="91"/>
      <c r="BGX197" s="91"/>
      <c r="BGY197" s="91"/>
      <c r="BGZ197" s="91"/>
      <c r="BHA197" s="91"/>
      <c r="BHB197" s="91"/>
      <c r="BHC197" s="91"/>
      <c r="BHD197" s="91"/>
      <c r="BHE197" s="91"/>
      <c r="BHF197" s="91"/>
      <c r="BHG197" s="91"/>
      <c r="BHH197" s="91"/>
      <c r="BHI197" s="91"/>
      <c r="BHJ197" s="91"/>
      <c r="BHK197" s="91"/>
      <c r="BHL197" s="91"/>
      <c r="BHM197" s="91"/>
      <c r="BHN197" s="91"/>
      <c r="BHO197" s="91"/>
      <c r="BHP197" s="91"/>
      <c r="BHQ197" s="91"/>
      <c r="BHR197" s="91"/>
      <c r="BHS197" s="91"/>
      <c r="BHT197" s="91"/>
      <c r="BHU197" s="91"/>
      <c r="BHV197" s="91"/>
      <c r="BHW197" s="91"/>
      <c r="BHX197" s="91"/>
      <c r="BHY197" s="91"/>
      <c r="BHZ197" s="91"/>
      <c r="BIA197" s="91"/>
      <c r="BIB197" s="91"/>
      <c r="BIC197" s="91"/>
      <c r="BID197" s="91"/>
      <c r="BIE197" s="91"/>
      <c r="BIF197" s="91"/>
      <c r="BIG197" s="91"/>
      <c r="BIH197" s="91"/>
      <c r="BII197" s="91"/>
      <c r="BIJ197" s="91"/>
      <c r="BIK197" s="91"/>
      <c r="BIL197" s="91"/>
      <c r="BIM197" s="91"/>
      <c r="BIN197" s="91"/>
      <c r="BIO197" s="91"/>
      <c r="BIP197" s="91"/>
      <c r="BIQ197" s="91"/>
      <c r="BIR197" s="91"/>
      <c r="BIS197" s="91"/>
      <c r="BIT197" s="91"/>
      <c r="BIU197" s="91"/>
      <c r="BIV197" s="91"/>
      <c r="BIW197" s="91"/>
      <c r="BIX197" s="91"/>
      <c r="BIY197" s="91"/>
      <c r="BIZ197" s="91"/>
      <c r="BJA197" s="91"/>
      <c r="BJB197" s="91"/>
      <c r="BJC197" s="91"/>
      <c r="BJD197" s="91"/>
      <c r="BJE197" s="91"/>
      <c r="BJF197" s="91"/>
      <c r="BJG197" s="91"/>
      <c r="BJH197" s="91"/>
      <c r="BJI197" s="91"/>
      <c r="BJJ197" s="91"/>
      <c r="BJK197" s="91"/>
      <c r="BJL197" s="91"/>
      <c r="BJM197" s="91"/>
      <c r="BJN197" s="91"/>
      <c r="BJO197" s="91"/>
      <c r="BJP197" s="91"/>
      <c r="BJQ197" s="91"/>
      <c r="BJR197" s="91"/>
      <c r="BJS197" s="91"/>
      <c r="BJT197" s="91"/>
      <c r="BJU197" s="91"/>
      <c r="BJV197" s="91"/>
      <c r="BJW197" s="91"/>
      <c r="BJX197" s="91"/>
      <c r="BJY197" s="91"/>
      <c r="BJZ197" s="91"/>
      <c r="BKA197" s="91"/>
      <c r="BKB197" s="91"/>
      <c r="BKC197" s="91"/>
      <c r="BKD197" s="91"/>
      <c r="BKE197" s="91"/>
      <c r="BKF197" s="91"/>
      <c r="BKG197" s="91"/>
      <c r="BKH197" s="91"/>
      <c r="BKI197" s="91"/>
      <c r="BKJ197" s="91"/>
      <c r="BKK197" s="91"/>
      <c r="BKL197" s="91"/>
      <c r="BKM197" s="91"/>
      <c r="BKN197" s="91"/>
      <c r="BKO197" s="91"/>
      <c r="BKP197" s="91"/>
      <c r="BKQ197" s="91"/>
      <c r="BKR197" s="91"/>
      <c r="BKS197" s="91"/>
      <c r="BKT197" s="91"/>
      <c r="BKU197" s="91"/>
      <c r="BKV197" s="91"/>
      <c r="BKW197" s="91"/>
      <c r="BKX197" s="91"/>
      <c r="BKY197" s="91"/>
      <c r="BKZ197" s="91"/>
      <c r="BLA197" s="91"/>
      <c r="BLB197" s="91"/>
      <c r="BLC197" s="91"/>
      <c r="BLD197" s="91"/>
      <c r="BLE197" s="91"/>
      <c r="BLF197" s="91"/>
      <c r="BLG197" s="91"/>
      <c r="BLH197" s="91"/>
      <c r="BLI197" s="91"/>
      <c r="BLJ197" s="91"/>
      <c r="BLK197" s="91"/>
      <c r="BLL197" s="91"/>
      <c r="BLM197" s="91"/>
      <c r="BLN197" s="91"/>
      <c r="BLO197" s="91"/>
      <c r="BLP197" s="91"/>
      <c r="BLQ197" s="91"/>
      <c r="BLR197" s="91"/>
      <c r="BLS197" s="91"/>
      <c r="BLT197" s="91"/>
      <c r="BLU197" s="91"/>
      <c r="BLV197" s="91"/>
      <c r="BLW197" s="91"/>
      <c r="BLX197" s="91"/>
      <c r="BLY197" s="91"/>
      <c r="BLZ197" s="91"/>
      <c r="BMA197" s="91"/>
      <c r="BMB197" s="91"/>
      <c r="BMC197" s="91"/>
      <c r="BMD197" s="91"/>
      <c r="BME197" s="91"/>
      <c r="BMF197" s="91"/>
      <c r="BMG197" s="91"/>
      <c r="BMH197" s="91"/>
      <c r="BMI197" s="91"/>
      <c r="BMJ197" s="91"/>
      <c r="BMK197" s="91"/>
      <c r="BML197" s="91"/>
      <c r="BMM197" s="91"/>
      <c r="BMN197" s="91"/>
      <c r="BMO197" s="91"/>
      <c r="BMP197" s="91"/>
      <c r="BMQ197" s="91"/>
      <c r="BMR197" s="91"/>
      <c r="BMS197" s="91"/>
      <c r="BMT197" s="91"/>
      <c r="BMU197" s="91"/>
      <c r="BMV197" s="91"/>
      <c r="BMW197" s="91"/>
      <c r="BMX197" s="91"/>
      <c r="BMY197" s="91"/>
      <c r="BMZ197" s="91"/>
      <c r="BNA197" s="91"/>
      <c r="BNB197" s="91"/>
      <c r="BNC197" s="91"/>
      <c r="BND197" s="91"/>
      <c r="BNE197" s="91"/>
      <c r="BNF197" s="91"/>
      <c r="BNG197" s="91"/>
      <c r="BNH197" s="91"/>
      <c r="BNI197" s="91"/>
      <c r="BNJ197" s="91"/>
      <c r="BNK197" s="91"/>
      <c r="BNL197" s="91"/>
      <c r="BNM197" s="91"/>
      <c r="BNN197" s="91"/>
      <c r="BNO197" s="91"/>
      <c r="BNP197" s="91"/>
      <c r="BNQ197" s="91"/>
      <c r="BNR197" s="91"/>
      <c r="BNS197" s="91"/>
      <c r="BNT197" s="91"/>
      <c r="BNU197" s="91"/>
      <c r="BNV197" s="91"/>
      <c r="BNW197" s="91"/>
      <c r="BNX197" s="91"/>
      <c r="BNY197" s="91"/>
      <c r="BNZ197" s="91"/>
      <c r="BOA197" s="91"/>
      <c r="BOB197" s="91"/>
      <c r="BOC197" s="91"/>
      <c r="BOD197" s="91"/>
      <c r="BOE197" s="91"/>
      <c r="BOF197" s="91"/>
      <c r="BOG197" s="91"/>
      <c r="BOH197" s="91"/>
      <c r="BOI197" s="91"/>
      <c r="BOJ197" s="91"/>
      <c r="BOK197" s="91"/>
      <c r="BOL197" s="91"/>
      <c r="BOM197" s="91"/>
      <c r="BON197" s="91"/>
      <c r="BOO197" s="91"/>
      <c r="BOP197" s="91"/>
      <c r="BOQ197" s="91"/>
      <c r="BOR197" s="91"/>
      <c r="BOS197" s="91"/>
      <c r="BOT197" s="91"/>
      <c r="BOU197" s="91"/>
      <c r="BOV197" s="91"/>
      <c r="BOW197" s="91"/>
      <c r="BOX197" s="91"/>
      <c r="BOY197" s="91"/>
      <c r="BOZ197" s="91"/>
      <c r="BPA197" s="91"/>
      <c r="BPB197" s="91"/>
      <c r="BPC197" s="91"/>
      <c r="BPD197" s="91"/>
      <c r="BPE197" s="91"/>
      <c r="BPF197" s="91"/>
      <c r="BPG197" s="91"/>
      <c r="BPH197" s="91"/>
      <c r="BPI197" s="91"/>
      <c r="BPJ197" s="91"/>
      <c r="BPK197" s="91"/>
      <c r="BPL197" s="91"/>
      <c r="BPM197" s="91"/>
      <c r="BPN197" s="91"/>
      <c r="BPO197" s="91"/>
      <c r="BPP197" s="91"/>
      <c r="BPQ197" s="91"/>
      <c r="BPR197" s="91"/>
      <c r="BPS197" s="91"/>
      <c r="BPT197" s="91"/>
      <c r="BPU197" s="91"/>
      <c r="BPV197" s="91"/>
      <c r="BPW197" s="91"/>
      <c r="BPX197" s="91"/>
      <c r="BPY197" s="91"/>
      <c r="BPZ197" s="91"/>
      <c r="BQA197" s="91"/>
      <c r="BQB197" s="91"/>
      <c r="BQC197" s="91"/>
      <c r="BQD197" s="91"/>
      <c r="BQE197" s="91"/>
      <c r="BQF197" s="91"/>
      <c r="BQG197" s="91"/>
      <c r="BQH197" s="91"/>
      <c r="BQI197" s="91"/>
      <c r="BQJ197" s="91"/>
      <c r="BQK197" s="91"/>
      <c r="BQL197" s="91"/>
      <c r="BQM197" s="91"/>
      <c r="BQN197" s="91"/>
      <c r="BQO197" s="91"/>
      <c r="BQP197" s="91"/>
      <c r="BQQ197" s="91"/>
      <c r="BQR197" s="91"/>
      <c r="BQS197" s="91"/>
      <c r="BQT197" s="91"/>
      <c r="BQU197" s="91"/>
      <c r="BQV197" s="91"/>
      <c r="BQW197" s="91"/>
      <c r="BQX197" s="91"/>
      <c r="BQY197" s="91"/>
      <c r="BQZ197" s="91"/>
      <c r="BRA197" s="91"/>
      <c r="BRB197" s="91"/>
      <c r="BRC197" s="91"/>
      <c r="BRD197" s="91"/>
      <c r="BRE197" s="91"/>
      <c r="BRF197" s="91"/>
      <c r="BRG197" s="91"/>
      <c r="BRH197" s="91"/>
      <c r="BRI197" s="91"/>
      <c r="BRJ197" s="91"/>
      <c r="BRK197" s="91"/>
      <c r="BRL197" s="91"/>
      <c r="BRM197" s="91"/>
      <c r="BRN197" s="91"/>
      <c r="BRO197" s="91"/>
      <c r="BRP197" s="91"/>
      <c r="BRQ197" s="91"/>
      <c r="BRR197" s="91"/>
      <c r="BRS197" s="91"/>
      <c r="BRT197" s="91"/>
      <c r="BRU197" s="91"/>
      <c r="BRV197" s="91"/>
      <c r="BRW197" s="91"/>
      <c r="BRX197" s="91"/>
      <c r="BRY197" s="91"/>
      <c r="BRZ197" s="91"/>
      <c r="BSA197" s="91"/>
      <c r="BSB197" s="91"/>
      <c r="BSC197" s="91"/>
      <c r="BSD197" s="91"/>
      <c r="BSE197" s="91"/>
      <c r="BSF197" s="91"/>
      <c r="BSG197" s="91"/>
      <c r="BSH197" s="91"/>
      <c r="BSI197" s="91"/>
      <c r="BSJ197" s="91"/>
      <c r="BSK197" s="91"/>
      <c r="BSL197" s="91"/>
      <c r="BSM197" s="91"/>
      <c r="BSN197" s="91"/>
      <c r="BSO197" s="91"/>
      <c r="BSP197" s="91"/>
      <c r="BSQ197" s="91"/>
      <c r="BSR197" s="91"/>
      <c r="BSS197" s="91"/>
      <c r="BST197" s="91"/>
      <c r="BSU197" s="91"/>
      <c r="BSV197" s="91"/>
      <c r="BSW197" s="91"/>
      <c r="BSX197" s="91"/>
      <c r="BSY197" s="91"/>
      <c r="BSZ197" s="91"/>
      <c r="BTA197" s="91"/>
      <c r="BTB197" s="91"/>
      <c r="BTC197" s="91"/>
      <c r="BTD197" s="91"/>
      <c r="BTE197" s="91"/>
      <c r="BTF197" s="91"/>
      <c r="BTG197" s="91"/>
      <c r="BTH197" s="91"/>
      <c r="BTI197" s="91"/>
      <c r="BTJ197" s="91"/>
      <c r="BTK197" s="91"/>
      <c r="BTL197" s="91"/>
      <c r="BTM197" s="91"/>
      <c r="BTN197" s="91"/>
      <c r="BTO197" s="91"/>
      <c r="BTP197" s="91"/>
      <c r="BTQ197" s="91"/>
      <c r="BTR197" s="91"/>
      <c r="BTS197" s="91"/>
      <c r="BTT197" s="91"/>
      <c r="BTU197" s="91"/>
      <c r="BTV197" s="91"/>
      <c r="BTW197" s="91"/>
      <c r="BTX197" s="91"/>
      <c r="BTY197" s="91"/>
      <c r="BTZ197" s="91"/>
      <c r="BUA197" s="91"/>
      <c r="BUB197" s="91"/>
      <c r="BUC197" s="91"/>
      <c r="BUD197" s="91"/>
      <c r="BUE197" s="91"/>
      <c r="BUF197" s="91"/>
      <c r="BUG197" s="91"/>
      <c r="BUH197" s="91"/>
      <c r="BUI197" s="91"/>
      <c r="BUJ197" s="91"/>
      <c r="BUK197" s="91"/>
      <c r="BUL197" s="91"/>
      <c r="BUM197" s="91"/>
      <c r="BUN197" s="91"/>
      <c r="BUO197" s="91"/>
      <c r="BUP197" s="91"/>
      <c r="BUQ197" s="91"/>
      <c r="BUR197" s="91"/>
      <c r="BUS197" s="91"/>
      <c r="BUT197" s="91"/>
      <c r="BUU197" s="91"/>
      <c r="BUV197" s="91"/>
      <c r="BUW197" s="91"/>
      <c r="BUX197" s="91"/>
      <c r="BUY197" s="91"/>
      <c r="BUZ197" s="91"/>
      <c r="BVA197" s="91"/>
      <c r="BVB197" s="91"/>
      <c r="BVC197" s="91"/>
      <c r="BVD197" s="91"/>
      <c r="BVE197" s="91"/>
      <c r="BVF197" s="91"/>
      <c r="BVG197" s="91"/>
      <c r="BVH197" s="91"/>
      <c r="BVI197" s="91"/>
      <c r="BVJ197" s="91"/>
      <c r="BVK197" s="91"/>
      <c r="BVL197" s="91"/>
      <c r="BVM197" s="91"/>
      <c r="BVN197" s="91"/>
      <c r="BVO197" s="91"/>
      <c r="BVP197" s="91"/>
      <c r="BVQ197" s="91"/>
      <c r="BVR197" s="91"/>
      <c r="BVS197" s="91"/>
      <c r="BVT197" s="91"/>
      <c r="BVU197" s="91"/>
      <c r="BVV197" s="91"/>
      <c r="BVW197" s="91"/>
      <c r="BVX197" s="91"/>
      <c r="BVY197" s="91"/>
      <c r="BVZ197" s="91"/>
      <c r="BWA197" s="91"/>
      <c r="BWB197" s="91"/>
      <c r="BWC197" s="91"/>
      <c r="BWD197" s="91"/>
      <c r="BWE197" s="91"/>
      <c r="BWF197" s="91"/>
      <c r="BWG197" s="91"/>
      <c r="BWH197" s="91"/>
      <c r="BWI197" s="91"/>
      <c r="BWJ197" s="91"/>
      <c r="BWK197" s="91"/>
      <c r="BWL197" s="91"/>
      <c r="BWM197" s="91"/>
      <c r="BWN197" s="91"/>
      <c r="BWO197" s="91"/>
      <c r="BWP197" s="91"/>
      <c r="BWQ197" s="91"/>
      <c r="BWR197" s="91"/>
      <c r="BWS197" s="91"/>
      <c r="BWT197" s="91"/>
      <c r="BWU197" s="91"/>
      <c r="BWV197" s="91"/>
      <c r="BWW197" s="91"/>
      <c r="BWX197" s="91"/>
      <c r="BWY197" s="91"/>
      <c r="BWZ197" s="91"/>
      <c r="BXA197" s="91"/>
      <c r="BXB197" s="91"/>
      <c r="BXC197" s="91"/>
      <c r="BXD197" s="91"/>
      <c r="BXE197" s="91"/>
      <c r="BXF197" s="91"/>
      <c r="BXG197" s="91"/>
      <c r="BXH197" s="91"/>
      <c r="BXI197" s="91"/>
      <c r="BXJ197" s="91"/>
      <c r="BXK197" s="91"/>
      <c r="BXL197" s="91"/>
      <c r="BXM197" s="91"/>
      <c r="BXN197" s="91"/>
      <c r="BXO197" s="91"/>
      <c r="BXP197" s="91"/>
      <c r="BXQ197" s="91"/>
      <c r="BXR197" s="91"/>
      <c r="BXS197" s="91"/>
      <c r="BXT197" s="91"/>
      <c r="BXU197" s="91"/>
      <c r="BXV197" s="91"/>
      <c r="BXW197" s="91"/>
      <c r="BXX197" s="91"/>
      <c r="BXY197" s="91"/>
      <c r="BXZ197" s="91"/>
      <c r="BYA197" s="91"/>
      <c r="BYB197" s="91"/>
      <c r="BYC197" s="91"/>
      <c r="BYD197" s="91"/>
      <c r="BYE197" s="91"/>
      <c r="BYF197" s="91"/>
      <c r="BYG197" s="91"/>
      <c r="BYH197" s="91"/>
      <c r="BYI197" s="91"/>
      <c r="BYJ197" s="91"/>
      <c r="BYK197" s="91"/>
      <c r="BYL197" s="91"/>
      <c r="BYM197" s="91"/>
      <c r="BYN197" s="91"/>
      <c r="BYO197" s="91"/>
      <c r="BYP197" s="91"/>
      <c r="BYQ197" s="91"/>
      <c r="BYR197" s="91"/>
      <c r="BYS197" s="91"/>
      <c r="BYT197" s="91"/>
      <c r="BYU197" s="91"/>
      <c r="BYV197" s="91"/>
      <c r="BYW197" s="91"/>
      <c r="BYX197" s="91"/>
      <c r="BYY197" s="91"/>
      <c r="BYZ197" s="91"/>
      <c r="BZA197" s="91"/>
      <c r="BZB197" s="91"/>
      <c r="BZC197" s="91"/>
      <c r="BZD197" s="91"/>
      <c r="BZE197" s="91"/>
      <c r="BZF197" s="91"/>
      <c r="BZG197" s="91"/>
      <c r="BZH197" s="91"/>
      <c r="BZI197" s="91"/>
      <c r="BZJ197" s="91"/>
      <c r="BZK197" s="91"/>
      <c r="BZL197" s="91"/>
      <c r="BZM197" s="91"/>
      <c r="BZN197" s="91"/>
      <c r="BZO197" s="91"/>
      <c r="BZP197" s="91"/>
      <c r="BZQ197" s="91"/>
      <c r="BZR197" s="91"/>
      <c r="BZS197" s="91"/>
      <c r="BZT197" s="91"/>
      <c r="BZU197" s="91"/>
      <c r="BZV197" s="91"/>
      <c r="BZW197" s="91"/>
      <c r="BZX197" s="91"/>
      <c r="BZY197" s="91"/>
      <c r="BZZ197" s="91"/>
      <c r="CAA197" s="91"/>
      <c r="CAB197" s="91"/>
      <c r="CAC197" s="91"/>
      <c r="CAD197" s="91"/>
      <c r="CAE197" s="91"/>
      <c r="CAF197" s="91"/>
      <c r="CAG197" s="91"/>
      <c r="CAH197" s="91"/>
      <c r="CAI197" s="91"/>
      <c r="CAJ197" s="91"/>
      <c r="CAK197" s="91"/>
      <c r="CAL197" s="91"/>
      <c r="CAM197" s="91"/>
      <c r="CAN197" s="91"/>
      <c r="CAO197" s="91"/>
      <c r="CAP197" s="91"/>
      <c r="CAQ197" s="91"/>
      <c r="CAR197" s="91"/>
      <c r="CAS197" s="91"/>
      <c r="CAT197" s="91"/>
      <c r="CAU197" s="91"/>
      <c r="CAV197" s="91"/>
      <c r="CAW197" s="91"/>
      <c r="CAX197" s="91"/>
      <c r="CAY197" s="91"/>
      <c r="CAZ197" s="91"/>
      <c r="CBA197" s="91"/>
      <c r="CBB197" s="91"/>
      <c r="CBC197" s="91"/>
      <c r="CBD197" s="91"/>
      <c r="CBE197" s="91"/>
      <c r="CBF197" s="91"/>
      <c r="CBG197" s="91"/>
      <c r="CBH197" s="91"/>
      <c r="CBI197" s="91"/>
      <c r="CBJ197" s="91"/>
      <c r="CBK197" s="91"/>
      <c r="CBL197" s="91"/>
      <c r="CBM197" s="91"/>
      <c r="CBN197" s="91"/>
      <c r="CBO197" s="91"/>
      <c r="CBP197" s="91"/>
      <c r="CBQ197" s="91"/>
      <c r="CBR197" s="91"/>
      <c r="CBS197" s="91"/>
      <c r="CBT197" s="91"/>
      <c r="CBU197" s="91"/>
      <c r="CBV197" s="91"/>
      <c r="CBW197" s="91"/>
      <c r="CBX197" s="91"/>
      <c r="CBY197" s="91"/>
      <c r="CBZ197" s="91"/>
      <c r="CCA197" s="91"/>
      <c r="CCB197" s="91"/>
      <c r="CCC197" s="91"/>
      <c r="CCD197" s="91"/>
      <c r="CCE197" s="91"/>
      <c r="CCF197" s="91"/>
      <c r="CCG197" s="91"/>
      <c r="CCH197" s="91"/>
      <c r="CCI197" s="91"/>
      <c r="CCJ197" s="91"/>
      <c r="CCK197" s="91"/>
      <c r="CCL197" s="91"/>
      <c r="CCM197" s="91"/>
      <c r="CCN197" s="91"/>
      <c r="CCO197" s="91"/>
      <c r="CCP197" s="91"/>
      <c r="CCQ197" s="91"/>
      <c r="CCR197" s="91"/>
      <c r="CCS197" s="91"/>
      <c r="CCT197" s="91"/>
      <c r="CCU197" s="91"/>
      <c r="CCV197" s="91"/>
      <c r="CCW197" s="91"/>
      <c r="CCX197" s="91"/>
      <c r="CCY197" s="91"/>
      <c r="CCZ197" s="91"/>
      <c r="CDA197" s="91"/>
      <c r="CDB197" s="91"/>
      <c r="CDC197" s="91"/>
      <c r="CDD197" s="91"/>
      <c r="CDE197" s="91"/>
      <c r="CDF197" s="91"/>
      <c r="CDG197" s="91"/>
      <c r="CDH197" s="91"/>
      <c r="CDI197" s="91"/>
      <c r="CDJ197" s="91"/>
      <c r="CDK197" s="91"/>
      <c r="CDL197" s="91"/>
      <c r="CDM197" s="91"/>
      <c r="CDN197" s="91"/>
      <c r="CDO197" s="91"/>
      <c r="CDP197" s="91"/>
      <c r="CDQ197" s="91"/>
      <c r="CDR197" s="91"/>
      <c r="CDS197" s="91"/>
      <c r="CDT197" s="91"/>
      <c r="CDU197" s="91"/>
      <c r="CDV197" s="91"/>
      <c r="CDW197" s="91"/>
      <c r="CDX197" s="91"/>
      <c r="CDY197" s="91"/>
      <c r="CDZ197" s="91"/>
      <c r="CEA197" s="91"/>
      <c r="CEB197" s="91"/>
      <c r="CEC197" s="91"/>
      <c r="CED197" s="91"/>
      <c r="CEE197" s="91"/>
      <c r="CEF197" s="91"/>
      <c r="CEG197" s="91"/>
      <c r="CEH197" s="91"/>
      <c r="CEI197" s="91"/>
      <c r="CEJ197" s="91"/>
      <c r="CEK197" s="91"/>
      <c r="CEL197" s="91"/>
      <c r="CEM197" s="91"/>
      <c r="CEN197" s="91"/>
      <c r="CEO197" s="91"/>
      <c r="CEP197" s="91"/>
      <c r="CEQ197" s="91"/>
      <c r="CER197" s="91"/>
      <c r="CES197" s="91"/>
      <c r="CET197" s="91"/>
      <c r="CEU197" s="91"/>
      <c r="CEV197" s="91"/>
      <c r="CEW197" s="91"/>
      <c r="CEX197" s="91"/>
      <c r="CEY197" s="91"/>
      <c r="CEZ197" s="91"/>
      <c r="CFA197" s="91"/>
      <c r="CFB197" s="91"/>
      <c r="CFC197" s="91"/>
      <c r="CFD197" s="91"/>
      <c r="CFE197" s="91"/>
      <c r="CFF197" s="91"/>
      <c r="CFG197" s="91"/>
      <c r="CFH197" s="91"/>
      <c r="CFI197" s="91"/>
      <c r="CFJ197" s="91"/>
      <c r="CFK197" s="91"/>
      <c r="CFL197" s="91"/>
      <c r="CFM197" s="91"/>
      <c r="CFN197" s="91"/>
      <c r="CFO197" s="91"/>
      <c r="CFP197" s="91"/>
      <c r="CFQ197" s="91"/>
      <c r="CFR197" s="91"/>
      <c r="CFS197" s="91"/>
      <c r="CFT197" s="91"/>
      <c r="CFU197" s="91"/>
      <c r="CFV197" s="91"/>
      <c r="CFW197" s="91"/>
      <c r="CFX197" s="91"/>
      <c r="CFY197" s="91"/>
      <c r="CFZ197" s="91"/>
      <c r="CGA197" s="91"/>
      <c r="CGB197" s="91"/>
      <c r="CGC197" s="91"/>
      <c r="CGD197" s="91"/>
      <c r="CGE197" s="91"/>
      <c r="CGF197" s="91"/>
      <c r="CGG197" s="91"/>
      <c r="CGH197" s="91"/>
      <c r="CGI197" s="91"/>
      <c r="CGJ197" s="91"/>
      <c r="CGK197" s="91"/>
      <c r="CGL197" s="91"/>
      <c r="CGM197" s="91"/>
      <c r="CGN197" s="91"/>
      <c r="CGO197" s="91"/>
      <c r="CGP197" s="91"/>
      <c r="CGQ197" s="91"/>
      <c r="CGR197" s="91"/>
      <c r="CGS197" s="91"/>
      <c r="CGT197" s="91"/>
      <c r="CGU197" s="91"/>
      <c r="CGV197" s="91"/>
      <c r="CGW197" s="91"/>
      <c r="CGX197" s="91"/>
      <c r="CGY197" s="91"/>
      <c r="CGZ197" s="91"/>
      <c r="CHA197" s="91"/>
      <c r="CHB197" s="91"/>
      <c r="CHC197" s="91"/>
      <c r="CHD197" s="91"/>
      <c r="CHE197" s="91"/>
      <c r="CHF197" s="91"/>
      <c r="CHG197" s="91"/>
      <c r="CHH197" s="91"/>
      <c r="CHI197" s="91"/>
      <c r="CHJ197" s="91"/>
      <c r="CHK197" s="91"/>
      <c r="CHL197" s="91"/>
      <c r="CHM197" s="91"/>
      <c r="CHN197" s="91"/>
      <c r="CHO197" s="91"/>
      <c r="CHP197" s="91"/>
      <c r="CHQ197" s="91"/>
      <c r="CHR197" s="91"/>
      <c r="CHS197" s="91"/>
      <c r="CHT197" s="91"/>
      <c r="CHU197" s="91"/>
      <c r="CHV197" s="91"/>
      <c r="CHW197" s="91"/>
      <c r="CHX197" s="91"/>
      <c r="CHY197" s="91"/>
      <c r="CHZ197" s="91"/>
      <c r="CIA197" s="91"/>
      <c r="CIB197" s="91"/>
      <c r="CIC197" s="91"/>
      <c r="CID197" s="91"/>
      <c r="CIE197" s="91"/>
      <c r="CIF197" s="91"/>
      <c r="CIG197" s="91"/>
      <c r="CIH197" s="91"/>
      <c r="CII197" s="91"/>
      <c r="CIJ197" s="91"/>
      <c r="CIK197" s="91"/>
      <c r="CIL197" s="91"/>
      <c r="CIM197" s="91"/>
      <c r="CIN197" s="91"/>
      <c r="CIO197" s="91"/>
      <c r="CIP197" s="91"/>
      <c r="CIQ197" s="91"/>
      <c r="CIR197" s="91"/>
      <c r="CIS197" s="91"/>
      <c r="CIT197" s="91"/>
      <c r="CIU197" s="91"/>
      <c r="CIV197" s="91"/>
      <c r="CIW197" s="91"/>
      <c r="CIX197" s="91"/>
      <c r="CIY197" s="91"/>
      <c r="CIZ197" s="91"/>
      <c r="CJA197" s="91"/>
      <c r="CJB197" s="91"/>
      <c r="CJC197" s="91"/>
      <c r="CJD197" s="91"/>
      <c r="CJE197" s="91"/>
      <c r="CJF197" s="91"/>
      <c r="CJG197" s="91"/>
      <c r="CJH197" s="91"/>
      <c r="CJI197" s="91"/>
      <c r="CJJ197" s="91"/>
      <c r="CJK197" s="91"/>
      <c r="CJL197" s="91"/>
      <c r="CJM197" s="91"/>
      <c r="CJN197" s="91"/>
      <c r="CJO197" s="91"/>
      <c r="CJP197" s="91"/>
      <c r="CJQ197" s="91"/>
      <c r="CJR197" s="91"/>
      <c r="CJS197" s="91"/>
      <c r="CJT197" s="91"/>
      <c r="CJU197" s="91"/>
      <c r="CJV197" s="91"/>
      <c r="CJW197" s="91"/>
      <c r="CJX197" s="91"/>
      <c r="CJY197" s="91"/>
      <c r="CJZ197" s="91"/>
      <c r="CKA197" s="91"/>
      <c r="CKB197" s="91"/>
      <c r="CKC197" s="91"/>
      <c r="CKD197" s="91"/>
      <c r="CKE197" s="91"/>
      <c r="CKF197" s="91"/>
      <c r="CKG197" s="91"/>
      <c r="CKH197" s="91"/>
      <c r="CKI197" s="91"/>
      <c r="CKJ197" s="91"/>
      <c r="CKK197" s="91"/>
      <c r="CKL197" s="91"/>
      <c r="CKM197" s="91"/>
      <c r="CKN197" s="91"/>
      <c r="CKO197" s="91"/>
      <c r="CKP197" s="91"/>
      <c r="CKQ197" s="91"/>
      <c r="CKR197" s="91"/>
      <c r="CKS197" s="91"/>
      <c r="CKT197" s="91"/>
      <c r="CKU197" s="91"/>
      <c r="CKV197" s="91"/>
      <c r="CKW197" s="91"/>
      <c r="CKX197" s="91"/>
      <c r="CKY197" s="91"/>
      <c r="CKZ197" s="91"/>
      <c r="CLA197" s="91"/>
      <c r="CLB197" s="91"/>
      <c r="CLC197" s="91"/>
      <c r="CLD197" s="91"/>
      <c r="CLE197" s="91"/>
      <c r="CLF197" s="91"/>
      <c r="CLG197" s="91"/>
      <c r="CLH197" s="91"/>
      <c r="CLI197" s="91"/>
      <c r="CLJ197" s="91"/>
      <c r="CLK197" s="91"/>
      <c r="CLL197" s="91"/>
      <c r="CLM197" s="91"/>
      <c r="CLN197" s="91"/>
      <c r="CLO197" s="91"/>
      <c r="CLP197" s="91"/>
      <c r="CLQ197" s="91"/>
      <c r="CLR197" s="91"/>
      <c r="CLS197" s="91"/>
      <c r="CLT197" s="91"/>
      <c r="CLU197" s="91"/>
      <c r="CLV197" s="91"/>
      <c r="CLW197" s="91"/>
      <c r="CLX197" s="91"/>
      <c r="CLY197" s="91"/>
      <c r="CLZ197" s="91"/>
      <c r="CMA197" s="91"/>
      <c r="CMB197" s="91"/>
      <c r="CMC197" s="91"/>
      <c r="CMD197" s="91"/>
      <c r="CME197" s="91"/>
      <c r="CMF197" s="91"/>
      <c r="CMG197" s="91"/>
      <c r="CMH197" s="91"/>
      <c r="CMI197" s="91"/>
      <c r="CMJ197" s="91"/>
      <c r="CMK197" s="91"/>
      <c r="CML197" s="91"/>
      <c r="CMM197" s="91"/>
      <c r="CMN197" s="91"/>
      <c r="CMO197" s="91"/>
      <c r="CMP197" s="91"/>
      <c r="CMQ197" s="91"/>
      <c r="CMR197" s="91"/>
      <c r="CMS197" s="91"/>
      <c r="CMT197" s="91"/>
      <c r="CMU197" s="91"/>
      <c r="CMV197" s="91"/>
      <c r="CMW197" s="91"/>
      <c r="CMX197" s="91"/>
      <c r="CMY197" s="91"/>
      <c r="CMZ197" s="91"/>
      <c r="CNA197" s="91"/>
      <c r="CNB197" s="91"/>
      <c r="CNC197" s="91"/>
      <c r="CND197" s="91"/>
      <c r="CNE197" s="91"/>
      <c r="CNF197" s="91"/>
      <c r="CNG197" s="91"/>
      <c r="CNH197" s="91"/>
      <c r="CNI197" s="91"/>
      <c r="CNJ197" s="91"/>
      <c r="CNK197" s="91"/>
      <c r="CNL197" s="91"/>
      <c r="CNM197" s="91"/>
      <c r="CNN197" s="91"/>
      <c r="CNO197" s="91"/>
      <c r="CNP197" s="91"/>
      <c r="CNQ197" s="91"/>
      <c r="CNR197" s="91"/>
      <c r="CNS197" s="91"/>
      <c r="CNT197" s="91"/>
      <c r="CNU197" s="91"/>
      <c r="CNV197" s="91"/>
      <c r="CNW197" s="91"/>
      <c r="CNX197" s="91"/>
      <c r="CNY197" s="91"/>
      <c r="CNZ197" s="91"/>
      <c r="COA197" s="91"/>
      <c r="COB197" s="91"/>
      <c r="COC197" s="91"/>
      <c r="COD197" s="91"/>
      <c r="COE197" s="91"/>
      <c r="COF197" s="91"/>
      <c r="COG197" s="91"/>
      <c r="COH197" s="91"/>
      <c r="COI197" s="91"/>
      <c r="COJ197" s="91"/>
      <c r="COK197" s="91"/>
      <c r="COL197" s="91"/>
      <c r="COM197" s="91"/>
      <c r="CON197" s="91"/>
      <c r="COO197" s="91"/>
      <c r="COP197" s="91"/>
      <c r="COQ197" s="91"/>
      <c r="COR197" s="91"/>
      <c r="COS197" s="91"/>
      <c r="COT197" s="91"/>
      <c r="COU197" s="91"/>
      <c r="COV197" s="91"/>
      <c r="COW197" s="91"/>
      <c r="COX197" s="91"/>
      <c r="COY197" s="91"/>
      <c r="COZ197" s="91"/>
      <c r="CPA197" s="91"/>
      <c r="CPB197" s="91"/>
      <c r="CPC197" s="91"/>
      <c r="CPD197" s="91"/>
      <c r="CPE197" s="91"/>
      <c r="CPF197" s="91"/>
      <c r="CPG197" s="91"/>
      <c r="CPH197" s="91"/>
      <c r="CPI197" s="91"/>
      <c r="CPJ197" s="91"/>
      <c r="CPK197" s="91"/>
      <c r="CPL197" s="91"/>
      <c r="CPM197" s="91"/>
      <c r="CPN197" s="91"/>
      <c r="CPO197" s="91"/>
      <c r="CPP197" s="91"/>
      <c r="CPQ197" s="91"/>
      <c r="CPR197" s="91"/>
      <c r="CPS197" s="91"/>
      <c r="CPT197" s="91"/>
      <c r="CPU197" s="91"/>
      <c r="CPV197" s="91"/>
      <c r="CPW197" s="91"/>
      <c r="CPX197" s="91"/>
      <c r="CPY197" s="91"/>
      <c r="CPZ197" s="91"/>
      <c r="CQA197" s="91"/>
      <c r="CQB197" s="91"/>
      <c r="CQC197" s="91"/>
      <c r="CQD197" s="91"/>
      <c r="CQE197" s="91"/>
      <c r="CQF197" s="91"/>
      <c r="CQG197" s="91"/>
      <c r="CQH197" s="91"/>
      <c r="CQI197" s="91"/>
      <c r="CQJ197" s="91"/>
      <c r="CQK197" s="91"/>
      <c r="CQL197" s="91"/>
      <c r="CQM197" s="91"/>
      <c r="CQN197" s="91"/>
      <c r="CQO197" s="91"/>
      <c r="CQP197" s="91"/>
      <c r="CQQ197" s="91"/>
      <c r="CQR197" s="91"/>
      <c r="CQS197" s="91"/>
      <c r="CQT197" s="91"/>
      <c r="CQU197" s="91"/>
      <c r="CQV197" s="91"/>
      <c r="CQW197" s="91"/>
      <c r="CQX197" s="91"/>
      <c r="CQY197" s="91"/>
      <c r="CQZ197" s="91"/>
      <c r="CRA197" s="91"/>
      <c r="CRB197" s="91"/>
      <c r="CRC197" s="91"/>
      <c r="CRD197" s="91"/>
      <c r="CRE197" s="91"/>
      <c r="CRF197" s="91"/>
      <c r="CRG197" s="91"/>
      <c r="CRH197" s="91"/>
      <c r="CRI197" s="91"/>
      <c r="CRJ197" s="91"/>
      <c r="CRK197" s="91"/>
      <c r="CRL197" s="91"/>
      <c r="CRM197" s="91"/>
      <c r="CRN197" s="91"/>
      <c r="CRO197" s="91"/>
      <c r="CRP197" s="91"/>
      <c r="CRQ197" s="91"/>
      <c r="CRR197" s="91"/>
      <c r="CRS197" s="91"/>
      <c r="CRT197" s="91"/>
      <c r="CRU197" s="91"/>
      <c r="CRV197" s="91"/>
      <c r="CRW197" s="91"/>
      <c r="CRX197" s="91"/>
      <c r="CRY197" s="91"/>
      <c r="CRZ197" s="91"/>
      <c r="CSA197" s="91"/>
      <c r="CSB197" s="91"/>
      <c r="CSC197" s="91"/>
      <c r="CSD197" s="91"/>
      <c r="CSE197" s="91"/>
      <c r="CSF197" s="91"/>
      <c r="CSG197" s="91"/>
      <c r="CSH197" s="91"/>
      <c r="CSI197" s="91"/>
      <c r="CSJ197" s="91"/>
      <c r="CSK197" s="91"/>
      <c r="CSL197" s="91"/>
      <c r="CSM197" s="91"/>
      <c r="CSN197" s="91"/>
      <c r="CSO197" s="91"/>
      <c r="CSP197" s="91"/>
      <c r="CSQ197" s="91"/>
      <c r="CSR197" s="91"/>
      <c r="CSS197" s="91"/>
      <c r="CST197" s="91"/>
      <c r="CSU197" s="91"/>
      <c r="CSV197" s="91"/>
      <c r="CSW197" s="91"/>
      <c r="CSX197" s="91"/>
      <c r="CSY197" s="91"/>
      <c r="CSZ197" s="91"/>
      <c r="CTA197" s="91"/>
      <c r="CTB197" s="91"/>
      <c r="CTC197" s="91"/>
      <c r="CTD197" s="91"/>
      <c r="CTE197" s="91"/>
      <c r="CTF197" s="91"/>
      <c r="CTG197" s="91"/>
      <c r="CTH197" s="91"/>
      <c r="CTI197" s="91"/>
      <c r="CTJ197" s="91"/>
      <c r="CTK197" s="91"/>
      <c r="CTL197" s="91"/>
      <c r="CTM197" s="91"/>
      <c r="CTN197" s="91"/>
      <c r="CTO197" s="91"/>
      <c r="CTP197" s="91"/>
      <c r="CTQ197" s="91"/>
      <c r="CTR197" s="91"/>
      <c r="CTS197" s="91"/>
      <c r="CTT197" s="91"/>
      <c r="CTU197" s="91"/>
      <c r="CTV197" s="91"/>
      <c r="CTW197" s="91"/>
      <c r="CTX197" s="91"/>
      <c r="CTY197" s="91"/>
      <c r="CTZ197" s="91"/>
      <c r="CUA197" s="91"/>
      <c r="CUB197" s="91"/>
      <c r="CUC197" s="91"/>
      <c r="CUD197" s="91"/>
      <c r="CUE197" s="91"/>
      <c r="CUF197" s="91"/>
      <c r="CUG197" s="91"/>
      <c r="CUH197" s="91"/>
      <c r="CUI197" s="91"/>
      <c r="CUJ197" s="91"/>
      <c r="CUK197" s="91"/>
      <c r="CUL197" s="91"/>
      <c r="CUM197" s="91"/>
      <c r="CUN197" s="91"/>
      <c r="CUO197" s="91"/>
      <c r="CUP197" s="91"/>
      <c r="CUQ197" s="91"/>
      <c r="CUR197" s="91"/>
      <c r="CUS197" s="91"/>
      <c r="CUT197" s="91"/>
      <c r="CUU197" s="91"/>
      <c r="CUV197" s="91"/>
      <c r="CUW197" s="91"/>
      <c r="CUX197" s="91"/>
      <c r="CUY197" s="91"/>
      <c r="CUZ197" s="91"/>
      <c r="CVA197" s="91"/>
      <c r="CVB197" s="91"/>
      <c r="CVC197" s="91"/>
      <c r="CVD197" s="91"/>
      <c r="CVE197" s="91"/>
      <c r="CVF197" s="91"/>
      <c r="CVG197" s="91"/>
      <c r="CVH197" s="91"/>
      <c r="CVI197" s="91"/>
      <c r="CVJ197" s="91"/>
      <c r="CVK197" s="91"/>
      <c r="CVL197" s="91"/>
      <c r="CVM197" s="91"/>
      <c r="CVN197" s="91"/>
      <c r="CVO197" s="91"/>
      <c r="CVP197" s="91"/>
      <c r="CVQ197" s="91"/>
      <c r="CVR197" s="91"/>
      <c r="CVS197" s="91"/>
      <c r="CVT197" s="91"/>
      <c r="CVU197" s="91"/>
      <c r="CVV197" s="91"/>
      <c r="CVW197" s="91"/>
      <c r="CVX197" s="91"/>
      <c r="CVY197" s="91"/>
      <c r="CVZ197" s="91"/>
      <c r="CWA197" s="91"/>
      <c r="CWB197" s="91"/>
      <c r="CWC197" s="91"/>
      <c r="CWD197" s="91"/>
      <c r="CWE197" s="91"/>
      <c r="CWF197" s="91"/>
      <c r="CWG197" s="91"/>
      <c r="CWH197" s="91"/>
      <c r="CWI197" s="91"/>
      <c r="CWJ197" s="91"/>
      <c r="CWK197" s="91"/>
      <c r="CWL197" s="91"/>
      <c r="CWM197" s="91"/>
      <c r="CWN197" s="91"/>
      <c r="CWO197" s="91"/>
      <c r="CWP197" s="91"/>
      <c r="CWQ197" s="91"/>
      <c r="CWR197" s="91"/>
      <c r="CWS197" s="91"/>
      <c r="CWT197" s="91"/>
      <c r="CWU197" s="91"/>
      <c r="CWV197" s="91"/>
      <c r="CWW197" s="91"/>
      <c r="CWX197" s="91"/>
      <c r="CWY197" s="91"/>
      <c r="CWZ197" s="91"/>
      <c r="CXA197" s="91"/>
      <c r="CXB197" s="91"/>
      <c r="CXC197" s="91"/>
      <c r="CXD197" s="91"/>
      <c r="CXE197" s="91"/>
      <c r="CXF197" s="91"/>
      <c r="CXG197" s="91"/>
      <c r="CXH197" s="91"/>
      <c r="CXI197" s="91"/>
      <c r="CXJ197" s="91"/>
      <c r="CXK197" s="91"/>
      <c r="CXL197" s="91"/>
      <c r="CXM197" s="91"/>
      <c r="CXN197" s="91"/>
      <c r="CXO197" s="91"/>
      <c r="CXP197" s="91"/>
      <c r="CXQ197" s="91"/>
      <c r="CXR197" s="91"/>
      <c r="CXS197" s="91"/>
      <c r="CXT197" s="91"/>
      <c r="CXU197" s="91"/>
      <c r="CXV197" s="91"/>
      <c r="CXW197" s="91"/>
      <c r="CXX197" s="91"/>
      <c r="CXY197" s="91"/>
      <c r="CXZ197" s="91"/>
      <c r="CYA197" s="91"/>
      <c r="CYB197" s="91"/>
      <c r="CYC197" s="91"/>
      <c r="CYD197" s="91"/>
      <c r="CYE197" s="91"/>
      <c r="CYF197" s="91"/>
      <c r="CYG197" s="91"/>
      <c r="CYH197" s="91"/>
      <c r="CYI197" s="91"/>
      <c r="CYJ197" s="91"/>
      <c r="CYK197" s="91"/>
      <c r="CYL197" s="91"/>
      <c r="CYM197" s="91"/>
      <c r="CYN197" s="91"/>
      <c r="CYO197" s="91"/>
      <c r="CYP197" s="91"/>
      <c r="CYQ197" s="91"/>
      <c r="CYR197" s="91"/>
      <c r="CYS197" s="91"/>
      <c r="CYT197" s="91"/>
      <c r="CYU197" s="91"/>
      <c r="CYV197" s="91"/>
      <c r="CYW197" s="91"/>
      <c r="CYX197" s="91"/>
      <c r="CYY197" s="91"/>
      <c r="CYZ197" s="91"/>
      <c r="CZA197" s="91"/>
      <c r="CZB197" s="91"/>
      <c r="CZC197" s="91"/>
      <c r="CZD197" s="91"/>
      <c r="CZE197" s="91"/>
      <c r="CZF197" s="91"/>
      <c r="CZG197" s="91"/>
      <c r="CZH197" s="91"/>
      <c r="CZI197" s="91"/>
      <c r="CZJ197" s="91"/>
      <c r="CZK197" s="91"/>
      <c r="CZL197" s="91"/>
      <c r="CZM197" s="91"/>
      <c r="CZN197" s="91"/>
      <c r="CZO197" s="91"/>
      <c r="CZP197" s="91"/>
      <c r="CZQ197" s="91"/>
      <c r="CZR197" s="91"/>
      <c r="CZS197" s="91"/>
      <c r="CZT197" s="91"/>
      <c r="CZU197" s="91"/>
      <c r="CZV197" s="91"/>
      <c r="CZW197" s="91"/>
      <c r="CZX197" s="91"/>
      <c r="CZY197" s="91"/>
      <c r="CZZ197" s="91"/>
      <c r="DAA197" s="91"/>
      <c r="DAB197" s="91"/>
      <c r="DAC197" s="91"/>
      <c r="DAD197" s="91"/>
      <c r="DAE197" s="91"/>
      <c r="DAF197" s="91"/>
      <c r="DAG197" s="91"/>
      <c r="DAH197" s="91"/>
      <c r="DAI197" s="91"/>
      <c r="DAJ197" s="91"/>
      <c r="DAK197" s="91"/>
      <c r="DAL197" s="91"/>
      <c r="DAM197" s="91"/>
      <c r="DAN197" s="91"/>
      <c r="DAO197" s="91"/>
      <c r="DAP197" s="91"/>
      <c r="DAQ197" s="91"/>
      <c r="DAR197" s="91"/>
      <c r="DAS197" s="91"/>
      <c r="DAT197" s="91"/>
      <c r="DAU197" s="91"/>
      <c r="DAV197" s="91"/>
      <c r="DAW197" s="91"/>
      <c r="DAX197" s="91"/>
      <c r="DAY197" s="91"/>
      <c r="DAZ197" s="91"/>
      <c r="DBA197" s="91"/>
      <c r="DBB197" s="91"/>
      <c r="DBC197" s="91"/>
      <c r="DBD197" s="91"/>
      <c r="DBE197" s="91"/>
      <c r="DBF197" s="91"/>
      <c r="DBG197" s="91"/>
      <c r="DBH197" s="91"/>
      <c r="DBI197" s="91"/>
      <c r="DBJ197" s="91"/>
      <c r="DBK197" s="91"/>
      <c r="DBL197" s="91"/>
      <c r="DBM197" s="91"/>
      <c r="DBN197" s="91"/>
      <c r="DBO197" s="91"/>
      <c r="DBP197" s="91"/>
      <c r="DBQ197" s="91"/>
      <c r="DBR197" s="91"/>
      <c r="DBS197" s="91"/>
      <c r="DBT197" s="91"/>
      <c r="DBU197" s="91"/>
      <c r="DBV197" s="91"/>
      <c r="DBW197" s="91"/>
      <c r="DBX197" s="91"/>
      <c r="DBY197" s="91"/>
      <c r="DBZ197" s="91"/>
      <c r="DCA197" s="91"/>
      <c r="DCB197" s="91"/>
      <c r="DCC197" s="91"/>
      <c r="DCD197" s="91"/>
      <c r="DCE197" s="91"/>
      <c r="DCF197" s="91"/>
      <c r="DCG197" s="91"/>
      <c r="DCH197" s="91"/>
      <c r="DCI197" s="91"/>
      <c r="DCJ197" s="91"/>
      <c r="DCK197" s="91"/>
      <c r="DCL197" s="91"/>
      <c r="DCM197" s="91"/>
      <c r="DCN197" s="91"/>
      <c r="DCO197" s="91"/>
      <c r="DCP197" s="91"/>
      <c r="DCQ197" s="91"/>
      <c r="DCR197" s="91"/>
      <c r="DCS197" s="91"/>
      <c r="DCT197" s="91"/>
      <c r="DCU197" s="91"/>
      <c r="DCV197" s="91"/>
      <c r="DCW197" s="91"/>
      <c r="DCX197" s="91"/>
      <c r="DCY197" s="91"/>
      <c r="DCZ197" s="91"/>
      <c r="DDA197" s="91"/>
      <c r="DDB197" s="91"/>
      <c r="DDC197" s="91"/>
      <c r="DDD197" s="91"/>
      <c r="DDE197" s="91"/>
      <c r="DDF197" s="91"/>
      <c r="DDG197" s="91"/>
      <c r="DDH197" s="91"/>
      <c r="DDI197" s="91"/>
      <c r="DDJ197" s="91"/>
      <c r="DDK197" s="91"/>
      <c r="DDL197" s="91"/>
      <c r="DDM197" s="91"/>
      <c r="DDN197" s="91"/>
      <c r="DDO197" s="91"/>
      <c r="DDP197" s="91"/>
      <c r="DDQ197" s="91"/>
      <c r="DDR197" s="91"/>
      <c r="DDS197" s="91"/>
      <c r="DDT197" s="91"/>
      <c r="DDU197" s="91"/>
      <c r="DDV197" s="91"/>
      <c r="DDW197" s="91"/>
      <c r="DDX197" s="91"/>
      <c r="DDY197" s="91"/>
      <c r="DDZ197" s="91"/>
      <c r="DEA197" s="91"/>
      <c r="DEB197" s="91"/>
      <c r="DEC197" s="91"/>
      <c r="DED197" s="91"/>
      <c r="DEE197" s="91"/>
      <c r="DEF197" s="91"/>
      <c r="DEG197" s="91"/>
      <c r="DEH197" s="91"/>
      <c r="DEI197" s="91"/>
      <c r="DEJ197" s="91"/>
      <c r="DEK197" s="91"/>
      <c r="DEL197" s="91"/>
      <c r="DEM197" s="91"/>
      <c r="DEN197" s="91"/>
      <c r="DEO197" s="91"/>
      <c r="DEP197" s="91"/>
      <c r="DEQ197" s="91"/>
      <c r="DER197" s="91"/>
      <c r="DES197" s="91"/>
      <c r="DET197" s="91"/>
      <c r="DEU197" s="91"/>
      <c r="DEV197" s="91"/>
      <c r="DEW197" s="91"/>
      <c r="DEX197" s="91"/>
      <c r="DEY197" s="91"/>
      <c r="DEZ197" s="91"/>
      <c r="DFA197" s="91"/>
      <c r="DFB197" s="91"/>
      <c r="DFC197" s="91"/>
      <c r="DFD197" s="91"/>
      <c r="DFE197" s="91"/>
      <c r="DFF197" s="91"/>
      <c r="DFG197" s="91"/>
      <c r="DFH197" s="91"/>
      <c r="DFI197" s="91"/>
      <c r="DFJ197" s="91"/>
      <c r="DFK197" s="91"/>
      <c r="DFL197" s="91"/>
      <c r="DFM197" s="91"/>
      <c r="DFN197" s="91"/>
      <c r="DFO197" s="91"/>
      <c r="DFP197" s="91"/>
      <c r="DFQ197" s="91"/>
      <c r="DFR197" s="91"/>
      <c r="DFS197" s="91"/>
      <c r="DFT197" s="91"/>
      <c r="DFU197" s="91"/>
      <c r="DFV197" s="91"/>
      <c r="DFW197" s="91"/>
      <c r="DFX197" s="91"/>
      <c r="DFY197" s="91"/>
      <c r="DFZ197" s="91"/>
      <c r="DGA197" s="91"/>
      <c r="DGB197" s="91"/>
      <c r="DGC197" s="91"/>
      <c r="DGD197" s="91"/>
      <c r="DGE197" s="91"/>
      <c r="DGF197" s="91"/>
      <c r="DGG197" s="91"/>
      <c r="DGH197" s="91"/>
      <c r="DGI197" s="91"/>
      <c r="DGJ197" s="91"/>
      <c r="DGK197" s="91"/>
      <c r="DGL197" s="91"/>
      <c r="DGM197" s="91"/>
      <c r="DGN197" s="91"/>
      <c r="DGO197" s="91"/>
      <c r="DGP197" s="91"/>
      <c r="DGQ197" s="91"/>
      <c r="DGR197" s="91"/>
      <c r="DGS197" s="91"/>
      <c r="DGT197" s="91"/>
      <c r="DGU197" s="91"/>
      <c r="DGV197" s="91"/>
      <c r="DGW197" s="91"/>
      <c r="DGX197" s="91"/>
      <c r="DGY197" s="91"/>
      <c r="DGZ197" s="91"/>
      <c r="DHA197" s="91"/>
      <c r="DHB197" s="91"/>
      <c r="DHC197" s="91"/>
      <c r="DHD197" s="91"/>
      <c r="DHE197" s="91"/>
      <c r="DHF197" s="91"/>
      <c r="DHG197" s="91"/>
      <c r="DHH197" s="91"/>
      <c r="DHI197" s="91"/>
      <c r="DHJ197" s="91"/>
      <c r="DHK197" s="91"/>
      <c r="DHL197" s="91"/>
      <c r="DHM197" s="91"/>
      <c r="DHN197" s="91"/>
      <c r="DHO197" s="91"/>
      <c r="DHP197" s="91"/>
      <c r="DHQ197" s="91"/>
      <c r="DHR197" s="91"/>
      <c r="DHS197" s="91"/>
      <c r="DHT197" s="91"/>
      <c r="DHU197" s="91"/>
      <c r="DHV197" s="91"/>
      <c r="DHW197" s="91"/>
      <c r="DHX197" s="91"/>
      <c r="DHY197" s="91"/>
      <c r="DHZ197" s="91"/>
      <c r="DIA197" s="91"/>
      <c r="DIB197" s="91"/>
      <c r="DIC197" s="91"/>
      <c r="DID197" s="91"/>
      <c r="DIE197" s="91"/>
      <c r="DIF197" s="91"/>
      <c r="DIG197" s="91"/>
      <c r="DIH197" s="91"/>
      <c r="DII197" s="91"/>
      <c r="DIJ197" s="91"/>
      <c r="DIK197" s="91"/>
      <c r="DIL197" s="91"/>
      <c r="DIM197" s="91"/>
      <c r="DIN197" s="91"/>
      <c r="DIO197" s="91"/>
      <c r="DIP197" s="91"/>
      <c r="DIQ197" s="91"/>
      <c r="DIR197" s="91"/>
      <c r="DIS197" s="91"/>
      <c r="DIT197" s="91"/>
      <c r="DIU197" s="91"/>
      <c r="DIV197" s="91"/>
      <c r="DIW197" s="91"/>
      <c r="DIX197" s="91"/>
      <c r="DIY197" s="91"/>
      <c r="DIZ197" s="91"/>
      <c r="DJA197" s="91"/>
      <c r="DJB197" s="91"/>
      <c r="DJC197" s="91"/>
      <c r="DJD197" s="91"/>
      <c r="DJE197" s="91"/>
      <c r="DJF197" s="91"/>
      <c r="DJG197" s="91"/>
      <c r="DJH197" s="91"/>
      <c r="DJI197" s="91"/>
      <c r="DJJ197" s="91"/>
      <c r="DJK197" s="91"/>
      <c r="DJL197" s="91"/>
      <c r="DJM197" s="91"/>
      <c r="DJN197" s="91"/>
      <c r="DJO197" s="91"/>
      <c r="DJP197" s="91"/>
      <c r="DJQ197" s="91"/>
      <c r="DJR197" s="91"/>
      <c r="DJS197" s="91"/>
      <c r="DJT197" s="91"/>
      <c r="DJU197" s="91"/>
      <c r="DJV197" s="91"/>
      <c r="DJW197" s="91"/>
      <c r="DJX197" s="91"/>
      <c r="DJY197" s="91"/>
      <c r="DJZ197" s="91"/>
      <c r="DKA197" s="91"/>
      <c r="DKB197" s="91"/>
      <c r="DKC197" s="91"/>
      <c r="DKD197" s="91"/>
      <c r="DKE197" s="91"/>
      <c r="DKF197" s="91"/>
      <c r="DKG197" s="91"/>
      <c r="DKH197" s="91"/>
      <c r="DKI197" s="91"/>
      <c r="DKJ197" s="91"/>
      <c r="DKK197" s="91"/>
      <c r="DKL197" s="91"/>
      <c r="DKM197" s="91"/>
      <c r="DKN197" s="91"/>
      <c r="DKO197" s="91"/>
      <c r="DKP197" s="91"/>
      <c r="DKQ197" s="91"/>
      <c r="DKR197" s="91"/>
      <c r="DKS197" s="91"/>
      <c r="DKT197" s="91"/>
      <c r="DKU197" s="91"/>
      <c r="DKV197" s="91"/>
      <c r="DKW197" s="91"/>
      <c r="DKX197" s="91"/>
      <c r="DKY197" s="91"/>
      <c r="DKZ197" s="91"/>
      <c r="DLA197" s="91"/>
      <c r="DLB197" s="91"/>
      <c r="DLC197" s="91"/>
      <c r="DLD197" s="91"/>
      <c r="DLE197" s="91"/>
      <c r="DLF197" s="91"/>
      <c r="DLG197" s="91"/>
      <c r="DLH197" s="91"/>
      <c r="DLI197" s="91"/>
      <c r="DLJ197" s="91"/>
      <c r="DLK197" s="91"/>
      <c r="DLL197" s="91"/>
      <c r="DLM197" s="91"/>
      <c r="DLN197" s="91"/>
      <c r="DLO197" s="91"/>
      <c r="DLP197" s="91"/>
      <c r="DLQ197" s="91"/>
      <c r="DLR197" s="91"/>
      <c r="DLS197" s="91"/>
      <c r="DLT197" s="91"/>
      <c r="DLU197" s="91"/>
      <c r="DLV197" s="91"/>
      <c r="DLW197" s="91"/>
      <c r="DLX197" s="91"/>
      <c r="DLY197" s="91"/>
      <c r="DLZ197" s="91"/>
      <c r="DMA197" s="91"/>
      <c r="DMB197" s="91"/>
      <c r="DMC197" s="91"/>
      <c r="DMD197" s="91"/>
      <c r="DME197" s="91"/>
      <c r="DMF197" s="91"/>
      <c r="DMG197" s="91"/>
      <c r="DMH197" s="91"/>
      <c r="DMI197" s="91"/>
      <c r="DMJ197" s="91"/>
      <c r="DMK197" s="91"/>
      <c r="DML197" s="91"/>
      <c r="DMM197" s="91"/>
      <c r="DMN197" s="91"/>
      <c r="DMO197" s="91"/>
      <c r="DMP197" s="91"/>
      <c r="DMQ197" s="91"/>
      <c r="DMR197" s="91"/>
      <c r="DMS197" s="91"/>
      <c r="DMT197" s="91"/>
      <c r="DMU197" s="91"/>
      <c r="DMV197" s="91"/>
      <c r="DMW197" s="91"/>
      <c r="DMX197" s="91"/>
      <c r="DMY197" s="91"/>
      <c r="DMZ197" s="91"/>
      <c r="DNA197" s="91"/>
      <c r="DNB197" s="91"/>
      <c r="DNC197" s="91"/>
      <c r="DND197" s="91"/>
      <c r="DNE197" s="91"/>
      <c r="DNF197" s="91"/>
      <c r="DNG197" s="91"/>
      <c r="DNH197" s="91"/>
      <c r="DNI197" s="91"/>
      <c r="DNJ197" s="91"/>
      <c r="DNK197" s="91"/>
      <c r="DNL197" s="91"/>
      <c r="DNM197" s="91"/>
      <c r="DNN197" s="91"/>
      <c r="DNO197" s="91"/>
      <c r="DNP197" s="91"/>
      <c r="DNQ197" s="91"/>
      <c r="DNR197" s="91"/>
      <c r="DNS197" s="91"/>
      <c r="DNT197" s="91"/>
      <c r="DNU197" s="91"/>
      <c r="DNV197" s="91"/>
      <c r="DNW197" s="91"/>
      <c r="DNX197" s="91"/>
      <c r="DNY197" s="91"/>
      <c r="DNZ197" s="91"/>
      <c r="DOA197" s="91"/>
      <c r="DOB197" s="91"/>
      <c r="DOC197" s="91"/>
      <c r="DOD197" s="91"/>
      <c r="DOE197" s="91"/>
      <c r="DOF197" s="91"/>
      <c r="DOG197" s="91"/>
      <c r="DOH197" s="91"/>
      <c r="DOI197" s="91"/>
      <c r="DOJ197" s="91"/>
      <c r="DOK197" s="91"/>
      <c r="DOL197" s="91"/>
      <c r="DOM197" s="91"/>
      <c r="DON197" s="91"/>
      <c r="DOO197" s="91"/>
      <c r="DOP197" s="91"/>
      <c r="DOQ197" s="91"/>
      <c r="DOR197" s="91"/>
      <c r="DOS197" s="91"/>
      <c r="DOT197" s="91"/>
      <c r="DOU197" s="91"/>
      <c r="DOV197" s="91"/>
      <c r="DOW197" s="91"/>
      <c r="DOX197" s="91"/>
      <c r="DOY197" s="91"/>
      <c r="DOZ197" s="91"/>
      <c r="DPA197" s="91"/>
      <c r="DPB197" s="91"/>
      <c r="DPC197" s="91"/>
      <c r="DPD197" s="91"/>
      <c r="DPE197" s="91"/>
      <c r="DPF197" s="91"/>
      <c r="DPG197" s="91"/>
      <c r="DPH197" s="91"/>
      <c r="DPI197" s="91"/>
      <c r="DPJ197" s="91"/>
      <c r="DPK197" s="91"/>
      <c r="DPL197" s="91"/>
      <c r="DPM197" s="91"/>
      <c r="DPN197" s="91"/>
      <c r="DPO197" s="91"/>
      <c r="DPP197" s="91"/>
      <c r="DPQ197" s="91"/>
      <c r="DPR197" s="91"/>
      <c r="DPS197" s="91"/>
      <c r="DPT197" s="91"/>
      <c r="DPU197" s="91"/>
      <c r="DPV197" s="91"/>
      <c r="DPW197" s="91"/>
      <c r="DPX197" s="91"/>
      <c r="DPY197" s="91"/>
      <c r="DPZ197" s="91"/>
      <c r="DQA197" s="91"/>
      <c r="DQB197" s="91"/>
      <c r="DQC197" s="91"/>
      <c r="DQD197" s="91"/>
      <c r="DQE197" s="91"/>
      <c r="DQF197" s="91"/>
      <c r="DQG197" s="91"/>
      <c r="DQH197" s="91"/>
      <c r="DQI197" s="91"/>
      <c r="DQJ197" s="91"/>
      <c r="DQK197" s="91"/>
      <c r="DQL197" s="91"/>
      <c r="DQM197" s="91"/>
      <c r="DQN197" s="91"/>
      <c r="DQO197" s="91"/>
      <c r="DQP197" s="91"/>
      <c r="DQQ197" s="91"/>
      <c r="DQR197" s="91"/>
      <c r="DQS197" s="91"/>
      <c r="DQT197" s="91"/>
      <c r="DQU197" s="91"/>
      <c r="DQV197" s="91"/>
      <c r="DQW197" s="91"/>
      <c r="DQX197" s="91"/>
      <c r="DQY197" s="91"/>
      <c r="DQZ197" s="91"/>
      <c r="DRA197" s="91"/>
      <c r="DRB197" s="91"/>
      <c r="DRC197" s="91"/>
      <c r="DRD197" s="91"/>
      <c r="DRE197" s="91"/>
      <c r="DRF197" s="91"/>
      <c r="DRG197" s="91"/>
      <c r="DRH197" s="91"/>
      <c r="DRI197" s="91"/>
      <c r="DRJ197" s="91"/>
      <c r="DRK197" s="91"/>
      <c r="DRL197" s="91"/>
      <c r="DRM197" s="91"/>
      <c r="DRN197" s="91"/>
      <c r="DRO197" s="91"/>
      <c r="DRP197" s="91"/>
      <c r="DRQ197" s="91"/>
      <c r="DRR197" s="91"/>
      <c r="DRS197" s="91"/>
      <c r="DRT197" s="91"/>
      <c r="DRU197" s="91"/>
      <c r="DRV197" s="91"/>
      <c r="DRW197" s="91"/>
      <c r="DRX197" s="91"/>
      <c r="DRY197" s="91"/>
      <c r="DRZ197" s="91"/>
      <c r="DSA197" s="91"/>
      <c r="DSB197" s="91"/>
      <c r="DSC197" s="91"/>
      <c r="DSD197" s="91"/>
      <c r="DSE197" s="91"/>
      <c r="DSF197" s="91"/>
      <c r="DSG197" s="91"/>
      <c r="DSH197" s="91"/>
      <c r="DSI197" s="91"/>
      <c r="DSJ197" s="91"/>
      <c r="DSK197" s="91"/>
      <c r="DSL197" s="91"/>
      <c r="DSM197" s="91"/>
      <c r="DSN197" s="91"/>
      <c r="DSO197" s="91"/>
      <c r="DSP197" s="91"/>
      <c r="DSQ197" s="91"/>
      <c r="DSR197" s="91"/>
      <c r="DSS197" s="91"/>
      <c r="DST197" s="91"/>
      <c r="DSU197" s="91"/>
      <c r="DSV197" s="91"/>
      <c r="DSW197" s="91"/>
      <c r="DSX197" s="91"/>
      <c r="DSY197" s="91"/>
      <c r="DSZ197" s="91"/>
      <c r="DTA197" s="91"/>
      <c r="DTB197" s="91"/>
      <c r="DTC197" s="91"/>
      <c r="DTD197" s="91"/>
      <c r="DTE197" s="91"/>
      <c r="DTF197" s="91"/>
      <c r="DTG197" s="91"/>
      <c r="DTH197" s="91"/>
      <c r="DTI197" s="91"/>
      <c r="DTJ197" s="91"/>
      <c r="DTK197" s="91"/>
      <c r="DTL197" s="91"/>
      <c r="DTM197" s="91"/>
      <c r="DTN197" s="91"/>
      <c r="DTO197" s="91"/>
      <c r="DTP197" s="91"/>
      <c r="DTQ197" s="91"/>
      <c r="DTR197" s="91"/>
      <c r="DTS197" s="91"/>
      <c r="DTT197" s="91"/>
      <c r="DTU197" s="91"/>
      <c r="DTV197" s="91"/>
      <c r="DTW197" s="91"/>
      <c r="DTX197" s="91"/>
      <c r="DTY197" s="91"/>
      <c r="DTZ197" s="91"/>
      <c r="DUA197" s="91"/>
      <c r="DUB197" s="91"/>
      <c r="DUC197" s="91"/>
      <c r="DUD197" s="91"/>
      <c r="DUE197" s="91"/>
      <c r="DUF197" s="91"/>
      <c r="DUG197" s="91"/>
      <c r="DUH197" s="91"/>
      <c r="DUI197" s="91"/>
      <c r="DUJ197" s="91"/>
      <c r="DUK197" s="91"/>
      <c r="DUL197" s="91"/>
      <c r="DUM197" s="91"/>
      <c r="DUN197" s="91"/>
      <c r="DUO197" s="91"/>
      <c r="DUP197" s="91"/>
      <c r="DUQ197" s="91"/>
      <c r="DUR197" s="91"/>
      <c r="DUS197" s="91"/>
      <c r="DUT197" s="91"/>
      <c r="DUU197" s="91"/>
      <c r="DUV197" s="91"/>
      <c r="DUW197" s="91"/>
      <c r="DUX197" s="91"/>
      <c r="DUY197" s="91"/>
      <c r="DUZ197" s="91"/>
      <c r="DVA197" s="91"/>
      <c r="DVB197" s="91"/>
      <c r="DVC197" s="91"/>
      <c r="DVD197" s="91"/>
      <c r="DVE197" s="91"/>
      <c r="DVF197" s="91"/>
      <c r="DVG197" s="91"/>
      <c r="DVH197" s="91"/>
      <c r="DVI197" s="91"/>
      <c r="DVJ197" s="91"/>
      <c r="DVK197" s="91"/>
      <c r="DVL197" s="91"/>
      <c r="DVM197" s="91"/>
      <c r="DVN197" s="91"/>
      <c r="DVO197" s="91"/>
      <c r="DVP197" s="91"/>
      <c r="DVQ197" s="91"/>
      <c r="DVR197" s="91"/>
      <c r="DVS197" s="91"/>
      <c r="DVT197" s="91"/>
      <c r="DVU197" s="91"/>
      <c r="DVV197" s="91"/>
      <c r="DVW197" s="91"/>
      <c r="DVX197" s="91"/>
      <c r="DVY197" s="91"/>
      <c r="DVZ197" s="91"/>
      <c r="DWA197" s="91"/>
      <c r="DWB197" s="91"/>
      <c r="DWC197" s="91"/>
      <c r="DWD197" s="91"/>
      <c r="DWE197" s="91"/>
      <c r="DWF197" s="91"/>
      <c r="DWG197" s="91"/>
      <c r="DWH197" s="91"/>
      <c r="DWI197" s="91"/>
      <c r="DWJ197" s="91"/>
      <c r="DWK197" s="91"/>
      <c r="DWL197" s="91"/>
      <c r="DWM197" s="91"/>
      <c r="DWN197" s="91"/>
      <c r="DWO197" s="91"/>
      <c r="DWP197" s="91"/>
      <c r="DWQ197" s="91"/>
      <c r="DWR197" s="91"/>
      <c r="DWS197" s="91"/>
      <c r="DWT197" s="91"/>
      <c r="DWU197" s="91"/>
      <c r="DWV197" s="91"/>
      <c r="DWW197" s="91"/>
      <c r="DWX197" s="91"/>
      <c r="DWY197" s="91"/>
      <c r="DWZ197" s="91"/>
      <c r="DXA197" s="91"/>
      <c r="DXB197" s="91"/>
      <c r="DXC197" s="91"/>
      <c r="DXD197" s="91"/>
      <c r="DXE197" s="91"/>
      <c r="DXF197" s="91"/>
      <c r="DXG197" s="91"/>
      <c r="DXH197" s="91"/>
      <c r="DXI197" s="91"/>
      <c r="DXJ197" s="91"/>
      <c r="DXK197" s="91"/>
      <c r="DXL197" s="91"/>
      <c r="DXM197" s="91"/>
      <c r="DXN197" s="91"/>
      <c r="DXO197" s="91"/>
      <c r="DXP197" s="91"/>
      <c r="DXQ197" s="91"/>
      <c r="DXR197" s="91"/>
      <c r="DXS197" s="91"/>
      <c r="DXT197" s="91"/>
      <c r="DXU197" s="91"/>
      <c r="DXV197" s="91"/>
      <c r="DXW197" s="91"/>
      <c r="DXX197" s="91"/>
      <c r="DXY197" s="91"/>
      <c r="DXZ197" s="91"/>
      <c r="DYA197" s="91"/>
      <c r="DYB197" s="91"/>
      <c r="DYC197" s="91"/>
      <c r="DYD197" s="91"/>
      <c r="DYE197" s="91"/>
      <c r="DYF197" s="91"/>
      <c r="DYG197" s="91"/>
      <c r="DYH197" s="91"/>
      <c r="DYI197" s="91"/>
      <c r="DYJ197" s="91"/>
      <c r="DYK197" s="91"/>
      <c r="DYL197" s="91"/>
      <c r="DYM197" s="91"/>
      <c r="DYN197" s="91"/>
      <c r="DYO197" s="91"/>
      <c r="DYP197" s="91"/>
      <c r="DYQ197" s="91"/>
      <c r="DYR197" s="91"/>
      <c r="DYS197" s="91"/>
      <c r="DYT197" s="91"/>
      <c r="DYU197" s="91"/>
      <c r="DYV197" s="91"/>
      <c r="DYW197" s="91"/>
      <c r="DYX197" s="91"/>
      <c r="DYY197" s="91"/>
      <c r="DYZ197" s="91"/>
      <c r="DZA197" s="91"/>
      <c r="DZB197" s="91"/>
      <c r="DZC197" s="91"/>
      <c r="DZD197" s="91"/>
      <c r="DZE197" s="91"/>
      <c r="DZF197" s="91"/>
      <c r="DZG197" s="91"/>
      <c r="DZH197" s="91"/>
      <c r="DZI197" s="91"/>
      <c r="DZJ197" s="91"/>
      <c r="DZK197" s="91"/>
      <c r="DZL197" s="91"/>
      <c r="DZM197" s="91"/>
      <c r="DZN197" s="91"/>
      <c r="DZO197" s="91"/>
      <c r="DZP197" s="91"/>
      <c r="DZQ197" s="91"/>
      <c r="DZR197" s="91"/>
      <c r="DZS197" s="91"/>
      <c r="DZT197" s="91"/>
      <c r="DZU197" s="91"/>
      <c r="DZV197" s="91"/>
      <c r="DZW197" s="91"/>
      <c r="DZX197" s="91"/>
      <c r="DZY197" s="91"/>
      <c r="DZZ197" s="91"/>
      <c r="EAA197" s="91"/>
      <c r="EAB197" s="91"/>
      <c r="EAC197" s="91"/>
      <c r="EAD197" s="91"/>
      <c r="EAE197" s="91"/>
      <c r="EAF197" s="91"/>
      <c r="EAG197" s="91"/>
      <c r="EAH197" s="91"/>
      <c r="EAI197" s="91"/>
      <c r="EAJ197" s="91"/>
      <c r="EAK197" s="91"/>
      <c r="EAL197" s="91"/>
      <c r="EAM197" s="91"/>
      <c r="EAN197" s="91"/>
      <c r="EAO197" s="91"/>
      <c r="EAP197" s="91"/>
      <c r="EAQ197" s="91"/>
      <c r="EAR197" s="91"/>
      <c r="EAS197" s="91"/>
      <c r="EAT197" s="91"/>
      <c r="EAU197" s="91"/>
      <c r="EAV197" s="91"/>
      <c r="EAW197" s="91"/>
      <c r="EAX197" s="91"/>
      <c r="EAY197" s="91"/>
      <c r="EAZ197" s="91"/>
      <c r="EBA197" s="91"/>
      <c r="EBB197" s="91"/>
      <c r="EBC197" s="91"/>
      <c r="EBD197" s="91"/>
      <c r="EBE197" s="91"/>
      <c r="EBF197" s="91"/>
      <c r="EBG197" s="91"/>
      <c r="EBH197" s="91"/>
      <c r="EBI197" s="91"/>
      <c r="EBJ197" s="91"/>
      <c r="EBK197" s="91"/>
      <c r="EBL197" s="91"/>
      <c r="EBM197" s="91"/>
      <c r="EBN197" s="91"/>
      <c r="EBO197" s="91"/>
      <c r="EBP197" s="91"/>
      <c r="EBQ197" s="91"/>
      <c r="EBR197" s="91"/>
      <c r="EBS197" s="91"/>
      <c r="EBT197" s="91"/>
      <c r="EBU197" s="91"/>
      <c r="EBV197" s="91"/>
      <c r="EBW197" s="91"/>
      <c r="EBX197" s="91"/>
      <c r="EBY197" s="91"/>
      <c r="EBZ197" s="91"/>
      <c r="ECA197" s="91"/>
      <c r="ECB197" s="91"/>
      <c r="ECC197" s="91"/>
      <c r="ECD197" s="91"/>
      <c r="ECE197" s="91"/>
      <c r="ECF197" s="91"/>
      <c r="ECG197" s="91"/>
      <c r="ECH197" s="91"/>
      <c r="ECI197" s="91"/>
      <c r="ECJ197" s="91"/>
      <c r="ECK197" s="91"/>
      <c r="ECL197" s="91"/>
      <c r="ECM197" s="91"/>
      <c r="ECN197" s="91"/>
      <c r="ECO197" s="91"/>
      <c r="ECP197" s="91"/>
      <c r="ECQ197" s="91"/>
      <c r="ECR197" s="91"/>
      <c r="ECS197" s="91"/>
      <c r="ECT197" s="91"/>
      <c r="ECU197" s="91"/>
      <c r="ECV197" s="91"/>
      <c r="ECW197" s="91"/>
      <c r="ECX197" s="91"/>
      <c r="ECY197" s="91"/>
      <c r="ECZ197" s="91"/>
      <c r="EDA197" s="91"/>
      <c r="EDB197" s="91"/>
      <c r="EDC197" s="91"/>
      <c r="EDD197" s="91"/>
      <c r="EDE197" s="91"/>
      <c r="EDF197" s="91"/>
      <c r="EDG197" s="91"/>
      <c r="EDH197" s="91"/>
      <c r="EDI197" s="91"/>
      <c r="EDJ197" s="91"/>
      <c r="EDK197" s="91"/>
      <c r="EDL197" s="91"/>
      <c r="EDM197" s="91"/>
      <c r="EDN197" s="91"/>
      <c r="EDO197" s="91"/>
      <c r="EDP197" s="91"/>
      <c r="EDQ197" s="91"/>
      <c r="EDR197" s="91"/>
      <c r="EDS197" s="91"/>
      <c r="EDT197" s="91"/>
      <c r="EDU197" s="91"/>
      <c r="EDV197" s="91"/>
      <c r="EDW197" s="91"/>
      <c r="EDX197" s="91"/>
      <c r="EDY197" s="91"/>
      <c r="EDZ197" s="91"/>
      <c r="EEA197" s="91"/>
      <c r="EEB197" s="91"/>
      <c r="EEC197" s="91"/>
      <c r="EED197" s="91"/>
      <c r="EEE197" s="91"/>
      <c r="EEF197" s="91"/>
      <c r="EEG197" s="91"/>
      <c r="EEH197" s="91"/>
      <c r="EEI197" s="91"/>
      <c r="EEJ197" s="91"/>
      <c r="EEK197" s="91"/>
      <c r="EEL197" s="91"/>
      <c r="EEM197" s="91"/>
      <c r="EEN197" s="91"/>
      <c r="EEO197" s="91"/>
      <c r="EEP197" s="91"/>
      <c r="EEQ197" s="91"/>
      <c r="EER197" s="91"/>
      <c r="EES197" s="91"/>
      <c r="EET197" s="91"/>
      <c r="EEU197" s="91"/>
      <c r="EEV197" s="91"/>
      <c r="EEW197" s="91"/>
      <c r="EEX197" s="91"/>
      <c r="EEY197" s="91"/>
      <c r="EEZ197" s="91"/>
      <c r="EFA197" s="91"/>
      <c r="EFB197" s="91"/>
      <c r="EFC197" s="91"/>
      <c r="EFD197" s="91"/>
      <c r="EFE197" s="91"/>
      <c r="EFF197" s="91"/>
      <c r="EFG197" s="91"/>
      <c r="EFH197" s="91"/>
      <c r="EFI197" s="91"/>
      <c r="EFJ197" s="91"/>
      <c r="EFK197" s="91"/>
      <c r="EFL197" s="91"/>
      <c r="EFM197" s="91"/>
      <c r="EFN197" s="91"/>
      <c r="EFO197" s="91"/>
      <c r="EFP197" s="91"/>
      <c r="EFQ197" s="91"/>
      <c r="EFR197" s="91"/>
      <c r="EFS197" s="91"/>
      <c r="EFT197" s="91"/>
      <c r="EFU197" s="91"/>
      <c r="EFV197" s="91"/>
      <c r="EFW197" s="91"/>
      <c r="EFX197" s="91"/>
      <c r="EFY197" s="91"/>
      <c r="EFZ197" s="91"/>
      <c r="EGA197" s="91"/>
      <c r="EGB197" s="91"/>
      <c r="EGC197" s="91"/>
      <c r="EGD197" s="91"/>
      <c r="EGE197" s="91"/>
      <c r="EGF197" s="91"/>
      <c r="EGG197" s="91"/>
      <c r="EGH197" s="91"/>
      <c r="EGI197" s="91"/>
      <c r="EGJ197" s="91"/>
      <c r="EGK197" s="91"/>
      <c r="EGL197" s="91"/>
      <c r="EGM197" s="91"/>
      <c r="EGN197" s="91"/>
      <c r="EGO197" s="91"/>
      <c r="EGP197" s="91"/>
      <c r="EGQ197" s="91"/>
      <c r="EGR197" s="91"/>
      <c r="EGS197" s="91"/>
      <c r="EGT197" s="91"/>
      <c r="EGU197" s="91"/>
      <c r="EGV197" s="91"/>
      <c r="EGW197" s="91"/>
      <c r="EGX197" s="91"/>
      <c r="EGY197" s="91"/>
      <c r="EGZ197" s="91"/>
      <c r="EHA197" s="91"/>
      <c r="EHB197" s="91"/>
      <c r="EHC197" s="91"/>
      <c r="EHD197" s="91"/>
      <c r="EHE197" s="91"/>
      <c r="EHF197" s="91"/>
      <c r="EHG197" s="91"/>
      <c r="EHH197" s="91"/>
      <c r="EHI197" s="91"/>
      <c r="EHJ197" s="91"/>
      <c r="EHK197" s="91"/>
      <c r="EHL197" s="91"/>
      <c r="EHM197" s="91"/>
      <c r="EHN197" s="91"/>
      <c r="EHO197" s="91"/>
      <c r="EHP197" s="91"/>
      <c r="EHQ197" s="91"/>
      <c r="EHR197" s="91"/>
      <c r="EHS197" s="91"/>
      <c r="EHT197" s="91"/>
      <c r="EHU197" s="91"/>
      <c r="EHV197" s="91"/>
      <c r="EHW197" s="91"/>
      <c r="EHX197" s="91"/>
      <c r="EHY197" s="91"/>
      <c r="EHZ197" s="91"/>
      <c r="EIA197" s="91"/>
      <c r="EIB197" s="91"/>
      <c r="EIC197" s="91"/>
      <c r="EID197" s="91"/>
      <c r="EIE197" s="91"/>
      <c r="EIF197" s="91"/>
      <c r="EIG197" s="91"/>
      <c r="EIH197" s="91"/>
      <c r="EII197" s="91"/>
      <c r="EIJ197" s="91"/>
      <c r="EIK197" s="91"/>
      <c r="EIL197" s="91"/>
      <c r="EIM197" s="91"/>
      <c r="EIN197" s="91"/>
      <c r="EIO197" s="91"/>
      <c r="EIP197" s="91"/>
      <c r="EIQ197" s="91"/>
      <c r="EIR197" s="91"/>
      <c r="EIS197" s="91"/>
      <c r="EIT197" s="91"/>
      <c r="EIU197" s="91"/>
      <c r="EIV197" s="91"/>
      <c r="EIW197" s="91"/>
      <c r="EIX197" s="91"/>
      <c r="EIY197" s="91"/>
      <c r="EIZ197" s="91"/>
      <c r="EJA197" s="91"/>
      <c r="EJB197" s="91"/>
      <c r="EJC197" s="91"/>
      <c r="EJD197" s="91"/>
      <c r="EJE197" s="91"/>
      <c r="EJF197" s="91"/>
      <c r="EJG197" s="91"/>
      <c r="EJH197" s="91"/>
      <c r="EJI197" s="91"/>
      <c r="EJJ197" s="91"/>
      <c r="EJK197" s="91"/>
      <c r="EJL197" s="91"/>
      <c r="EJM197" s="91"/>
      <c r="EJN197" s="91"/>
      <c r="EJO197" s="91"/>
      <c r="EJP197" s="91"/>
      <c r="EJQ197" s="91"/>
      <c r="EJR197" s="91"/>
      <c r="EJS197" s="91"/>
      <c r="EJT197" s="91"/>
      <c r="EJU197" s="91"/>
      <c r="EJV197" s="91"/>
      <c r="EJW197" s="91"/>
      <c r="EJX197" s="91"/>
      <c r="EJY197" s="91"/>
      <c r="EJZ197" s="91"/>
      <c r="EKA197" s="91"/>
      <c r="EKB197" s="91"/>
      <c r="EKC197" s="91"/>
      <c r="EKD197" s="91"/>
      <c r="EKE197" s="91"/>
      <c r="EKF197" s="91"/>
      <c r="EKG197" s="91"/>
      <c r="EKH197" s="91"/>
      <c r="EKI197" s="91"/>
      <c r="EKJ197" s="91"/>
      <c r="EKK197" s="91"/>
      <c r="EKL197" s="91"/>
      <c r="EKM197" s="91"/>
      <c r="EKN197" s="91"/>
      <c r="EKO197" s="91"/>
      <c r="EKP197" s="91"/>
      <c r="EKQ197" s="91"/>
      <c r="EKR197" s="91"/>
      <c r="EKS197" s="91"/>
      <c r="EKT197" s="91"/>
      <c r="EKU197" s="91"/>
      <c r="EKV197" s="91"/>
      <c r="EKW197" s="91"/>
      <c r="EKX197" s="91"/>
      <c r="EKY197" s="91"/>
      <c r="EKZ197" s="91"/>
      <c r="ELA197" s="91"/>
      <c r="ELB197" s="91"/>
      <c r="ELC197" s="91"/>
      <c r="ELD197" s="91"/>
      <c r="ELE197" s="91"/>
      <c r="ELF197" s="91"/>
      <c r="ELG197" s="91"/>
      <c r="ELH197" s="91"/>
      <c r="ELI197" s="91"/>
      <c r="ELJ197" s="91"/>
      <c r="ELK197" s="91"/>
      <c r="ELL197" s="91"/>
      <c r="ELM197" s="91"/>
      <c r="ELN197" s="91"/>
      <c r="ELO197" s="91"/>
      <c r="ELP197" s="91"/>
      <c r="ELQ197" s="91"/>
      <c r="ELR197" s="91"/>
      <c r="ELS197" s="91"/>
      <c r="ELT197" s="91"/>
      <c r="ELU197" s="91"/>
      <c r="ELV197" s="91"/>
      <c r="ELW197" s="91"/>
      <c r="ELX197" s="91"/>
      <c r="ELY197" s="91"/>
      <c r="ELZ197" s="91"/>
      <c r="EMA197" s="91"/>
      <c r="EMB197" s="91"/>
      <c r="EMC197" s="91"/>
      <c r="EMD197" s="91"/>
      <c r="EME197" s="91"/>
      <c r="EMF197" s="91"/>
      <c r="EMG197" s="91"/>
      <c r="EMH197" s="91"/>
      <c r="EMI197" s="91"/>
      <c r="EMJ197" s="91"/>
      <c r="EMK197" s="91"/>
      <c r="EML197" s="91"/>
      <c r="EMM197" s="91"/>
      <c r="EMN197" s="91"/>
      <c r="EMO197" s="91"/>
      <c r="EMP197" s="91"/>
      <c r="EMQ197" s="91"/>
      <c r="EMR197" s="91"/>
      <c r="EMS197" s="91"/>
      <c r="EMT197" s="91"/>
      <c r="EMU197" s="91"/>
      <c r="EMV197" s="91"/>
      <c r="EMW197" s="91"/>
      <c r="EMX197" s="91"/>
      <c r="EMY197" s="91"/>
      <c r="EMZ197" s="91"/>
      <c r="ENA197" s="91"/>
      <c r="ENB197" s="91"/>
      <c r="ENC197" s="91"/>
      <c r="END197" s="91"/>
      <c r="ENE197" s="91"/>
      <c r="ENF197" s="91"/>
      <c r="ENG197" s="91"/>
      <c r="ENH197" s="91"/>
      <c r="ENI197" s="91"/>
      <c r="ENJ197" s="91"/>
      <c r="ENK197" s="91"/>
      <c r="ENL197" s="91"/>
      <c r="ENM197" s="91"/>
      <c r="ENN197" s="91"/>
      <c r="ENO197" s="91"/>
      <c r="ENP197" s="91"/>
      <c r="ENQ197" s="91"/>
      <c r="ENR197" s="91"/>
      <c r="ENS197" s="91"/>
      <c r="ENT197" s="91"/>
      <c r="ENU197" s="91"/>
      <c r="ENV197" s="91"/>
      <c r="ENW197" s="91"/>
      <c r="ENX197" s="91"/>
      <c r="ENY197" s="91"/>
      <c r="ENZ197" s="91"/>
      <c r="EOA197" s="91"/>
      <c r="EOB197" s="91"/>
      <c r="EOC197" s="91"/>
      <c r="EOD197" s="91"/>
      <c r="EOE197" s="91"/>
      <c r="EOF197" s="91"/>
      <c r="EOG197" s="91"/>
      <c r="EOH197" s="91"/>
      <c r="EOI197" s="91"/>
      <c r="EOJ197" s="91"/>
      <c r="EOK197" s="91"/>
      <c r="EOL197" s="91"/>
      <c r="EOM197" s="91"/>
      <c r="EON197" s="91"/>
      <c r="EOO197" s="91"/>
      <c r="EOP197" s="91"/>
      <c r="EOQ197" s="91"/>
      <c r="EOR197" s="91"/>
      <c r="EOS197" s="91"/>
      <c r="EOT197" s="91"/>
      <c r="EOU197" s="91"/>
      <c r="EOV197" s="91"/>
      <c r="EOW197" s="91"/>
      <c r="EOX197" s="91"/>
      <c r="EOY197" s="91"/>
      <c r="EOZ197" s="91"/>
      <c r="EPA197" s="91"/>
      <c r="EPB197" s="91"/>
      <c r="EPC197" s="91"/>
      <c r="EPD197" s="91"/>
      <c r="EPE197" s="91"/>
      <c r="EPF197" s="91"/>
      <c r="EPG197" s="91"/>
      <c r="EPH197" s="91"/>
      <c r="EPI197" s="91"/>
      <c r="EPJ197" s="91"/>
      <c r="EPK197" s="91"/>
      <c r="EPL197" s="91"/>
      <c r="EPM197" s="91"/>
      <c r="EPN197" s="91"/>
      <c r="EPO197" s="91"/>
      <c r="EPP197" s="91"/>
      <c r="EPQ197" s="91"/>
      <c r="EPR197" s="91"/>
      <c r="EPS197" s="91"/>
      <c r="EPT197" s="91"/>
      <c r="EPU197" s="91"/>
      <c r="EPV197" s="91"/>
      <c r="EPW197" s="91"/>
      <c r="EPX197" s="91"/>
      <c r="EPY197" s="91"/>
      <c r="EPZ197" s="91"/>
      <c r="EQA197" s="91"/>
      <c r="EQB197" s="91"/>
      <c r="EQC197" s="91"/>
      <c r="EQD197" s="91"/>
      <c r="EQE197" s="91"/>
      <c r="EQF197" s="91"/>
      <c r="EQG197" s="91"/>
      <c r="EQH197" s="91"/>
      <c r="EQI197" s="91"/>
      <c r="EQJ197" s="91"/>
      <c r="EQK197" s="91"/>
      <c r="EQL197" s="91"/>
      <c r="EQM197" s="91"/>
      <c r="EQN197" s="91"/>
      <c r="EQO197" s="91"/>
      <c r="EQP197" s="91"/>
      <c r="EQQ197" s="91"/>
      <c r="EQR197" s="91"/>
      <c r="EQS197" s="91"/>
      <c r="EQT197" s="91"/>
      <c r="EQU197" s="91"/>
      <c r="EQV197" s="91"/>
      <c r="EQW197" s="91"/>
      <c r="EQX197" s="91"/>
      <c r="EQY197" s="91"/>
      <c r="EQZ197" s="91"/>
      <c r="ERA197" s="91"/>
      <c r="ERB197" s="91"/>
      <c r="ERC197" s="91"/>
      <c r="ERD197" s="91"/>
      <c r="ERE197" s="91"/>
      <c r="ERF197" s="91"/>
      <c r="ERG197" s="91"/>
      <c r="ERH197" s="91"/>
      <c r="ERI197" s="91"/>
      <c r="ERJ197" s="91"/>
      <c r="ERK197" s="91"/>
      <c r="ERL197" s="91"/>
      <c r="ERM197" s="91"/>
      <c r="ERN197" s="91"/>
      <c r="ERO197" s="91"/>
      <c r="ERP197" s="91"/>
      <c r="ERQ197" s="91"/>
      <c r="ERR197" s="91"/>
      <c r="ERS197" s="91"/>
      <c r="ERT197" s="91"/>
      <c r="ERU197" s="91"/>
      <c r="ERV197" s="91"/>
      <c r="ERW197" s="91"/>
      <c r="ERX197" s="91"/>
      <c r="ERY197" s="91"/>
      <c r="ERZ197" s="91"/>
      <c r="ESA197" s="91"/>
      <c r="ESB197" s="91"/>
      <c r="ESC197" s="91"/>
      <c r="ESD197" s="91"/>
      <c r="ESE197" s="91"/>
      <c r="ESF197" s="91"/>
      <c r="ESG197" s="91"/>
      <c r="ESH197" s="91"/>
      <c r="ESI197" s="91"/>
      <c r="ESJ197" s="91"/>
      <c r="ESK197" s="91"/>
      <c r="ESL197" s="91"/>
      <c r="ESM197" s="91"/>
      <c r="ESN197" s="91"/>
      <c r="ESO197" s="91"/>
      <c r="ESP197" s="91"/>
      <c r="ESQ197" s="91"/>
      <c r="ESR197" s="91"/>
      <c r="ESS197" s="91"/>
      <c r="EST197" s="91"/>
      <c r="ESU197" s="91"/>
      <c r="ESV197" s="91"/>
      <c r="ESW197" s="91"/>
      <c r="ESX197" s="91"/>
      <c r="ESY197" s="91"/>
      <c r="ESZ197" s="91"/>
      <c r="ETA197" s="91"/>
      <c r="ETB197" s="91"/>
      <c r="ETC197" s="91"/>
      <c r="ETD197" s="91"/>
      <c r="ETE197" s="91"/>
      <c r="ETF197" s="91"/>
      <c r="ETG197" s="91"/>
      <c r="ETH197" s="91"/>
      <c r="ETI197" s="91"/>
      <c r="ETJ197" s="91"/>
      <c r="ETK197" s="91"/>
      <c r="ETL197" s="91"/>
      <c r="ETM197" s="91"/>
      <c r="ETN197" s="91"/>
      <c r="ETO197" s="91"/>
      <c r="ETP197" s="91"/>
      <c r="ETQ197" s="91"/>
      <c r="ETR197" s="91"/>
      <c r="ETS197" s="91"/>
      <c r="ETT197" s="91"/>
      <c r="ETU197" s="91"/>
      <c r="ETV197" s="91"/>
      <c r="ETW197" s="91"/>
      <c r="ETX197" s="91"/>
      <c r="ETY197" s="91"/>
      <c r="ETZ197" s="91"/>
      <c r="EUA197" s="91"/>
      <c r="EUB197" s="91"/>
      <c r="EUC197" s="91"/>
      <c r="EUD197" s="91"/>
      <c r="EUE197" s="91"/>
      <c r="EUF197" s="91"/>
      <c r="EUG197" s="91"/>
      <c r="EUH197" s="91"/>
      <c r="EUI197" s="91"/>
      <c r="EUJ197" s="91"/>
      <c r="EUK197" s="91"/>
      <c r="EUL197" s="91"/>
      <c r="EUM197" s="91"/>
      <c r="EUN197" s="91"/>
      <c r="EUO197" s="91"/>
      <c r="EUP197" s="91"/>
      <c r="EUQ197" s="91"/>
      <c r="EUR197" s="91"/>
      <c r="EUS197" s="91"/>
      <c r="EUT197" s="91"/>
      <c r="EUU197" s="91"/>
      <c r="EUV197" s="91"/>
      <c r="EUW197" s="91"/>
      <c r="EUX197" s="91"/>
      <c r="EUY197" s="91"/>
      <c r="EUZ197" s="91"/>
      <c r="EVA197" s="91"/>
      <c r="EVB197" s="91"/>
      <c r="EVC197" s="91"/>
      <c r="EVD197" s="91"/>
      <c r="EVE197" s="91"/>
      <c r="EVF197" s="91"/>
      <c r="EVG197" s="91"/>
      <c r="EVH197" s="91"/>
      <c r="EVI197" s="91"/>
      <c r="EVJ197" s="91"/>
      <c r="EVK197" s="91"/>
      <c r="EVL197" s="91"/>
      <c r="EVM197" s="91"/>
      <c r="EVN197" s="91"/>
      <c r="EVO197" s="91"/>
      <c r="EVP197" s="91"/>
      <c r="EVQ197" s="91"/>
      <c r="EVR197" s="91"/>
      <c r="EVS197" s="91"/>
      <c r="EVT197" s="91"/>
      <c r="EVU197" s="91"/>
      <c r="EVV197" s="91"/>
      <c r="EVW197" s="91"/>
      <c r="EVX197" s="91"/>
      <c r="EVY197" s="91"/>
      <c r="EVZ197" s="91"/>
      <c r="EWA197" s="91"/>
      <c r="EWB197" s="91"/>
      <c r="EWC197" s="91"/>
      <c r="EWD197" s="91"/>
      <c r="EWE197" s="91"/>
      <c r="EWF197" s="91"/>
      <c r="EWG197" s="91"/>
      <c r="EWH197" s="91"/>
      <c r="EWI197" s="91"/>
      <c r="EWJ197" s="91"/>
      <c r="EWK197" s="91"/>
      <c r="EWL197" s="91"/>
      <c r="EWM197" s="91"/>
      <c r="EWN197" s="91"/>
      <c r="EWO197" s="91"/>
      <c r="EWP197" s="91"/>
      <c r="EWQ197" s="91"/>
      <c r="EWR197" s="91"/>
      <c r="EWS197" s="91"/>
      <c r="EWT197" s="91"/>
      <c r="EWU197" s="91"/>
      <c r="EWV197" s="91"/>
      <c r="EWW197" s="91"/>
      <c r="EWX197" s="91"/>
      <c r="EWY197" s="91"/>
      <c r="EWZ197" s="91"/>
      <c r="EXA197" s="91"/>
      <c r="EXB197" s="91"/>
      <c r="EXC197" s="91"/>
      <c r="EXD197" s="91"/>
      <c r="EXE197" s="91"/>
      <c r="EXF197" s="91"/>
      <c r="EXG197" s="91"/>
      <c r="EXH197" s="91"/>
      <c r="EXI197" s="91"/>
      <c r="EXJ197" s="91"/>
      <c r="EXK197" s="91"/>
      <c r="EXL197" s="91"/>
      <c r="EXM197" s="91"/>
      <c r="EXN197" s="91"/>
      <c r="EXO197" s="91"/>
      <c r="EXP197" s="91"/>
      <c r="EXQ197" s="91"/>
      <c r="EXR197" s="91"/>
      <c r="EXS197" s="91"/>
      <c r="EXT197" s="91"/>
      <c r="EXU197" s="91"/>
      <c r="EXV197" s="91"/>
      <c r="EXW197" s="91"/>
      <c r="EXX197" s="91"/>
      <c r="EXY197" s="91"/>
      <c r="EXZ197" s="91"/>
      <c r="EYA197" s="91"/>
      <c r="EYB197" s="91"/>
      <c r="EYC197" s="91"/>
      <c r="EYD197" s="91"/>
      <c r="EYE197" s="91"/>
      <c r="EYF197" s="91"/>
      <c r="EYG197" s="91"/>
      <c r="EYH197" s="91"/>
      <c r="EYI197" s="91"/>
      <c r="EYJ197" s="91"/>
      <c r="EYK197" s="91"/>
      <c r="EYL197" s="91"/>
      <c r="EYM197" s="91"/>
      <c r="EYN197" s="91"/>
      <c r="EYO197" s="91"/>
      <c r="EYP197" s="91"/>
      <c r="EYQ197" s="91"/>
      <c r="EYR197" s="91"/>
      <c r="EYS197" s="91"/>
      <c r="EYT197" s="91"/>
      <c r="EYU197" s="91"/>
      <c r="EYV197" s="91"/>
      <c r="EYW197" s="91"/>
      <c r="EYX197" s="91"/>
      <c r="EYY197" s="91"/>
      <c r="EYZ197" s="91"/>
      <c r="EZA197" s="91"/>
      <c r="EZB197" s="91"/>
      <c r="EZC197" s="91"/>
      <c r="EZD197" s="91"/>
      <c r="EZE197" s="91"/>
      <c r="EZF197" s="91"/>
      <c r="EZG197" s="91"/>
      <c r="EZH197" s="91"/>
      <c r="EZI197" s="91"/>
      <c r="EZJ197" s="91"/>
      <c r="EZK197" s="91"/>
      <c r="EZL197" s="91"/>
      <c r="EZM197" s="91"/>
      <c r="EZN197" s="91"/>
      <c r="EZO197" s="91"/>
      <c r="EZP197" s="91"/>
      <c r="EZQ197" s="91"/>
      <c r="EZR197" s="91"/>
      <c r="EZS197" s="91"/>
      <c r="EZT197" s="91"/>
      <c r="EZU197" s="91"/>
      <c r="EZV197" s="91"/>
      <c r="EZW197" s="91"/>
      <c r="EZX197" s="91"/>
      <c r="EZY197" s="91"/>
      <c r="EZZ197" s="91"/>
      <c r="FAA197" s="91"/>
      <c r="FAB197" s="91"/>
      <c r="FAC197" s="91"/>
      <c r="FAD197" s="91"/>
      <c r="FAE197" s="91"/>
      <c r="FAF197" s="91"/>
      <c r="FAG197" s="91"/>
      <c r="FAH197" s="91"/>
      <c r="FAI197" s="91"/>
      <c r="FAJ197" s="91"/>
      <c r="FAK197" s="91"/>
      <c r="FAL197" s="91"/>
      <c r="FAM197" s="91"/>
      <c r="FAN197" s="91"/>
      <c r="FAO197" s="91"/>
      <c r="FAP197" s="91"/>
      <c r="FAQ197" s="91"/>
      <c r="FAR197" s="91"/>
      <c r="FAS197" s="91"/>
      <c r="FAT197" s="91"/>
      <c r="FAU197" s="91"/>
      <c r="FAV197" s="91"/>
      <c r="FAW197" s="91"/>
      <c r="FAX197" s="91"/>
      <c r="FAY197" s="91"/>
      <c r="FAZ197" s="91"/>
      <c r="FBA197" s="91"/>
      <c r="FBB197" s="91"/>
      <c r="FBC197" s="91"/>
      <c r="FBD197" s="91"/>
      <c r="FBE197" s="91"/>
      <c r="FBF197" s="91"/>
      <c r="FBG197" s="91"/>
      <c r="FBH197" s="91"/>
      <c r="FBI197" s="91"/>
      <c r="FBJ197" s="91"/>
      <c r="FBK197" s="91"/>
      <c r="FBL197" s="91"/>
      <c r="FBM197" s="91"/>
      <c r="FBN197" s="91"/>
      <c r="FBO197" s="91"/>
      <c r="FBP197" s="91"/>
      <c r="FBQ197" s="91"/>
      <c r="FBR197" s="91"/>
      <c r="FBS197" s="91"/>
      <c r="FBT197" s="91"/>
      <c r="FBU197" s="91"/>
      <c r="FBV197" s="91"/>
      <c r="FBW197" s="91"/>
      <c r="FBX197" s="91"/>
      <c r="FBY197" s="91"/>
      <c r="FBZ197" s="91"/>
      <c r="FCA197" s="91"/>
      <c r="FCB197" s="91"/>
      <c r="FCC197" s="91"/>
      <c r="FCD197" s="91"/>
      <c r="FCE197" s="91"/>
      <c r="FCF197" s="91"/>
      <c r="FCG197" s="91"/>
      <c r="FCH197" s="91"/>
      <c r="FCI197" s="91"/>
      <c r="FCJ197" s="91"/>
      <c r="FCK197" s="91"/>
      <c r="FCL197" s="91"/>
      <c r="FCM197" s="91"/>
      <c r="FCN197" s="91"/>
      <c r="FCO197" s="91"/>
      <c r="FCP197" s="91"/>
      <c r="FCQ197" s="91"/>
      <c r="FCR197" s="91"/>
      <c r="FCS197" s="91"/>
      <c r="FCT197" s="91"/>
      <c r="FCU197" s="91"/>
      <c r="FCV197" s="91"/>
      <c r="FCW197" s="91"/>
      <c r="FCX197" s="91"/>
      <c r="FCY197" s="91"/>
      <c r="FCZ197" s="91"/>
      <c r="FDA197" s="91"/>
      <c r="FDB197" s="91"/>
      <c r="FDC197" s="91"/>
      <c r="FDD197" s="91"/>
      <c r="FDE197" s="91"/>
      <c r="FDF197" s="91"/>
      <c r="FDG197" s="91"/>
      <c r="FDH197" s="91"/>
      <c r="FDI197" s="91"/>
      <c r="FDJ197" s="91"/>
      <c r="FDK197" s="91"/>
      <c r="FDL197" s="91"/>
      <c r="FDM197" s="91"/>
      <c r="FDN197" s="91"/>
      <c r="FDO197" s="91"/>
      <c r="FDP197" s="91"/>
      <c r="FDQ197" s="91"/>
      <c r="FDR197" s="91"/>
      <c r="FDS197" s="91"/>
      <c r="FDT197" s="91"/>
      <c r="FDU197" s="91"/>
      <c r="FDV197" s="91"/>
      <c r="FDW197" s="91"/>
      <c r="FDX197" s="91"/>
      <c r="FDY197" s="91"/>
      <c r="FDZ197" s="91"/>
      <c r="FEA197" s="91"/>
      <c r="FEB197" s="91"/>
      <c r="FEC197" s="91"/>
      <c r="FED197" s="91"/>
      <c r="FEE197" s="91"/>
      <c r="FEF197" s="91"/>
      <c r="FEG197" s="91"/>
      <c r="FEH197" s="91"/>
      <c r="FEI197" s="91"/>
      <c r="FEJ197" s="91"/>
      <c r="FEK197" s="91"/>
      <c r="FEL197" s="91"/>
      <c r="FEM197" s="91"/>
      <c r="FEN197" s="91"/>
      <c r="FEO197" s="91"/>
      <c r="FEP197" s="91"/>
      <c r="FEQ197" s="91"/>
      <c r="FER197" s="91"/>
      <c r="FES197" s="91"/>
      <c r="FET197" s="91"/>
      <c r="FEU197" s="91"/>
      <c r="FEV197" s="91"/>
      <c r="FEW197" s="91"/>
      <c r="FEX197" s="91"/>
      <c r="FEY197" s="91"/>
      <c r="FEZ197" s="91"/>
      <c r="FFA197" s="91"/>
      <c r="FFB197" s="91"/>
      <c r="FFC197" s="91"/>
      <c r="FFD197" s="91"/>
      <c r="FFE197" s="91"/>
      <c r="FFF197" s="91"/>
      <c r="FFG197" s="91"/>
      <c r="FFH197" s="91"/>
      <c r="FFI197" s="91"/>
      <c r="FFJ197" s="91"/>
      <c r="FFK197" s="91"/>
      <c r="FFL197" s="91"/>
      <c r="FFM197" s="91"/>
      <c r="FFN197" s="91"/>
      <c r="FFO197" s="91"/>
      <c r="FFP197" s="91"/>
      <c r="FFQ197" s="91"/>
      <c r="FFR197" s="91"/>
      <c r="FFS197" s="91"/>
      <c r="FFT197" s="91"/>
      <c r="FFU197" s="91"/>
      <c r="FFV197" s="91"/>
      <c r="FFW197" s="91"/>
      <c r="FFX197" s="91"/>
      <c r="FFY197" s="91"/>
      <c r="FFZ197" s="91"/>
      <c r="FGA197" s="91"/>
      <c r="FGB197" s="91"/>
      <c r="FGC197" s="91"/>
      <c r="FGD197" s="91"/>
      <c r="FGE197" s="91"/>
      <c r="FGF197" s="91"/>
      <c r="FGG197" s="91"/>
      <c r="FGH197" s="91"/>
      <c r="FGI197" s="91"/>
      <c r="FGJ197" s="91"/>
      <c r="FGK197" s="91"/>
      <c r="FGL197" s="91"/>
      <c r="FGM197" s="91"/>
      <c r="FGN197" s="91"/>
      <c r="FGO197" s="91"/>
      <c r="FGP197" s="91"/>
      <c r="FGQ197" s="91"/>
      <c r="FGR197" s="91"/>
      <c r="FGS197" s="91"/>
      <c r="FGT197" s="91"/>
      <c r="FGU197" s="91"/>
      <c r="FGV197" s="91"/>
      <c r="FGW197" s="91"/>
      <c r="FGX197" s="91"/>
      <c r="FGY197" s="91"/>
      <c r="FGZ197" s="91"/>
      <c r="FHA197" s="91"/>
      <c r="FHB197" s="91"/>
      <c r="FHC197" s="91"/>
      <c r="FHD197" s="91"/>
      <c r="FHE197" s="91"/>
      <c r="FHF197" s="91"/>
      <c r="FHG197" s="91"/>
      <c r="FHH197" s="91"/>
      <c r="FHI197" s="91"/>
      <c r="FHJ197" s="91"/>
      <c r="FHK197" s="91"/>
      <c r="FHL197" s="91"/>
      <c r="FHM197" s="91"/>
      <c r="FHN197" s="91"/>
      <c r="FHO197" s="91"/>
      <c r="FHP197" s="91"/>
      <c r="FHQ197" s="91"/>
      <c r="FHR197" s="91"/>
      <c r="FHS197" s="91"/>
      <c r="FHT197" s="91"/>
      <c r="FHU197" s="91"/>
      <c r="FHV197" s="91"/>
      <c r="FHW197" s="91"/>
      <c r="FHX197" s="91"/>
      <c r="FHY197" s="91"/>
      <c r="FHZ197" s="91"/>
      <c r="FIA197" s="91"/>
      <c r="FIB197" s="91"/>
      <c r="FIC197" s="91"/>
      <c r="FID197" s="91"/>
      <c r="FIE197" s="91"/>
      <c r="FIF197" s="91"/>
      <c r="FIG197" s="91"/>
      <c r="FIH197" s="91"/>
      <c r="FII197" s="91"/>
      <c r="FIJ197" s="91"/>
      <c r="FIK197" s="91"/>
      <c r="FIL197" s="91"/>
      <c r="FIM197" s="91"/>
      <c r="FIN197" s="91"/>
      <c r="FIO197" s="91"/>
      <c r="FIP197" s="91"/>
      <c r="FIQ197" s="91"/>
      <c r="FIR197" s="91"/>
      <c r="FIS197" s="91"/>
      <c r="FIT197" s="91"/>
      <c r="FIU197" s="91"/>
      <c r="FIV197" s="91"/>
      <c r="FIW197" s="91"/>
      <c r="FIX197" s="91"/>
      <c r="FIY197" s="91"/>
      <c r="FIZ197" s="91"/>
      <c r="FJA197" s="91"/>
      <c r="FJB197" s="91"/>
      <c r="FJC197" s="91"/>
      <c r="FJD197" s="91"/>
      <c r="FJE197" s="91"/>
      <c r="FJF197" s="91"/>
      <c r="FJG197" s="91"/>
      <c r="FJH197" s="91"/>
      <c r="FJI197" s="91"/>
      <c r="FJJ197" s="91"/>
      <c r="FJK197" s="91"/>
      <c r="FJL197" s="91"/>
      <c r="FJM197" s="91"/>
      <c r="FJN197" s="91"/>
      <c r="FJO197" s="91"/>
      <c r="FJP197" s="91"/>
      <c r="FJQ197" s="91"/>
      <c r="FJR197" s="91"/>
      <c r="FJS197" s="91"/>
      <c r="FJT197" s="91"/>
      <c r="FJU197" s="91"/>
      <c r="FJV197" s="91"/>
      <c r="FJW197" s="91"/>
      <c r="FJX197" s="91"/>
      <c r="FJY197" s="91"/>
      <c r="FJZ197" s="91"/>
      <c r="FKA197" s="91"/>
      <c r="FKB197" s="91"/>
      <c r="FKC197" s="91"/>
      <c r="FKD197" s="91"/>
      <c r="FKE197" s="91"/>
      <c r="FKF197" s="91"/>
      <c r="FKG197" s="91"/>
      <c r="FKH197" s="91"/>
      <c r="FKI197" s="91"/>
      <c r="FKJ197" s="91"/>
      <c r="FKK197" s="91"/>
      <c r="FKL197" s="91"/>
      <c r="FKM197" s="91"/>
      <c r="FKN197" s="91"/>
      <c r="FKO197" s="91"/>
      <c r="FKP197" s="91"/>
      <c r="FKQ197" s="91"/>
      <c r="FKR197" s="91"/>
      <c r="FKS197" s="91"/>
      <c r="FKT197" s="91"/>
      <c r="FKU197" s="91"/>
      <c r="FKV197" s="91"/>
      <c r="FKW197" s="91"/>
      <c r="FKX197" s="91"/>
      <c r="FKY197" s="91"/>
      <c r="FKZ197" s="91"/>
      <c r="FLA197" s="91"/>
      <c r="FLB197" s="91"/>
      <c r="FLC197" s="91"/>
      <c r="FLD197" s="91"/>
      <c r="FLE197" s="91"/>
      <c r="FLF197" s="91"/>
      <c r="FLG197" s="91"/>
      <c r="FLH197" s="91"/>
      <c r="FLI197" s="91"/>
      <c r="FLJ197" s="91"/>
      <c r="FLK197" s="91"/>
      <c r="FLL197" s="91"/>
      <c r="FLM197" s="91"/>
      <c r="FLN197" s="91"/>
      <c r="FLO197" s="91"/>
      <c r="FLP197" s="91"/>
      <c r="FLQ197" s="91"/>
      <c r="FLR197" s="91"/>
      <c r="FLS197" s="91"/>
      <c r="FLT197" s="91"/>
      <c r="FLU197" s="91"/>
      <c r="FLV197" s="91"/>
      <c r="FLW197" s="91"/>
      <c r="FLX197" s="91"/>
      <c r="FLY197" s="91"/>
      <c r="FLZ197" s="91"/>
      <c r="FMA197" s="91"/>
      <c r="FMB197" s="91"/>
      <c r="FMC197" s="91"/>
      <c r="FMD197" s="91"/>
      <c r="FME197" s="91"/>
      <c r="FMF197" s="91"/>
      <c r="FMG197" s="91"/>
      <c r="FMH197" s="91"/>
      <c r="FMI197" s="91"/>
      <c r="FMJ197" s="91"/>
      <c r="FMK197" s="91"/>
      <c r="FML197" s="91"/>
      <c r="FMM197" s="91"/>
      <c r="FMN197" s="91"/>
      <c r="FMO197" s="91"/>
      <c r="FMP197" s="91"/>
      <c r="FMQ197" s="91"/>
      <c r="FMR197" s="91"/>
      <c r="FMS197" s="91"/>
      <c r="FMT197" s="91"/>
      <c r="FMU197" s="91"/>
      <c r="FMV197" s="91"/>
      <c r="FMW197" s="91"/>
      <c r="FMX197" s="91"/>
      <c r="FMY197" s="91"/>
      <c r="FMZ197" s="91"/>
      <c r="FNA197" s="91"/>
      <c r="FNB197" s="91"/>
      <c r="FNC197" s="91"/>
      <c r="FND197" s="91"/>
      <c r="FNE197" s="91"/>
      <c r="FNF197" s="91"/>
      <c r="FNG197" s="91"/>
      <c r="FNH197" s="91"/>
      <c r="FNI197" s="91"/>
      <c r="FNJ197" s="91"/>
      <c r="FNK197" s="91"/>
      <c r="FNL197" s="91"/>
      <c r="FNM197" s="91"/>
      <c r="FNN197" s="91"/>
      <c r="FNO197" s="91"/>
      <c r="FNP197" s="91"/>
      <c r="FNQ197" s="91"/>
      <c r="FNR197" s="91"/>
      <c r="FNS197" s="91"/>
      <c r="FNT197" s="91"/>
      <c r="FNU197" s="91"/>
      <c r="FNV197" s="91"/>
      <c r="FNW197" s="91"/>
      <c r="FNX197" s="91"/>
      <c r="FNY197" s="91"/>
      <c r="FNZ197" s="91"/>
      <c r="FOA197" s="91"/>
      <c r="FOB197" s="91"/>
      <c r="FOC197" s="91"/>
      <c r="FOD197" s="91"/>
      <c r="FOE197" s="91"/>
      <c r="FOF197" s="91"/>
      <c r="FOG197" s="91"/>
      <c r="FOH197" s="91"/>
      <c r="FOI197" s="91"/>
      <c r="FOJ197" s="91"/>
      <c r="FOK197" s="91"/>
      <c r="FOL197" s="91"/>
      <c r="FOM197" s="91"/>
      <c r="FON197" s="91"/>
      <c r="FOO197" s="91"/>
      <c r="FOP197" s="91"/>
      <c r="FOQ197" s="91"/>
      <c r="FOR197" s="91"/>
      <c r="FOS197" s="91"/>
      <c r="FOT197" s="91"/>
      <c r="FOU197" s="91"/>
      <c r="FOV197" s="91"/>
      <c r="FOW197" s="91"/>
      <c r="FOX197" s="91"/>
      <c r="FOY197" s="91"/>
      <c r="FOZ197" s="91"/>
      <c r="FPA197" s="91"/>
      <c r="FPB197" s="91"/>
      <c r="FPC197" s="91"/>
      <c r="FPD197" s="91"/>
      <c r="FPE197" s="91"/>
      <c r="FPF197" s="91"/>
      <c r="FPG197" s="91"/>
      <c r="FPH197" s="91"/>
      <c r="FPI197" s="91"/>
      <c r="FPJ197" s="91"/>
      <c r="FPK197" s="91"/>
      <c r="FPL197" s="91"/>
      <c r="FPM197" s="91"/>
      <c r="FPN197" s="91"/>
      <c r="FPO197" s="91"/>
      <c r="FPP197" s="91"/>
      <c r="FPQ197" s="91"/>
      <c r="FPR197" s="91"/>
      <c r="FPS197" s="91"/>
      <c r="FPT197" s="91"/>
      <c r="FPU197" s="91"/>
      <c r="FPV197" s="91"/>
      <c r="FPW197" s="91"/>
      <c r="FPX197" s="91"/>
      <c r="FPY197" s="91"/>
      <c r="FPZ197" s="91"/>
      <c r="FQA197" s="91"/>
      <c r="FQB197" s="91"/>
      <c r="FQC197" s="91"/>
      <c r="FQD197" s="91"/>
      <c r="FQE197" s="91"/>
      <c r="FQF197" s="91"/>
      <c r="FQG197" s="91"/>
      <c r="FQH197" s="91"/>
      <c r="FQI197" s="91"/>
      <c r="FQJ197" s="91"/>
      <c r="FQK197" s="91"/>
      <c r="FQL197" s="91"/>
      <c r="FQM197" s="91"/>
      <c r="FQN197" s="91"/>
      <c r="FQO197" s="91"/>
      <c r="FQP197" s="91"/>
      <c r="FQQ197" s="91"/>
      <c r="FQR197" s="91"/>
      <c r="FQS197" s="91"/>
      <c r="FQT197" s="91"/>
      <c r="FQU197" s="91"/>
      <c r="FQV197" s="91"/>
      <c r="FQW197" s="91"/>
      <c r="FQX197" s="91"/>
      <c r="FQY197" s="91"/>
      <c r="FQZ197" s="91"/>
      <c r="FRA197" s="91"/>
      <c r="FRB197" s="91"/>
      <c r="FRC197" s="91"/>
      <c r="FRD197" s="91"/>
      <c r="FRE197" s="91"/>
      <c r="FRF197" s="91"/>
      <c r="FRG197" s="91"/>
      <c r="FRH197" s="91"/>
      <c r="FRI197" s="91"/>
      <c r="FRJ197" s="91"/>
      <c r="FRK197" s="91"/>
      <c r="FRL197" s="91"/>
      <c r="FRM197" s="91"/>
      <c r="FRN197" s="91"/>
      <c r="FRO197" s="91"/>
      <c r="FRP197" s="91"/>
      <c r="FRQ197" s="91"/>
      <c r="FRR197" s="91"/>
      <c r="FRS197" s="91"/>
      <c r="FRT197" s="91"/>
      <c r="FRU197" s="91"/>
      <c r="FRV197" s="91"/>
      <c r="FRW197" s="91"/>
      <c r="FRX197" s="91"/>
      <c r="FRY197" s="91"/>
      <c r="FRZ197" s="91"/>
      <c r="FSA197" s="91"/>
      <c r="FSB197" s="91"/>
      <c r="FSC197" s="91"/>
      <c r="FSD197" s="91"/>
      <c r="FSE197" s="91"/>
      <c r="FSF197" s="91"/>
      <c r="FSG197" s="91"/>
      <c r="FSH197" s="91"/>
      <c r="FSI197" s="91"/>
      <c r="FSJ197" s="91"/>
      <c r="FSK197" s="91"/>
      <c r="FSL197" s="91"/>
      <c r="FSM197" s="91"/>
      <c r="FSN197" s="91"/>
      <c r="FSO197" s="91"/>
      <c r="FSP197" s="91"/>
      <c r="FSQ197" s="91"/>
      <c r="FSR197" s="91"/>
      <c r="FSS197" s="91"/>
      <c r="FST197" s="91"/>
      <c r="FSU197" s="91"/>
      <c r="FSV197" s="91"/>
      <c r="FSW197" s="91"/>
      <c r="FSX197" s="91"/>
      <c r="FSY197" s="91"/>
      <c r="FSZ197" s="91"/>
      <c r="FTA197" s="91"/>
      <c r="FTB197" s="91"/>
      <c r="FTC197" s="91"/>
      <c r="FTD197" s="91"/>
      <c r="FTE197" s="91"/>
      <c r="FTF197" s="91"/>
      <c r="FTG197" s="91"/>
      <c r="FTH197" s="91"/>
      <c r="FTI197" s="91"/>
      <c r="FTJ197" s="91"/>
      <c r="FTK197" s="91"/>
      <c r="FTL197" s="91"/>
      <c r="FTM197" s="91"/>
      <c r="FTN197" s="91"/>
      <c r="FTO197" s="91"/>
      <c r="FTP197" s="91"/>
      <c r="FTQ197" s="91"/>
      <c r="FTR197" s="91"/>
      <c r="FTS197" s="91"/>
      <c r="FTT197" s="91"/>
      <c r="FTU197" s="91"/>
      <c r="FTV197" s="91"/>
      <c r="FTW197" s="91"/>
      <c r="FTX197" s="91"/>
      <c r="FTY197" s="91"/>
      <c r="FTZ197" s="91"/>
      <c r="FUA197" s="91"/>
      <c r="FUB197" s="91"/>
      <c r="FUC197" s="91"/>
      <c r="FUD197" s="91"/>
      <c r="FUE197" s="91"/>
      <c r="FUF197" s="91"/>
      <c r="FUG197" s="91"/>
      <c r="FUH197" s="91"/>
      <c r="FUI197" s="91"/>
      <c r="FUJ197" s="91"/>
      <c r="FUK197" s="91"/>
      <c r="FUL197" s="91"/>
      <c r="FUM197" s="91"/>
      <c r="FUN197" s="91"/>
      <c r="FUO197" s="91"/>
      <c r="FUP197" s="91"/>
      <c r="FUQ197" s="91"/>
      <c r="FUR197" s="91"/>
      <c r="FUS197" s="91"/>
      <c r="FUT197" s="91"/>
      <c r="FUU197" s="91"/>
      <c r="FUV197" s="91"/>
      <c r="FUW197" s="91"/>
      <c r="FUX197" s="91"/>
      <c r="FUY197" s="91"/>
      <c r="FUZ197" s="91"/>
      <c r="FVA197" s="91"/>
      <c r="FVB197" s="91"/>
      <c r="FVC197" s="91"/>
      <c r="FVD197" s="91"/>
      <c r="FVE197" s="91"/>
      <c r="FVF197" s="91"/>
      <c r="FVG197" s="91"/>
      <c r="FVH197" s="91"/>
      <c r="FVI197" s="91"/>
      <c r="FVJ197" s="91"/>
      <c r="FVK197" s="91"/>
      <c r="FVL197" s="91"/>
      <c r="FVM197" s="91"/>
      <c r="FVN197" s="91"/>
      <c r="FVO197" s="91"/>
      <c r="FVP197" s="91"/>
      <c r="FVQ197" s="91"/>
      <c r="FVR197" s="91"/>
      <c r="FVS197" s="91"/>
      <c r="FVT197" s="91"/>
      <c r="FVU197" s="91"/>
      <c r="FVV197" s="91"/>
      <c r="FVW197" s="91"/>
      <c r="FVX197" s="91"/>
      <c r="FVY197" s="91"/>
      <c r="FVZ197" s="91"/>
      <c r="FWA197" s="91"/>
      <c r="FWB197" s="91"/>
      <c r="FWC197" s="91"/>
      <c r="FWD197" s="91"/>
      <c r="FWE197" s="91"/>
      <c r="FWF197" s="91"/>
      <c r="FWG197" s="91"/>
      <c r="FWH197" s="91"/>
      <c r="FWI197" s="91"/>
      <c r="FWJ197" s="91"/>
      <c r="FWK197" s="91"/>
      <c r="FWL197" s="91"/>
      <c r="FWM197" s="91"/>
      <c r="FWN197" s="91"/>
      <c r="FWO197" s="91"/>
      <c r="FWP197" s="91"/>
      <c r="FWQ197" s="91"/>
      <c r="FWR197" s="91"/>
      <c r="FWS197" s="91"/>
      <c r="FWT197" s="91"/>
      <c r="FWU197" s="91"/>
      <c r="FWV197" s="91"/>
      <c r="FWW197" s="91"/>
      <c r="FWX197" s="91"/>
      <c r="FWY197" s="91"/>
      <c r="FWZ197" s="91"/>
      <c r="FXA197" s="91"/>
      <c r="FXB197" s="91"/>
      <c r="FXC197" s="91"/>
      <c r="FXD197" s="91"/>
      <c r="FXE197" s="91"/>
      <c r="FXF197" s="91"/>
      <c r="FXG197" s="91"/>
      <c r="FXH197" s="91"/>
      <c r="FXI197" s="91"/>
      <c r="FXJ197" s="91"/>
      <c r="FXK197" s="91"/>
      <c r="FXL197" s="91"/>
      <c r="FXM197" s="91"/>
      <c r="FXN197" s="91"/>
      <c r="FXO197" s="91"/>
      <c r="FXP197" s="91"/>
      <c r="FXQ197" s="91"/>
      <c r="FXR197" s="91"/>
      <c r="FXS197" s="91"/>
      <c r="FXT197" s="91"/>
      <c r="FXU197" s="91"/>
      <c r="FXV197" s="91"/>
      <c r="FXW197" s="91"/>
      <c r="FXX197" s="91"/>
      <c r="FXY197" s="91"/>
      <c r="FXZ197" s="91"/>
      <c r="FYA197" s="91"/>
      <c r="FYB197" s="91"/>
      <c r="FYC197" s="91"/>
      <c r="FYD197" s="91"/>
      <c r="FYE197" s="91"/>
      <c r="FYF197" s="91"/>
      <c r="FYG197" s="91"/>
      <c r="FYH197" s="91"/>
      <c r="FYI197" s="91"/>
      <c r="FYJ197" s="91"/>
      <c r="FYK197" s="91"/>
      <c r="FYL197" s="91"/>
      <c r="FYM197" s="91"/>
      <c r="FYN197" s="91"/>
      <c r="FYO197" s="91"/>
      <c r="FYP197" s="91"/>
      <c r="FYQ197" s="91"/>
      <c r="FYR197" s="91"/>
      <c r="FYS197" s="91"/>
      <c r="FYT197" s="91"/>
      <c r="FYU197" s="91"/>
      <c r="FYV197" s="91"/>
      <c r="FYW197" s="91"/>
      <c r="FYX197" s="91"/>
      <c r="FYY197" s="91"/>
      <c r="FYZ197" s="91"/>
      <c r="FZA197" s="91"/>
      <c r="FZB197" s="91"/>
      <c r="FZC197" s="91"/>
      <c r="FZD197" s="91"/>
      <c r="FZE197" s="91"/>
      <c r="FZF197" s="91"/>
      <c r="FZG197" s="91"/>
      <c r="FZH197" s="91"/>
      <c r="FZI197" s="91"/>
      <c r="FZJ197" s="91"/>
      <c r="FZK197" s="91"/>
      <c r="FZL197" s="91"/>
      <c r="FZM197" s="91"/>
      <c r="FZN197" s="91"/>
      <c r="FZO197" s="91"/>
      <c r="FZP197" s="91"/>
      <c r="FZQ197" s="91"/>
      <c r="FZR197" s="91"/>
      <c r="FZS197" s="91"/>
      <c r="FZT197" s="91"/>
      <c r="FZU197" s="91"/>
      <c r="FZV197" s="91"/>
      <c r="FZW197" s="91"/>
      <c r="FZX197" s="91"/>
      <c r="FZY197" s="91"/>
      <c r="FZZ197" s="91"/>
      <c r="GAA197" s="91"/>
      <c r="GAB197" s="91"/>
      <c r="GAC197" s="91"/>
      <c r="GAD197" s="91"/>
      <c r="GAE197" s="91"/>
      <c r="GAF197" s="91"/>
      <c r="GAG197" s="91"/>
      <c r="GAH197" s="91"/>
      <c r="GAI197" s="91"/>
      <c r="GAJ197" s="91"/>
      <c r="GAK197" s="91"/>
      <c r="GAL197" s="91"/>
      <c r="GAM197" s="91"/>
      <c r="GAN197" s="91"/>
      <c r="GAO197" s="91"/>
      <c r="GAP197" s="91"/>
      <c r="GAQ197" s="91"/>
      <c r="GAR197" s="91"/>
      <c r="GAS197" s="91"/>
      <c r="GAT197" s="91"/>
      <c r="GAU197" s="91"/>
      <c r="GAV197" s="91"/>
      <c r="GAW197" s="91"/>
      <c r="GAX197" s="91"/>
      <c r="GAY197" s="91"/>
      <c r="GAZ197" s="91"/>
      <c r="GBA197" s="91"/>
      <c r="GBB197" s="91"/>
      <c r="GBC197" s="91"/>
      <c r="GBD197" s="91"/>
      <c r="GBE197" s="91"/>
      <c r="GBF197" s="91"/>
      <c r="GBG197" s="91"/>
      <c r="GBH197" s="91"/>
      <c r="GBI197" s="91"/>
      <c r="GBJ197" s="91"/>
      <c r="GBK197" s="91"/>
      <c r="GBL197" s="91"/>
      <c r="GBM197" s="91"/>
      <c r="GBN197" s="91"/>
      <c r="GBO197" s="91"/>
      <c r="GBP197" s="91"/>
      <c r="GBQ197" s="91"/>
      <c r="GBR197" s="91"/>
      <c r="GBS197" s="91"/>
      <c r="GBT197" s="91"/>
      <c r="GBU197" s="91"/>
      <c r="GBV197" s="91"/>
      <c r="GBW197" s="91"/>
      <c r="GBX197" s="91"/>
      <c r="GBY197" s="91"/>
      <c r="GBZ197" s="91"/>
      <c r="GCA197" s="91"/>
      <c r="GCB197" s="91"/>
      <c r="GCC197" s="91"/>
      <c r="GCD197" s="91"/>
      <c r="GCE197" s="91"/>
      <c r="GCF197" s="91"/>
      <c r="GCG197" s="91"/>
      <c r="GCH197" s="91"/>
      <c r="GCI197" s="91"/>
      <c r="GCJ197" s="91"/>
      <c r="GCK197" s="91"/>
      <c r="GCL197" s="91"/>
      <c r="GCM197" s="91"/>
      <c r="GCN197" s="91"/>
      <c r="GCO197" s="91"/>
      <c r="GCP197" s="91"/>
      <c r="GCQ197" s="91"/>
      <c r="GCR197" s="91"/>
      <c r="GCS197" s="91"/>
      <c r="GCT197" s="91"/>
      <c r="GCU197" s="91"/>
      <c r="GCV197" s="91"/>
      <c r="GCW197" s="91"/>
      <c r="GCX197" s="91"/>
      <c r="GCY197" s="91"/>
      <c r="GCZ197" s="91"/>
      <c r="GDA197" s="91"/>
      <c r="GDB197" s="91"/>
      <c r="GDC197" s="91"/>
      <c r="GDD197" s="91"/>
      <c r="GDE197" s="91"/>
      <c r="GDF197" s="91"/>
      <c r="GDG197" s="91"/>
      <c r="GDH197" s="91"/>
      <c r="GDI197" s="91"/>
      <c r="GDJ197" s="91"/>
      <c r="GDK197" s="91"/>
      <c r="GDL197" s="91"/>
      <c r="GDM197" s="91"/>
      <c r="GDN197" s="91"/>
      <c r="GDO197" s="91"/>
      <c r="GDP197" s="91"/>
      <c r="GDQ197" s="91"/>
      <c r="GDR197" s="91"/>
      <c r="GDS197" s="91"/>
      <c r="GDT197" s="91"/>
      <c r="GDU197" s="91"/>
      <c r="GDV197" s="91"/>
      <c r="GDW197" s="91"/>
      <c r="GDX197" s="91"/>
      <c r="GDY197" s="91"/>
      <c r="GDZ197" s="91"/>
      <c r="GEA197" s="91"/>
      <c r="GEB197" s="91"/>
      <c r="GEC197" s="91"/>
      <c r="GED197" s="91"/>
      <c r="GEE197" s="91"/>
      <c r="GEF197" s="91"/>
      <c r="GEG197" s="91"/>
      <c r="GEH197" s="91"/>
      <c r="GEI197" s="91"/>
      <c r="GEJ197" s="91"/>
      <c r="GEK197" s="91"/>
      <c r="GEL197" s="91"/>
      <c r="GEM197" s="91"/>
      <c r="GEN197" s="91"/>
      <c r="GEO197" s="91"/>
      <c r="GEP197" s="91"/>
      <c r="GEQ197" s="91"/>
      <c r="GER197" s="91"/>
      <c r="GES197" s="91"/>
      <c r="GET197" s="91"/>
      <c r="GEU197" s="91"/>
      <c r="GEV197" s="91"/>
      <c r="GEW197" s="91"/>
      <c r="GEX197" s="91"/>
      <c r="GEY197" s="91"/>
      <c r="GEZ197" s="91"/>
      <c r="GFA197" s="91"/>
      <c r="GFB197" s="91"/>
      <c r="GFC197" s="91"/>
      <c r="GFD197" s="91"/>
      <c r="GFE197" s="91"/>
      <c r="GFF197" s="91"/>
      <c r="GFG197" s="91"/>
      <c r="GFH197" s="91"/>
      <c r="GFI197" s="91"/>
      <c r="GFJ197" s="91"/>
      <c r="GFK197" s="91"/>
      <c r="GFL197" s="91"/>
      <c r="GFM197" s="91"/>
      <c r="GFN197" s="91"/>
      <c r="GFO197" s="91"/>
      <c r="GFP197" s="91"/>
      <c r="GFQ197" s="91"/>
      <c r="GFR197" s="91"/>
      <c r="GFS197" s="91"/>
      <c r="GFT197" s="91"/>
      <c r="GFU197" s="91"/>
      <c r="GFV197" s="91"/>
      <c r="GFW197" s="91"/>
      <c r="GFX197" s="91"/>
      <c r="GFY197" s="91"/>
      <c r="GFZ197" s="91"/>
      <c r="GGA197" s="91"/>
      <c r="GGB197" s="91"/>
      <c r="GGC197" s="91"/>
      <c r="GGD197" s="91"/>
      <c r="GGE197" s="91"/>
      <c r="GGF197" s="91"/>
      <c r="GGG197" s="91"/>
      <c r="GGH197" s="91"/>
      <c r="GGI197" s="91"/>
      <c r="GGJ197" s="91"/>
      <c r="GGK197" s="91"/>
      <c r="GGL197" s="91"/>
      <c r="GGM197" s="91"/>
      <c r="GGN197" s="91"/>
      <c r="GGO197" s="91"/>
      <c r="GGP197" s="91"/>
      <c r="GGQ197" s="91"/>
      <c r="GGR197" s="91"/>
      <c r="GGS197" s="91"/>
      <c r="GGT197" s="91"/>
      <c r="GGU197" s="91"/>
      <c r="GGV197" s="91"/>
      <c r="GGW197" s="91"/>
      <c r="GGX197" s="91"/>
      <c r="GGY197" s="91"/>
      <c r="GGZ197" s="91"/>
      <c r="GHA197" s="91"/>
      <c r="GHB197" s="91"/>
      <c r="GHC197" s="91"/>
      <c r="GHD197" s="91"/>
      <c r="GHE197" s="91"/>
      <c r="GHF197" s="91"/>
      <c r="GHG197" s="91"/>
      <c r="GHH197" s="91"/>
      <c r="GHI197" s="91"/>
      <c r="GHJ197" s="91"/>
      <c r="GHK197" s="91"/>
      <c r="GHL197" s="91"/>
      <c r="GHM197" s="91"/>
      <c r="GHN197" s="91"/>
      <c r="GHO197" s="91"/>
      <c r="GHP197" s="91"/>
      <c r="GHQ197" s="91"/>
      <c r="GHR197" s="91"/>
      <c r="GHS197" s="91"/>
      <c r="GHT197" s="91"/>
      <c r="GHU197" s="91"/>
      <c r="GHV197" s="91"/>
      <c r="GHW197" s="91"/>
      <c r="GHX197" s="91"/>
      <c r="GHY197" s="91"/>
      <c r="GHZ197" s="91"/>
      <c r="GIA197" s="91"/>
      <c r="GIB197" s="91"/>
      <c r="GIC197" s="91"/>
      <c r="GID197" s="91"/>
      <c r="GIE197" s="91"/>
      <c r="GIF197" s="91"/>
      <c r="GIG197" s="91"/>
      <c r="GIH197" s="91"/>
      <c r="GII197" s="91"/>
      <c r="GIJ197" s="91"/>
      <c r="GIK197" s="91"/>
      <c r="GIL197" s="91"/>
      <c r="GIM197" s="91"/>
      <c r="GIN197" s="91"/>
      <c r="GIO197" s="91"/>
      <c r="GIP197" s="91"/>
      <c r="GIQ197" s="91"/>
      <c r="GIR197" s="91"/>
      <c r="GIS197" s="91"/>
      <c r="GIT197" s="91"/>
      <c r="GIU197" s="91"/>
      <c r="GIV197" s="91"/>
      <c r="GIW197" s="91"/>
      <c r="GIX197" s="91"/>
      <c r="GIY197" s="91"/>
      <c r="GIZ197" s="91"/>
      <c r="GJA197" s="91"/>
      <c r="GJB197" s="91"/>
      <c r="GJC197" s="91"/>
      <c r="GJD197" s="91"/>
      <c r="GJE197" s="91"/>
      <c r="GJF197" s="91"/>
      <c r="GJG197" s="91"/>
      <c r="GJH197" s="91"/>
      <c r="GJI197" s="91"/>
      <c r="GJJ197" s="91"/>
      <c r="GJK197" s="91"/>
      <c r="GJL197" s="91"/>
      <c r="GJM197" s="91"/>
      <c r="GJN197" s="91"/>
      <c r="GJO197" s="91"/>
      <c r="GJP197" s="91"/>
      <c r="GJQ197" s="91"/>
      <c r="GJR197" s="91"/>
      <c r="GJS197" s="91"/>
      <c r="GJT197" s="91"/>
      <c r="GJU197" s="91"/>
      <c r="GJV197" s="91"/>
      <c r="GJW197" s="91"/>
      <c r="GJX197" s="91"/>
      <c r="GJY197" s="91"/>
      <c r="GJZ197" s="91"/>
      <c r="GKA197" s="91"/>
      <c r="GKB197" s="91"/>
      <c r="GKC197" s="91"/>
      <c r="GKD197" s="91"/>
      <c r="GKE197" s="91"/>
      <c r="GKF197" s="91"/>
      <c r="GKG197" s="91"/>
      <c r="GKH197" s="91"/>
      <c r="GKI197" s="91"/>
      <c r="GKJ197" s="91"/>
      <c r="GKK197" s="91"/>
      <c r="GKL197" s="91"/>
      <c r="GKM197" s="91"/>
      <c r="GKN197" s="91"/>
      <c r="GKO197" s="91"/>
      <c r="GKP197" s="91"/>
      <c r="GKQ197" s="91"/>
      <c r="GKR197" s="91"/>
      <c r="GKS197" s="91"/>
      <c r="GKT197" s="91"/>
      <c r="GKU197" s="91"/>
      <c r="GKV197" s="91"/>
      <c r="GKW197" s="91"/>
      <c r="GKX197" s="91"/>
      <c r="GKY197" s="91"/>
      <c r="GKZ197" s="91"/>
      <c r="GLA197" s="91"/>
      <c r="GLB197" s="91"/>
      <c r="GLC197" s="91"/>
      <c r="GLD197" s="91"/>
      <c r="GLE197" s="91"/>
      <c r="GLF197" s="91"/>
      <c r="GLG197" s="91"/>
      <c r="GLH197" s="91"/>
      <c r="GLI197" s="91"/>
      <c r="GLJ197" s="91"/>
      <c r="GLK197" s="91"/>
      <c r="GLL197" s="91"/>
      <c r="GLM197" s="91"/>
      <c r="GLN197" s="91"/>
      <c r="GLO197" s="91"/>
      <c r="GLP197" s="91"/>
      <c r="GLQ197" s="91"/>
      <c r="GLR197" s="91"/>
      <c r="GLS197" s="91"/>
      <c r="GLT197" s="91"/>
      <c r="GLU197" s="91"/>
      <c r="GLV197" s="91"/>
      <c r="GLW197" s="91"/>
      <c r="GLX197" s="91"/>
      <c r="GLY197" s="91"/>
      <c r="GLZ197" s="91"/>
      <c r="GMA197" s="91"/>
      <c r="GMB197" s="91"/>
      <c r="GMC197" s="91"/>
      <c r="GMD197" s="91"/>
      <c r="GME197" s="91"/>
      <c r="GMF197" s="91"/>
      <c r="GMG197" s="91"/>
      <c r="GMH197" s="91"/>
      <c r="GMI197" s="91"/>
      <c r="GMJ197" s="91"/>
      <c r="GMK197" s="91"/>
      <c r="GML197" s="91"/>
      <c r="GMM197" s="91"/>
      <c r="GMN197" s="91"/>
      <c r="GMO197" s="91"/>
      <c r="GMP197" s="91"/>
      <c r="GMQ197" s="91"/>
      <c r="GMR197" s="91"/>
      <c r="GMS197" s="91"/>
      <c r="GMT197" s="91"/>
      <c r="GMU197" s="91"/>
      <c r="GMV197" s="91"/>
      <c r="GMW197" s="91"/>
      <c r="GMX197" s="91"/>
      <c r="GMY197" s="91"/>
      <c r="GMZ197" s="91"/>
      <c r="GNA197" s="91"/>
      <c r="GNB197" s="91"/>
      <c r="GNC197" s="91"/>
      <c r="GND197" s="91"/>
      <c r="GNE197" s="91"/>
      <c r="GNF197" s="91"/>
      <c r="GNG197" s="91"/>
      <c r="GNH197" s="91"/>
      <c r="GNI197" s="91"/>
      <c r="GNJ197" s="91"/>
      <c r="GNK197" s="91"/>
      <c r="GNL197" s="91"/>
      <c r="GNM197" s="91"/>
      <c r="GNN197" s="91"/>
      <c r="GNO197" s="91"/>
      <c r="GNP197" s="91"/>
      <c r="GNQ197" s="91"/>
      <c r="GNR197" s="91"/>
      <c r="GNS197" s="91"/>
      <c r="GNT197" s="91"/>
      <c r="GNU197" s="91"/>
      <c r="GNV197" s="91"/>
      <c r="GNW197" s="91"/>
      <c r="GNX197" s="91"/>
      <c r="GNY197" s="91"/>
      <c r="GNZ197" s="91"/>
      <c r="GOA197" s="91"/>
      <c r="GOB197" s="91"/>
      <c r="GOC197" s="91"/>
      <c r="GOD197" s="91"/>
      <c r="GOE197" s="91"/>
      <c r="GOF197" s="91"/>
      <c r="GOG197" s="91"/>
      <c r="GOH197" s="91"/>
      <c r="GOI197" s="91"/>
      <c r="GOJ197" s="91"/>
      <c r="GOK197" s="91"/>
      <c r="GOL197" s="91"/>
      <c r="GOM197" s="91"/>
      <c r="GON197" s="91"/>
      <c r="GOO197" s="91"/>
      <c r="GOP197" s="91"/>
      <c r="GOQ197" s="91"/>
      <c r="GOR197" s="91"/>
      <c r="GOS197" s="91"/>
      <c r="GOT197" s="91"/>
      <c r="GOU197" s="91"/>
      <c r="GOV197" s="91"/>
      <c r="GOW197" s="91"/>
      <c r="GOX197" s="91"/>
      <c r="GOY197" s="91"/>
      <c r="GOZ197" s="91"/>
      <c r="GPA197" s="91"/>
      <c r="GPB197" s="91"/>
      <c r="GPC197" s="91"/>
      <c r="GPD197" s="91"/>
      <c r="GPE197" s="91"/>
      <c r="GPF197" s="91"/>
      <c r="GPG197" s="91"/>
      <c r="GPH197" s="91"/>
      <c r="GPI197" s="91"/>
      <c r="GPJ197" s="91"/>
      <c r="GPK197" s="91"/>
      <c r="GPL197" s="91"/>
      <c r="GPM197" s="91"/>
      <c r="GPN197" s="91"/>
      <c r="GPO197" s="91"/>
      <c r="GPP197" s="91"/>
      <c r="GPQ197" s="91"/>
      <c r="GPR197" s="91"/>
      <c r="GPS197" s="91"/>
      <c r="GPT197" s="91"/>
      <c r="GPU197" s="91"/>
      <c r="GPV197" s="91"/>
      <c r="GPW197" s="91"/>
      <c r="GPX197" s="91"/>
      <c r="GPY197" s="91"/>
      <c r="GPZ197" s="91"/>
      <c r="GQA197" s="91"/>
      <c r="GQB197" s="91"/>
      <c r="GQC197" s="91"/>
      <c r="GQD197" s="91"/>
      <c r="GQE197" s="91"/>
      <c r="GQF197" s="91"/>
      <c r="GQG197" s="91"/>
      <c r="GQH197" s="91"/>
      <c r="GQI197" s="91"/>
      <c r="GQJ197" s="91"/>
      <c r="GQK197" s="91"/>
      <c r="GQL197" s="91"/>
      <c r="GQM197" s="91"/>
      <c r="GQN197" s="91"/>
      <c r="GQO197" s="91"/>
      <c r="GQP197" s="91"/>
      <c r="GQQ197" s="91"/>
      <c r="GQR197" s="91"/>
      <c r="GQS197" s="91"/>
      <c r="GQT197" s="91"/>
      <c r="GQU197" s="91"/>
      <c r="GQV197" s="91"/>
      <c r="GQW197" s="91"/>
      <c r="GQX197" s="91"/>
      <c r="GQY197" s="91"/>
      <c r="GQZ197" s="91"/>
      <c r="GRA197" s="91"/>
      <c r="GRB197" s="91"/>
      <c r="GRC197" s="91"/>
      <c r="GRD197" s="91"/>
      <c r="GRE197" s="91"/>
      <c r="GRF197" s="91"/>
      <c r="GRG197" s="91"/>
      <c r="GRH197" s="91"/>
      <c r="GRI197" s="91"/>
      <c r="GRJ197" s="91"/>
      <c r="GRK197" s="91"/>
      <c r="GRL197" s="91"/>
      <c r="GRM197" s="91"/>
      <c r="GRN197" s="91"/>
      <c r="GRO197" s="91"/>
      <c r="GRP197" s="91"/>
      <c r="GRQ197" s="91"/>
      <c r="GRR197" s="91"/>
      <c r="GRS197" s="91"/>
      <c r="GRT197" s="91"/>
      <c r="GRU197" s="91"/>
      <c r="GRV197" s="91"/>
      <c r="GRW197" s="91"/>
      <c r="GRX197" s="91"/>
      <c r="GRY197" s="91"/>
      <c r="GRZ197" s="91"/>
      <c r="GSA197" s="91"/>
      <c r="GSB197" s="91"/>
      <c r="GSC197" s="91"/>
      <c r="GSD197" s="91"/>
      <c r="GSE197" s="91"/>
      <c r="GSF197" s="91"/>
      <c r="GSG197" s="91"/>
      <c r="GSH197" s="91"/>
      <c r="GSI197" s="91"/>
      <c r="GSJ197" s="91"/>
      <c r="GSK197" s="91"/>
      <c r="GSL197" s="91"/>
      <c r="GSM197" s="91"/>
      <c r="GSN197" s="91"/>
      <c r="GSO197" s="91"/>
      <c r="GSP197" s="91"/>
      <c r="GSQ197" s="91"/>
      <c r="GSR197" s="91"/>
      <c r="GSS197" s="91"/>
      <c r="GST197" s="91"/>
      <c r="GSU197" s="91"/>
      <c r="GSV197" s="91"/>
      <c r="GSW197" s="91"/>
      <c r="GSX197" s="91"/>
      <c r="GSY197" s="91"/>
      <c r="GSZ197" s="91"/>
      <c r="GTA197" s="91"/>
      <c r="GTB197" s="91"/>
      <c r="GTC197" s="91"/>
      <c r="GTD197" s="91"/>
      <c r="GTE197" s="91"/>
      <c r="GTF197" s="91"/>
      <c r="GTG197" s="91"/>
      <c r="GTH197" s="91"/>
      <c r="GTI197" s="91"/>
      <c r="GTJ197" s="91"/>
      <c r="GTK197" s="91"/>
      <c r="GTL197" s="91"/>
      <c r="GTM197" s="91"/>
      <c r="GTN197" s="91"/>
      <c r="GTO197" s="91"/>
      <c r="GTP197" s="91"/>
      <c r="GTQ197" s="91"/>
      <c r="GTR197" s="91"/>
      <c r="GTS197" s="91"/>
      <c r="GTT197" s="91"/>
      <c r="GTU197" s="91"/>
      <c r="GTV197" s="91"/>
      <c r="GTW197" s="91"/>
      <c r="GTX197" s="91"/>
      <c r="GTY197" s="91"/>
      <c r="GTZ197" s="91"/>
      <c r="GUA197" s="91"/>
      <c r="GUB197" s="91"/>
      <c r="GUC197" s="91"/>
      <c r="GUD197" s="91"/>
      <c r="GUE197" s="91"/>
      <c r="GUF197" s="91"/>
      <c r="GUG197" s="91"/>
      <c r="GUH197" s="91"/>
      <c r="GUI197" s="91"/>
      <c r="GUJ197" s="91"/>
      <c r="GUK197" s="91"/>
      <c r="GUL197" s="91"/>
      <c r="GUM197" s="91"/>
      <c r="GUN197" s="91"/>
      <c r="GUO197" s="91"/>
      <c r="GUP197" s="91"/>
      <c r="GUQ197" s="91"/>
      <c r="GUR197" s="91"/>
      <c r="GUS197" s="91"/>
      <c r="GUT197" s="91"/>
      <c r="GUU197" s="91"/>
      <c r="GUV197" s="91"/>
      <c r="GUW197" s="91"/>
      <c r="GUX197" s="91"/>
      <c r="GUY197" s="91"/>
      <c r="GUZ197" s="91"/>
      <c r="GVA197" s="91"/>
      <c r="GVB197" s="91"/>
      <c r="GVC197" s="91"/>
      <c r="GVD197" s="91"/>
      <c r="GVE197" s="91"/>
      <c r="GVF197" s="91"/>
      <c r="GVG197" s="91"/>
      <c r="GVH197" s="91"/>
      <c r="GVI197" s="91"/>
      <c r="GVJ197" s="91"/>
      <c r="GVK197" s="91"/>
      <c r="GVL197" s="91"/>
      <c r="GVM197" s="91"/>
      <c r="GVN197" s="91"/>
      <c r="GVO197" s="91"/>
      <c r="GVP197" s="91"/>
      <c r="GVQ197" s="91"/>
      <c r="GVR197" s="91"/>
      <c r="GVS197" s="91"/>
      <c r="GVT197" s="91"/>
      <c r="GVU197" s="91"/>
      <c r="GVV197" s="91"/>
      <c r="GVW197" s="91"/>
      <c r="GVX197" s="91"/>
      <c r="GVY197" s="91"/>
      <c r="GVZ197" s="91"/>
      <c r="GWA197" s="91"/>
      <c r="GWB197" s="91"/>
      <c r="GWC197" s="91"/>
      <c r="GWD197" s="91"/>
      <c r="GWE197" s="91"/>
      <c r="GWF197" s="91"/>
      <c r="GWG197" s="91"/>
      <c r="GWH197" s="91"/>
      <c r="GWI197" s="91"/>
      <c r="GWJ197" s="91"/>
      <c r="GWK197" s="91"/>
      <c r="GWL197" s="91"/>
      <c r="GWM197" s="91"/>
      <c r="GWN197" s="91"/>
      <c r="GWO197" s="91"/>
      <c r="GWP197" s="91"/>
      <c r="GWQ197" s="91"/>
      <c r="GWR197" s="91"/>
      <c r="GWS197" s="91"/>
      <c r="GWT197" s="91"/>
      <c r="GWU197" s="91"/>
      <c r="GWV197" s="91"/>
      <c r="GWW197" s="91"/>
      <c r="GWX197" s="91"/>
      <c r="GWY197" s="91"/>
      <c r="GWZ197" s="91"/>
      <c r="GXA197" s="91"/>
      <c r="GXB197" s="91"/>
      <c r="GXC197" s="91"/>
      <c r="GXD197" s="91"/>
      <c r="GXE197" s="91"/>
      <c r="GXF197" s="91"/>
      <c r="GXG197" s="91"/>
      <c r="GXH197" s="91"/>
      <c r="GXI197" s="91"/>
      <c r="GXJ197" s="91"/>
      <c r="GXK197" s="91"/>
      <c r="GXL197" s="91"/>
      <c r="GXM197" s="91"/>
      <c r="GXN197" s="91"/>
      <c r="GXO197" s="91"/>
      <c r="GXP197" s="91"/>
      <c r="GXQ197" s="91"/>
      <c r="GXR197" s="91"/>
      <c r="GXS197" s="91"/>
      <c r="GXT197" s="91"/>
      <c r="GXU197" s="91"/>
      <c r="GXV197" s="91"/>
      <c r="GXW197" s="91"/>
      <c r="GXX197" s="91"/>
      <c r="GXY197" s="91"/>
      <c r="GXZ197" s="91"/>
      <c r="GYA197" s="91"/>
      <c r="GYB197" s="91"/>
      <c r="GYC197" s="91"/>
      <c r="GYD197" s="91"/>
      <c r="GYE197" s="91"/>
      <c r="GYF197" s="91"/>
      <c r="GYG197" s="91"/>
      <c r="GYH197" s="91"/>
      <c r="GYI197" s="91"/>
      <c r="GYJ197" s="91"/>
      <c r="GYK197" s="91"/>
      <c r="GYL197" s="91"/>
      <c r="GYM197" s="91"/>
      <c r="GYN197" s="91"/>
      <c r="GYO197" s="91"/>
      <c r="GYP197" s="91"/>
      <c r="GYQ197" s="91"/>
      <c r="GYR197" s="91"/>
      <c r="GYS197" s="91"/>
      <c r="GYT197" s="91"/>
      <c r="GYU197" s="91"/>
      <c r="GYV197" s="91"/>
      <c r="GYW197" s="91"/>
      <c r="GYX197" s="91"/>
      <c r="GYY197" s="91"/>
      <c r="GYZ197" s="91"/>
      <c r="GZA197" s="91"/>
      <c r="GZB197" s="91"/>
      <c r="GZC197" s="91"/>
      <c r="GZD197" s="91"/>
      <c r="GZE197" s="91"/>
      <c r="GZF197" s="91"/>
      <c r="GZG197" s="91"/>
      <c r="GZH197" s="91"/>
      <c r="GZI197" s="91"/>
      <c r="GZJ197" s="91"/>
      <c r="GZK197" s="91"/>
      <c r="GZL197" s="91"/>
      <c r="GZM197" s="91"/>
      <c r="GZN197" s="91"/>
      <c r="GZO197" s="91"/>
      <c r="GZP197" s="91"/>
      <c r="GZQ197" s="91"/>
      <c r="GZR197" s="91"/>
      <c r="GZS197" s="91"/>
      <c r="GZT197" s="91"/>
      <c r="GZU197" s="91"/>
      <c r="GZV197" s="91"/>
      <c r="GZW197" s="91"/>
      <c r="GZX197" s="91"/>
      <c r="GZY197" s="91"/>
      <c r="GZZ197" s="91"/>
      <c r="HAA197" s="91"/>
      <c r="HAB197" s="91"/>
      <c r="HAC197" s="91"/>
      <c r="HAD197" s="91"/>
      <c r="HAE197" s="91"/>
      <c r="HAF197" s="91"/>
      <c r="HAG197" s="91"/>
      <c r="HAH197" s="91"/>
      <c r="HAI197" s="91"/>
      <c r="HAJ197" s="91"/>
      <c r="HAK197" s="91"/>
      <c r="HAL197" s="91"/>
      <c r="HAM197" s="91"/>
      <c r="HAN197" s="91"/>
      <c r="HAO197" s="91"/>
      <c r="HAP197" s="91"/>
      <c r="HAQ197" s="91"/>
      <c r="HAR197" s="91"/>
      <c r="HAS197" s="91"/>
      <c r="HAT197" s="91"/>
      <c r="HAU197" s="91"/>
      <c r="HAV197" s="91"/>
      <c r="HAW197" s="91"/>
      <c r="HAX197" s="91"/>
      <c r="HAY197" s="91"/>
      <c r="HAZ197" s="91"/>
      <c r="HBA197" s="91"/>
      <c r="HBB197" s="91"/>
      <c r="HBC197" s="91"/>
      <c r="HBD197" s="91"/>
      <c r="HBE197" s="91"/>
      <c r="HBF197" s="91"/>
      <c r="HBG197" s="91"/>
      <c r="HBH197" s="91"/>
      <c r="HBI197" s="91"/>
      <c r="HBJ197" s="91"/>
      <c r="HBK197" s="91"/>
      <c r="HBL197" s="91"/>
      <c r="HBM197" s="91"/>
      <c r="HBN197" s="91"/>
      <c r="HBO197" s="91"/>
      <c r="HBP197" s="91"/>
      <c r="HBQ197" s="91"/>
      <c r="HBR197" s="91"/>
      <c r="HBS197" s="91"/>
      <c r="HBT197" s="91"/>
      <c r="HBU197" s="91"/>
      <c r="HBV197" s="91"/>
      <c r="HBW197" s="91"/>
      <c r="HBX197" s="91"/>
      <c r="HBY197" s="91"/>
      <c r="HBZ197" s="91"/>
      <c r="HCA197" s="91"/>
      <c r="HCB197" s="91"/>
      <c r="HCC197" s="91"/>
      <c r="HCD197" s="91"/>
      <c r="HCE197" s="91"/>
      <c r="HCF197" s="91"/>
      <c r="HCG197" s="91"/>
      <c r="HCH197" s="91"/>
      <c r="HCI197" s="91"/>
      <c r="HCJ197" s="91"/>
      <c r="HCK197" s="91"/>
      <c r="HCL197" s="91"/>
      <c r="HCM197" s="91"/>
      <c r="HCN197" s="91"/>
      <c r="HCO197" s="91"/>
      <c r="HCP197" s="91"/>
      <c r="HCQ197" s="91"/>
      <c r="HCR197" s="91"/>
      <c r="HCS197" s="91"/>
      <c r="HCT197" s="91"/>
      <c r="HCU197" s="91"/>
      <c r="HCV197" s="91"/>
      <c r="HCW197" s="91"/>
      <c r="HCX197" s="91"/>
      <c r="HCY197" s="91"/>
      <c r="HCZ197" s="91"/>
      <c r="HDA197" s="91"/>
      <c r="HDB197" s="91"/>
      <c r="HDC197" s="91"/>
      <c r="HDD197" s="91"/>
      <c r="HDE197" s="91"/>
      <c r="HDF197" s="91"/>
      <c r="HDG197" s="91"/>
      <c r="HDH197" s="91"/>
      <c r="HDI197" s="91"/>
      <c r="HDJ197" s="91"/>
      <c r="HDK197" s="91"/>
      <c r="HDL197" s="91"/>
      <c r="HDM197" s="91"/>
      <c r="HDN197" s="91"/>
      <c r="HDO197" s="91"/>
      <c r="HDP197" s="91"/>
      <c r="HDQ197" s="91"/>
      <c r="HDR197" s="91"/>
      <c r="HDS197" s="91"/>
      <c r="HDT197" s="91"/>
      <c r="HDU197" s="91"/>
      <c r="HDV197" s="91"/>
      <c r="HDW197" s="91"/>
      <c r="HDX197" s="91"/>
      <c r="HDY197" s="91"/>
      <c r="HDZ197" s="91"/>
      <c r="HEA197" s="91"/>
      <c r="HEB197" s="91"/>
      <c r="HEC197" s="91"/>
      <c r="HED197" s="91"/>
      <c r="HEE197" s="91"/>
      <c r="HEF197" s="91"/>
      <c r="HEG197" s="91"/>
      <c r="HEH197" s="91"/>
      <c r="HEI197" s="91"/>
      <c r="HEJ197" s="91"/>
      <c r="HEK197" s="91"/>
      <c r="HEL197" s="91"/>
      <c r="HEM197" s="91"/>
      <c r="HEN197" s="91"/>
      <c r="HEO197" s="91"/>
      <c r="HEP197" s="91"/>
      <c r="HEQ197" s="91"/>
      <c r="HER197" s="91"/>
      <c r="HES197" s="91"/>
      <c r="HET197" s="91"/>
      <c r="HEU197" s="91"/>
      <c r="HEV197" s="91"/>
      <c r="HEW197" s="91"/>
      <c r="HEX197" s="91"/>
      <c r="HEY197" s="91"/>
      <c r="HEZ197" s="91"/>
      <c r="HFA197" s="91"/>
      <c r="HFB197" s="91"/>
      <c r="HFC197" s="91"/>
      <c r="HFD197" s="91"/>
      <c r="HFE197" s="91"/>
      <c r="HFF197" s="91"/>
      <c r="HFG197" s="91"/>
      <c r="HFH197" s="91"/>
      <c r="HFI197" s="91"/>
      <c r="HFJ197" s="91"/>
      <c r="HFK197" s="91"/>
      <c r="HFL197" s="91"/>
      <c r="HFM197" s="91"/>
      <c r="HFN197" s="91"/>
      <c r="HFO197" s="91"/>
      <c r="HFP197" s="91"/>
      <c r="HFQ197" s="91"/>
      <c r="HFR197" s="91"/>
      <c r="HFS197" s="91"/>
      <c r="HFT197" s="91"/>
      <c r="HFU197" s="91"/>
      <c r="HFV197" s="91"/>
      <c r="HFW197" s="91"/>
      <c r="HFX197" s="91"/>
      <c r="HFY197" s="91"/>
      <c r="HFZ197" s="91"/>
      <c r="HGA197" s="91"/>
      <c r="HGB197" s="91"/>
      <c r="HGC197" s="91"/>
      <c r="HGD197" s="91"/>
      <c r="HGE197" s="91"/>
      <c r="HGF197" s="91"/>
      <c r="HGG197" s="91"/>
      <c r="HGH197" s="91"/>
      <c r="HGI197" s="91"/>
      <c r="HGJ197" s="91"/>
      <c r="HGK197" s="91"/>
      <c r="HGL197" s="91"/>
      <c r="HGM197" s="91"/>
      <c r="HGN197" s="91"/>
      <c r="HGO197" s="91"/>
      <c r="HGP197" s="91"/>
      <c r="HGQ197" s="91"/>
      <c r="HGR197" s="91"/>
      <c r="HGS197" s="91"/>
      <c r="HGT197" s="91"/>
      <c r="HGU197" s="91"/>
      <c r="HGV197" s="91"/>
      <c r="HGW197" s="91"/>
      <c r="HGX197" s="91"/>
      <c r="HGY197" s="91"/>
      <c r="HGZ197" s="91"/>
      <c r="HHA197" s="91"/>
      <c r="HHB197" s="91"/>
      <c r="HHC197" s="91"/>
      <c r="HHD197" s="91"/>
      <c r="HHE197" s="91"/>
      <c r="HHF197" s="91"/>
      <c r="HHG197" s="91"/>
      <c r="HHH197" s="91"/>
      <c r="HHI197" s="91"/>
      <c r="HHJ197" s="91"/>
      <c r="HHK197" s="91"/>
      <c r="HHL197" s="91"/>
      <c r="HHM197" s="91"/>
      <c r="HHN197" s="91"/>
      <c r="HHO197" s="91"/>
      <c r="HHP197" s="91"/>
      <c r="HHQ197" s="91"/>
      <c r="HHR197" s="91"/>
      <c r="HHS197" s="91"/>
      <c r="HHT197" s="91"/>
      <c r="HHU197" s="91"/>
      <c r="HHV197" s="91"/>
      <c r="HHW197" s="91"/>
      <c r="HHX197" s="91"/>
      <c r="HHY197" s="91"/>
      <c r="HHZ197" s="91"/>
      <c r="HIA197" s="91"/>
      <c r="HIB197" s="91"/>
      <c r="HIC197" s="91"/>
      <c r="HID197" s="91"/>
      <c r="HIE197" s="91"/>
      <c r="HIF197" s="91"/>
      <c r="HIG197" s="91"/>
      <c r="HIH197" s="91"/>
      <c r="HII197" s="91"/>
      <c r="HIJ197" s="91"/>
      <c r="HIK197" s="91"/>
      <c r="HIL197" s="91"/>
      <c r="HIM197" s="91"/>
      <c r="HIN197" s="91"/>
      <c r="HIO197" s="91"/>
      <c r="HIP197" s="91"/>
      <c r="HIQ197" s="91"/>
      <c r="HIR197" s="91"/>
      <c r="HIS197" s="91"/>
      <c r="HIT197" s="91"/>
      <c r="HIU197" s="91"/>
      <c r="HIV197" s="91"/>
      <c r="HIW197" s="91"/>
      <c r="HIX197" s="91"/>
      <c r="HIY197" s="91"/>
      <c r="HIZ197" s="91"/>
      <c r="HJA197" s="91"/>
      <c r="HJB197" s="91"/>
      <c r="HJC197" s="91"/>
      <c r="HJD197" s="91"/>
      <c r="HJE197" s="91"/>
      <c r="HJF197" s="91"/>
      <c r="HJG197" s="91"/>
      <c r="HJH197" s="91"/>
      <c r="HJI197" s="91"/>
      <c r="HJJ197" s="91"/>
      <c r="HJK197" s="91"/>
      <c r="HJL197" s="91"/>
      <c r="HJM197" s="91"/>
      <c r="HJN197" s="91"/>
      <c r="HJO197" s="91"/>
      <c r="HJP197" s="91"/>
      <c r="HJQ197" s="91"/>
      <c r="HJR197" s="91"/>
      <c r="HJS197" s="91"/>
      <c r="HJT197" s="91"/>
      <c r="HJU197" s="91"/>
      <c r="HJV197" s="91"/>
      <c r="HJW197" s="91"/>
      <c r="HJX197" s="91"/>
      <c r="HJY197" s="91"/>
      <c r="HJZ197" s="91"/>
      <c r="HKA197" s="91"/>
      <c r="HKB197" s="91"/>
      <c r="HKC197" s="91"/>
      <c r="HKD197" s="91"/>
      <c r="HKE197" s="91"/>
      <c r="HKF197" s="91"/>
      <c r="HKG197" s="91"/>
      <c r="HKH197" s="91"/>
      <c r="HKI197" s="91"/>
      <c r="HKJ197" s="91"/>
      <c r="HKK197" s="91"/>
      <c r="HKL197" s="91"/>
      <c r="HKM197" s="91"/>
      <c r="HKN197" s="91"/>
      <c r="HKO197" s="91"/>
      <c r="HKP197" s="91"/>
      <c r="HKQ197" s="91"/>
      <c r="HKR197" s="91"/>
      <c r="HKS197" s="91"/>
      <c r="HKT197" s="91"/>
      <c r="HKU197" s="91"/>
      <c r="HKV197" s="91"/>
      <c r="HKW197" s="91"/>
      <c r="HKX197" s="91"/>
      <c r="HKY197" s="91"/>
      <c r="HKZ197" s="91"/>
      <c r="HLA197" s="91"/>
      <c r="HLB197" s="91"/>
      <c r="HLC197" s="91"/>
      <c r="HLD197" s="91"/>
      <c r="HLE197" s="91"/>
      <c r="HLF197" s="91"/>
      <c r="HLG197" s="91"/>
      <c r="HLH197" s="91"/>
      <c r="HLI197" s="91"/>
      <c r="HLJ197" s="91"/>
      <c r="HLK197" s="91"/>
      <c r="HLL197" s="91"/>
      <c r="HLM197" s="91"/>
      <c r="HLN197" s="91"/>
      <c r="HLO197" s="91"/>
      <c r="HLP197" s="91"/>
      <c r="HLQ197" s="91"/>
      <c r="HLR197" s="91"/>
      <c r="HLS197" s="91"/>
      <c r="HLT197" s="91"/>
      <c r="HLU197" s="91"/>
      <c r="HLV197" s="91"/>
      <c r="HLW197" s="91"/>
      <c r="HLX197" s="91"/>
      <c r="HLY197" s="91"/>
      <c r="HLZ197" s="91"/>
      <c r="HMA197" s="91"/>
      <c r="HMB197" s="91"/>
      <c r="HMC197" s="91"/>
      <c r="HMD197" s="91"/>
      <c r="HME197" s="91"/>
      <c r="HMF197" s="91"/>
      <c r="HMG197" s="91"/>
      <c r="HMH197" s="91"/>
      <c r="HMI197" s="91"/>
      <c r="HMJ197" s="91"/>
      <c r="HMK197" s="91"/>
      <c r="HML197" s="91"/>
      <c r="HMM197" s="91"/>
      <c r="HMN197" s="91"/>
      <c r="HMO197" s="91"/>
      <c r="HMP197" s="91"/>
      <c r="HMQ197" s="91"/>
      <c r="HMR197" s="91"/>
      <c r="HMS197" s="91"/>
      <c r="HMT197" s="91"/>
      <c r="HMU197" s="91"/>
      <c r="HMV197" s="91"/>
      <c r="HMW197" s="91"/>
      <c r="HMX197" s="91"/>
      <c r="HMY197" s="91"/>
      <c r="HMZ197" s="91"/>
      <c r="HNA197" s="91"/>
      <c r="HNB197" s="91"/>
      <c r="HNC197" s="91"/>
      <c r="HND197" s="91"/>
      <c r="HNE197" s="91"/>
      <c r="HNF197" s="91"/>
      <c r="HNG197" s="91"/>
      <c r="HNH197" s="91"/>
      <c r="HNI197" s="91"/>
      <c r="HNJ197" s="91"/>
      <c r="HNK197" s="91"/>
      <c r="HNL197" s="91"/>
      <c r="HNM197" s="91"/>
      <c r="HNN197" s="91"/>
      <c r="HNO197" s="91"/>
      <c r="HNP197" s="91"/>
      <c r="HNQ197" s="91"/>
      <c r="HNR197" s="91"/>
      <c r="HNS197" s="91"/>
      <c r="HNT197" s="91"/>
      <c r="HNU197" s="91"/>
      <c r="HNV197" s="91"/>
      <c r="HNW197" s="91"/>
      <c r="HNX197" s="91"/>
      <c r="HNY197" s="91"/>
      <c r="HNZ197" s="91"/>
      <c r="HOA197" s="91"/>
      <c r="HOB197" s="91"/>
      <c r="HOC197" s="91"/>
      <c r="HOD197" s="91"/>
      <c r="HOE197" s="91"/>
      <c r="HOF197" s="91"/>
      <c r="HOG197" s="91"/>
      <c r="HOH197" s="91"/>
      <c r="HOI197" s="91"/>
      <c r="HOJ197" s="91"/>
      <c r="HOK197" s="91"/>
      <c r="HOL197" s="91"/>
      <c r="HOM197" s="91"/>
      <c r="HON197" s="91"/>
      <c r="HOO197" s="91"/>
      <c r="HOP197" s="91"/>
      <c r="HOQ197" s="91"/>
      <c r="HOR197" s="91"/>
      <c r="HOS197" s="91"/>
      <c r="HOT197" s="91"/>
      <c r="HOU197" s="91"/>
      <c r="HOV197" s="91"/>
      <c r="HOW197" s="91"/>
      <c r="HOX197" s="91"/>
      <c r="HOY197" s="91"/>
      <c r="HOZ197" s="91"/>
      <c r="HPA197" s="91"/>
      <c r="HPB197" s="91"/>
      <c r="HPC197" s="91"/>
      <c r="HPD197" s="91"/>
      <c r="HPE197" s="91"/>
      <c r="HPF197" s="91"/>
      <c r="HPG197" s="91"/>
      <c r="HPH197" s="91"/>
      <c r="HPI197" s="91"/>
      <c r="HPJ197" s="91"/>
      <c r="HPK197" s="91"/>
      <c r="HPL197" s="91"/>
      <c r="HPM197" s="91"/>
      <c r="HPN197" s="91"/>
      <c r="HPO197" s="91"/>
      <c r="HPP197" s="91"/>
      <c r="HPQ197" s="91"/>
      <c r="HPR197" s="91"/>
      <c r="HPS197" s="91"/>
      <c r="HPT197" s="91"/>
      <c r="HPU197" s="91"/>
      <c r="HPV197" s="91"/>
      <c r="HPW197" s="91"/>
      <c r="HPX197" s="91"/>
      <c r="HPY197" s="91"/>
      <c r="HPZ197" s="91"/>
      <c r="HQA197" s="91"/>
      <c r="HQB197" s="91"/>
      <c r="HQC197" s="91"/>
      <c r="HQD197" s="91"/>
      <c r="HQE197" s="91"/>
      <c r="HQF197" s="91"/>
      <c r="HQG197" s="91"/>
      <c r="HQH197" s="91"/>
      <c r="HQI197" s="91"/>
      <c r="HQJ197" s="91"/>
      <c r="HQK197" s="91"/>
      <c r="HQL197" s="91"/>
      <c r="HQM197" s="91"/>
      <c r="HQN197" s="91"/>
      <c r="HQO197" s="91"/>
      <c r="HQP197" s="91"/>
      <c r="HQQ197" s="91"/>
      <c r="HQR197" s="91"/>
      <c r="HQS197" s="91"/>
      <c r="HQT197" s="91"/>
      <c r="HQU197" s="91"/>
      <c r="HQV197" s="91"/>
      <c r="HQW197" s="91"/>
      <c r="HQX197" s="91"/>
      <c r="HQY197" s="91"/>
      <c r="HQZ197" s="91"/>
      <c r="HRA197" s="91"/>
      <c r="HRB197" s="91"/>
      <c r="HRC197" s="91"/>
      <c r="HRD197" s="91"/>
      <c r="HRE197" s="91"/>
      <c r="HRF197" s="91"/>
      <c r="HRG197" s="91"/>
      <c r="HRH197" s="91"/>
      <c r="HRI197" s="91"/>
      <c r="HRJ197" s="91"/>
      <c r="HRK197" s="91"/>
      <c r="HRL197" s="91"/>
      <c r="HRM197" s="91"/>
      <c r="HRN197" s="91"/>
      <c r="HRO197" s="91"/>
      <c r="HRP197" s="91"/>
      <c r="HRQ197" s="91"/>
      <c r="HRR197" s="91"/>
      <c r="HRS197" s="91"/>
      <c r="HRT197" s="91"/>
      <c r="HRU197" s="91"/>
      <c r="HRV197" s="91"/>
      <c r="HRW197" s="91"/>
      <c r="HRX197" s="91"/>
      <c r="HRY197" s="91"/>
      <c r="HRZ197" s="91"/>
      <c r="HSA197" s="91"/>
      <c r="HSB197" s="91"/>
      <c r="HSC197" s="91"/>
      <c r="HSD197" s="91"/>
      <c r="HSE197" s="91"/>
      <c r="HSF197" s="91"/>
      <c r="HSG197" s="91"/>
      <c r="HSH197" s="91"/>
      <c r="HSI197" s="91"/>
      <c r="HSJ197" s="91"/>
      <c r="HSK197" s="91"/>
      <c r="HSL197" s="91"/>
      <c r="HSM197" s="91"/>
      <c r="HSN197" s="91"/>
      <c r="HSO197" s="91"/>
      <c r="HSP197" s="91"/>
      <c r="HSQ197" s="91"/>
      <c r="HSR197" s="91"/>
      <c r="HSS197" s="91"/>
      <c r="HST197" s="91"/>
      <c r="HSU197" s="91"/>
      <c r="HSV197" s="91"/>
      <c r="HSW197" s="91"/>
      <c r="HSX197" s="91"/>
      <c r="HSY197" s="91"/>
      <c r="HSZ197" s="91"/>
      <c r="HTA197" s="91"/>
      <c r="HTB197" s="91"/>
      <c r="HTC197" s="91"/>
      <c r="HTD197" s="91"/>
      <c r="HTE197" s="91"/>
      <c r="HTF197" s="91"/>
      <c r="HTG197" s="91"/>
      <c r="HTH197" s="91"/>
      <c r="HTI197" s="91"/>
      <c r="HTJ197" s="91"/>
      <c r="HTK197" s="91"/>
      <c r="HTL197" s="91"/>
      <c r="HTM197" s="91"/>
      <c r="HTN197" s="91"/>
      <c r="HTO197" s="91"/>
      <c r="HTP197" s="91"/>
      <c r="HTQ197" s="91"/>
      <c r="HTR197" s="91"/>
      <c r="HTS197" s="91"/>
      <c r="HTT197" s="91"/>
      <c r="HTU197" s="91"/>
      <c r="HTV197" s="91"/>
      <c r="HTW197" s="91"/>
      <c r="HTX197" s="91"/>
      <c r="HTY197" s="91"/>
      <c r="HTZ197" s="91"/>
      <c r="HUA197" s="91"/>
      <c r="HUB197" s="91"/>
      <c r="HUC197" s="91"/>
      <c r="HUD197" s="91"/>
      <c r="HUE197" s="91"/>
      <c r="HUF197" s="91"/>
      <c r="HUG197" s="91"/>
      <c r="HUH197" s="91"/>
      <c r="HUI197" s="91"/>
      <c r="HUJ197" s="91"/>
      <c r="HUK197" s="91"/>
      <c r="HUL197" s="91"/>
      <c r="HUM197" s="91"/>
      <c r="HUN197" s="91"/>
      <c r="HUO197" s="91"/>
      <c r="HUP197" s="91"/>
      <c r="HUQ197" s="91"/>
      <c r="HUR197" s="91"/>
      <c r="HUS197" s="91"/>
      <c r="HUT197" s="91"/>
      <c r="HUU197" s="91"/>
      <c r="HUV197" s="91"/>
      <c r="HUW197" s="91"/>
      <c r="HUX197" s="91"/>
      <c r="HUY197" s="91"/>
      <c r="HUZ197" s="91"/>
      <c r="HVA197" s="91"/>
      <c r="HVB197" s="91"/>
      <c r="HVC197" s="91"/>
      <c r="HVD197" s="91"/>
      <c r="HVE197" s="91"/>
      <c r="HVF197" s="91"/>
      <c r="HVG197" s="91"/>
      <c r="HVH197" s="91"/>
      <c r="HVI197" s="91"/>
      <c r="HVJ197" s="91"/>
      <c r="HVK197" s="91"/>
      <c r="HVL197" s="91"/>
      <c r="HVM197" s="91"/>
      <c r="HVN197" s="91"/>
      <c r="HVO197" s="91"/>
      <c r="HVP197" s="91"/>
      <c r="HVQ197" s="91"/>
      <c r="HVR197" s="91"/>
      <c r="HVS197" s="91"/>
      <c r="HVT197" s="91"/>
      <c r="HVU197" s="91"/>
      <c r="HVV197" s="91"/>
      <c r="HVW197" s="91"/>
      <c r="HVX197" s="91"/>
      <c r="HVY197" s="91"/>
      <c r="HVZ197" s="91"/>
      <c r="HWA197" s="91"/>
      <c r="HWB197" s="91"/>
      <c r="HWC197" s="91"/>
      <c r="HWD197" s="91"/>
      <c r="HWE197" s="91"/>
      <c r="HWF197" s="91"/>
      <c r="HWG197" s="91"/>
      <c r="HWH197" s="91"/>
      <c r="HWI197" s="91"/>
      <c r="HWJ197" s="91"/>
      <c r="HWK197" s="91"/>
      <c r="HWL197" s="91"/>
      <c r="HWM197" s="91"/>
      <c r="HWN197" s="91"/>
      <c r="HWO197" s="91"/>
      <c r="HWP197" s="91"/>
      <c r="HWQ197" s="91"/>
      <c r="HWR197" s="91"/>
      <c r="HWS197" s="91"/>
      <c r="HWT197" s="91"/>
      <c r="HWU197" s="91"/>
      <c r="HWV197" s="91"/>
      <c r="HWW197" s="91"/>
      <c r="HWX197" s="91"/>
      <c r="HWY197" s="91"/>
      <c r="HWZ197" s="91"/>
      <c r="HXA197" s="91"/>
      <c r="HXB197" s="91"/>
      <c r="HXC197" s="91"/>
      <c r="HXD197" s="91"/>
      <c r="HXE197" s="91"/>
      <c r="HXF197" s="91"/>
      <c r="HXG197" s="91"/>
      <c r="HXH197" s="91"/>
      <c r="HXI197" s="91"/>
      <c r="HXJ197" s="91"/>
      <c r="HXK197" s="91"/>
      <c r="HXL197" s="91"/>
      <c r="HXM197" s="91"/>
      <c r="HXN197" s="91"/>
      <c r="HXO197" s="91"/>
      <c r="HXP197" s="91"/>
      <c r="HXQ197" s="91"/>
      <c r="HXR197" s="91"/>
      <c r="HXS197" s="91"/>
      <c r="HXT197" s="91"/>
      <c r="HXU197" s="91"/>
      <c r="HXV197" s="91"/>
      <c r="HXW197" s="91"/>
      <c r="HXX197" s="91"/>
      <c r="HXY197" s="91"/>
      <c r="HXZ197" s="91"/>
      <c r="HYA197" s="91"/>
      <c r="HYB197" s="91"/>
      <c r="HYC197" s="91"/>
      <c r="HYD197" s="91"/>
      <c r="HYE197" s="91"/>
      <c r="HYF197" s="91"/>
      <c r="HYG197" s="91"/>
      <c r="HYH197" s="91"/>
      <c r="HYI197" s="91"/>
      <c r="HYJ197" s="91"/>
      <c r="HYK197" s="91"/>
      <c r="HYL197" s="91"/>
      <c r="HYM197" s="91"/>
      <c r="HYN197" s="91"/>
      <c r="HYO197" s="91"/>
      <c r="HYP197" s="91"/>
      <c r="HYQ197" s="91"/>
      <c r="HYR197" s="91"/>
      <c r="HYS197" s="91"/>
      <c r="HYT197" s="91"/>
      <c r="HYU197" s="91"/>
      <c r="HYV197" s="91"/>
      <c r="HYW197" s="91"/>
      <c r="HYX197" s="91"/>
      <c r="HYY197" s="91"/>
      <c r="HYZ197" s="91"/>
      <c r="HZA197" s="91"/>
      <c r="HZB197" s="91"/>
      <c r="HZC197" s="91"/>
      <c r="HZD197" s="91"/>
      <c r="HZE197" s="91"/>
      <c r="HZF197" s="91"/>
      <c r="HZG197" s="91"/>
      <c r="HZH197" s="91"/>
      <c r="HZI197" s="91"/>
      <c r="HZJ197" s="91"/>
      <c r="HZK197" s="91"/>
      <c r="HZL197" s="91"/>
      <c r="HZM197" s="91"/>
      <c r="HZN197" s="91"/>
      <c r="HZO197" s="91"/>
      <c r="HZP197" s="91"/>
      <c r="HZQ197" s="91"/>
      <c r="HZR197" s="91"/>
      <c r="HZS197" s="91"/>
      <c r="HZT197" s="91"/>
      <c r="HZU197" s="91"/>
      <c r="HZV197" s="91"/>
      <c r="HZW197" s="91"/>
      <c r="HZX197" s="91"/>
      <c r="HZY197" s="91"/>
      <c r="HZZ197" s="91"/>
      <c r="IAA197" s="91"/>
      <c r="IAB197" s="91"/>
      <c r="IAC197" s="91"/>
      <c r="IAD197" s="91"/>
      <c r="IAE197" s="91"/>
      <c r="IAF197" s="91"/>
      <c r="IAG197" s="91"/>
      <c r="IAH197" s="91"/>
      <c r="IAI197" s="91"/>
      <c r="IAJ197" s="91"/>
      <c r="IAK197" s="91"/>
      <c r="IAL197" s="91"/>
      <c r="IAM197" s="91"/>
      <c r="IAN197" s="91"/>
      <c r="IAO197" s="91"/>
      <c r="IAP197" s="91"/>
      <c r="IAQ197" s="91"/>
      <c r="IAR197" s="91"/>
      <c r="IAS197" s="91"/>
      <c r="IAT197" s="91"/>
      <c r="IAU197" s="91"/>
      <c r="IAV197" s="91"/>
      <c r="IAW197" s="91"/>
      <c r="IAX197" s="91"/>
      <c r="IAY197" s="91"/>
      <c r="IAZ197" s="91"/>
      <c r="IBA197" s="91"/>
      <c r="IBB197" s="91"/>
      <c r="IBC197" s="91"/>
      <c r="IBD197" s="91"/>
      <c r="IBE197" s="91"/>
      <c r="IBF197" s="91"/>
      <c r="IBG197" s="91"/>
      <c r="IBH197" s="91"/>
      <c r="IBI197" s="91"/>
      <c r="IBJ197" s="91"/>
      <c r="IBK197" s="91"/>
      <c r="IBL197" s="91"/>
      <c r="IBM197" s="91"/>
      <c r="IBN197" s="91"/>
      <c r="IBO197" s="91"/>
      <c r="IBP197" s="91"/>
      <c r="IBQ197" s="91"/>
      <c r="IBR197" s="91"/>
      <c r="IBS197" s="91"/>
      <c r="IBT197" s="91"/>
      <c r="IBU197" s="91"/>
      <c r="IBV197" s="91"/>
      <c r="IBW197" s="91"/>
      <c r="IBX197" s="91"/>
      <c r="IBY197" s="91"/>
      <c r="IBZ197" s="91"/>
      <c r="ICA197" s="91"/>
      <c r="ICB197" s="91"/>
      <c r="ICC197" s="91"/>
      <c r="ICD197" s="91"/>
      <c r="ICE197" s="91"/>
      <c r="ICF197" s="91"/>
      <c r="ICG197" s="91"/>
      <c r="ICH197" s="91"/>
      <c r="ICI197" s="91"/>
      <c r="ICJ197" s="91"/>
      <c r="ICK197" s="91"/>
      <c r="ICL197" s="91"/>
      <c r="ICM197" s="91"/>
      <c r="ICN197" s="91"/>
      <c r="ICO197" s="91"/>
      <c r="ICP197" s="91"/>
      <c r="ICQ197" s="91"/>
      <c r="ICR197" s="91"/>
      <c r="ICS197" s="91"/>
      <c r="ICT197" s="91"/>
      <c r="ICU197" s="91"/>
      <c r="ICV197" s="91"/>
      <c r="ICW197" s="91"/>
      <c r="ICX197" s="91"/>
      <c r="ICY197" s="91"/>
      <c r="ICZ197" s="91"/>
      <c r="IDA197" s="91"/>
      <c r="IDB197" s="91"/>
      <c r="IDC197" s="91"/>
      <c r="IDD197" s="91"/>
      <c r="IDE197" s="91"/>
      <c r="IDF197" s="91"/>
      <c r="IDG197" s="91"/>
      <c r="IDH197" s="91"/>
      <c r="IDI197" s="91"/>
      <c r="IDJ197" s="91"/>
      <c r="IDK197" s="91"/>
      <c r="IDL197" s="91"/>
      <c r="IDM197" s="91"/>
      <c r="IDN197" s="91"/>
      <c r="IDO197" s="91"/>
      <c r="IDP197" s="91"/>
      <c r="IDQ197" s="91"/>
      <c r="IDR197" s="91"/>
      <c r="IDS197" s="91"/>
      <c r="IDT197" s="91"/>
      <c r="IDU197" s="91"/>
      <c r="IDV197" s="91"/>
      <c r="IDW197" s="91"/>
      <c r="IDX197" s="91"/>
      <c r="IDY197" s="91"/>
      <c r="IDZ197" s="91"/>
      <c r="IEA197" s="91"/>
      <c r="IEB197" s="91"/>
      <c r="IEC197" s="91"/>
      <c r="IED197" s="91"/>
      <c r="IEE197" s="91"/>
      <c r="IEF197" s="91"/>
      <c r="IEG197" s="91"/>
      <c r="IEH197" s="91"/>
      <c r="IEI197" s="91"/>
      <c r="IEJ197" s="91"/>
      <c r="IEK197" s="91"/>
      <c r="IEL197" s="91"/>
      <c r="IEM197" s="91"/>
      <c r="IEN197" s="91"/>
      <c r="IEO197" s="91"/>
      <c r="IEP197" s="91"/>
      <c r="IEQ197" s="91"/>
      <c r="IER197" s="91"/>
      <c r="IES197" s="91"/>
      <c r="IET197" s="91"/>
      <c r="IEU197" s="91"/>
      <c r="IEV197" s="91"/>
      <c r="IEW197" s="91"/>
      <c r="IEX197" s="91"/>
      <c r="IEY197" s="91"/>
      <c r="IEZ197" s="91"/>
      <c r="IFA197" s="91"/>
      <c r="IFB197" s="91"/>
      <c r="IFC197" s="91"/>
      <c r="IFD197" s="91"/>
      <c r="IFE197" s="91"/>
      <c r="IFF197" s="91"/>
      <c r="IFG197" s="91"/>
      <c r="IFH197" s="91"/>
      <c r="IFI197" s="91"/>
      <c r="IFJ197" s="91"/>
      <c r="IFK197" s="91"/>
      <c r="IFL197" s="91"/>
      <c r="IFM197" s="91"/>
      <c r="IFN197" s="91"/>
      <c r="IFO197" s="91"/>
      <c r="IFP197" s="91"/>
      <c r="IFQ197" s="91"/>
      <c r="IFR197" s="91"/>
      <c r="IFS197" s="91"/>
      <c r="IFT197" s="91"/>
      <c r="IFU197" s="91"/>
      <c r="IFV197" s="91"/>
      <c r="IFW197" s="91"/>
      <c r="IFX197" s="91"/>
      <c r="IFY197" s="91"/>
      <c r="IFZ197" s="91"/>
      <c r="IGA197" s="91"/>
      <c r="IGB197" s="91"/>
      <c r="IGC197" s="91"/>
      <c r="IGD197" s="91"/>
      <c r="IGE197" s="91"/>
      <c r="IGF197" s="91"/>
      <c r="IGG197" s="91"/>
      <c r="IGH197" s="91"/>
      <c r="IGI197" s="91"/>
      <c r="IGJ197" s="91"/>
      <c r="IGK197" s="91"/>
      <c r="IGL197" s="91"/>
      <c r="IGM197" s="91"/>
      <c r="IGN197" s="91"/>
      <c r="IGO197" s="91"/>
      <c r="IGP197" s="91"/>
      <c r="IGQ197" s="91"/>
      <c r="IGR197" s="91"/>
      <c r="IGS197" s="91"/>
      <c r="IGT197" s="91"/>
      <c r="IGU197" s="91"/>
      <c r="IGV197" s="91"/>
      <c r="IGW197" s="91"/>
      <c r="IGX197" s="91"/>
      <c r="IGY197" s="91"/>
      <c r="IGZ197" s="91"/>
      <c r="IHA197" s="91"/>
      <c r="IHB197" s="91"/>
      <c r="IHC197" s="91"/>
      <c r="IHD197" s="91"/>
      <c r="IHE197" s="91"/>
      <c r="IHF197" s="91"/>
      <c r="IHG197" s="91"/>
      <c r="IHH197" s="91"/>
      <c r="IHI197" s="91"/>
      <c r="IHJ197" s="91"/>
      <c r="IHK197" s="91"/>
      <c r="IHL197" s="91"/>
      <c r="IHM197" s="91"/>
      <c r="IHN197" s="91"/>
      <c r="IHO197" s="91"/>
      <c r="IHP197" s="91"/>
      <c r="IHQ197" s="91"/>
      <c r="IHR197" s="91"/>
      <c r="IHS197" s="91"/>
      <c r="IHT197" s="91"/>
      <c r="IHU197" s="91"/>
      <c r="IHV197" s="91"/>
      <c r="IHW197" s="91"/>
      <c r="IHX197" s="91"/>
      <c r="IHY197" s="91"/>
      <c r="IHZ197" s="91"/>
      <c r="IIA197" s="91"/>
      <c r="IIB197" s="91"/>
      <c r="IIC197" s="91"/>
      <c r="IID197" s="91"/>
      <c r="IIE197" s="91"/>
      <c r="IIF197" s="91"/>
      <c r="IIG197" s="91"/>
      <c r="IIH197" s="91"/>
      <c r="III197" s="91"/>
      <c r="IIJ197" s="91"/>
      <c r="IIK197" s="91"/>
      <c r="IIL197" s="91"/>
      <c r="IIM197" s="91"/>
      <c r="IIN197" s="91"/>
      <c r="IIO197" s="91"/>
      <c r="IIP197" s="91"/>
      <c r="IIQ197" s="91"/>
      <c r="IIR197" s="91"/>
      <c r="IIS197" s="91"/>
      <c r="IIT197" s="91"/>
      <c r="IIU197" s="91"/>
      <c r="IIV197" s="91"/>
      <c r="IIW197" s="91"/>
      <c r="IIX197" s="91"/>
      <c r="IIY197" s="91"/>
      <c r="IIZ197" s="91"/>
      <c r="IJA197" s="91"/>
      <c r="IJB197" s="91"/>
      <c r="IJC197" s="91"/>
      <c r="IJD197" s="91"/>
      <c r="IJE197" s="91"/>
      <c r="IJF197" s="91"/>
      <c r="IJG197" s="91"/>
      <c r="IJH197" s="91"/>
      <c r="IJI197" s="91"/>
      <c r="IJJ197" s="91"/>
      <c r="IJK197" s="91"/>
      <c r="IJL197" s="91"/>
      <c r="IJM197" s="91"/>
      <c r="IJN197" s="91"/>
      <c r="IJO197" s="91"/>
      <c r="IJP197" s="91"/>
      <c r="IJQ197" s="91"/>
      <c r="IJR197" s="91"/>
      <c r="IJS197" s="91"/>
      <c r="IJT197" s="91"/>
      <c r="IJU197" s="91"/>
      <c r="IJV197" s="91"/>
      <c r="IJW197" s="91"/>
      <c r="IJX197" s="91"/>
      <c r="IJY197" s="91"/>
      <c r="IJZ197" s="91"/>
      <c r="IKA197" s="91"/>
      <c r="IKB197" s="91"/>
      <c r="IKC197" s="91"/>
      <c r="IKD197" s="91"/>
      <c r="IKE197" s="91"/>
      <c r="IKF197" s="91"/>
      <c r="IKG197" s="91"/>
      <c r="IKH197" s="91"/>
      <c r="IKI197" s="91"/>
      <c r="IKJ197" s="91"/>
      <c r="IKK197" s="91"/>
      <c r="IKL197" s="91"/>
      <c r="IKM197" s="91"/>
      <c r="IKN197" s="91"/>
      <c r="IKO197" s="91"/>
      <c r="IKP197" s="91"/>
      <c r="IKQ197" s="91"/>
      <c r="IKR197" s="91"/>
      <c r="IKS197" s="91"/>
      <c r="IKT197" s="91"/>
      <c r="IKU197" s="91"/>
      <c r="IKV197" s="91"/>
      <c r="IKW197" s="91"/>
      <c r="IKX197" s="91"/>
      <c r="IKY197" s="91"/>
      <c r="IKZ197" s="91"/>
      <c r="ILA197" s="91"/>
      <c r="ILB197" s="91"/>
      <c r="ILC197" s="91"/>
      <c r="ILD197" s="91"/>
      <c r="ILE197" s="91"/>
      <c r="ILF197" s="91"/>
      <c r="ILG197" s="91"/>
      <c r="ILH197" s="91"/>
      <c r="ILI197" s="91"/>
      <c r="ILJ197" s="91"/>
      <c r="ILK197" s="91"/>
      <c r="ILL197" s="91"/>
      <c r="ILM197" s="91"/>
      <c r="ILN197" s="91"/>
      <c r="ILO197" s="91"/>
      <c r="ILP197" s="91"/>
      <c r="ILQ197" s="91"/>
      <c r="ILR197" s="91"/>
      <c r="ILS197" s="91"/>
      <c r="ILT197" s="91"/>
      <c r="ILU197" s="91"/>
      <c r="ILV197" s="91"/>
      <c r="ILW197" s="91"/>
      <c r="ILX197" s="91"/>
      <c r="ILY197" s="91"/>
      <c r="ILZ197" s="91"/>
      <c r="IMA197" s="91"/>
      <c r="IMB197" s="91"/>
      <c r="IMC197" s="91"/>
      <c r="IMD197" s="91"/>
      <c r="IME197" s="91"/>
      <c r="IMF197" s="91"/>
      <c r="IMG197" s="91"/>
      <c r="IMH197" s="91"/>
      <c r="IMI197" s="91"/>
      <c r="IMJ197" s="91"/>
      <c r="IMK197" s="91"/>
      <c r="IML197" s="91"/>
      <c r="IMM197" s="91"/>
      <c r="IMN197" s="91"/>
      <c r="IMO197" s="91"/>
      <c r="IMP197" s="91"/>
      <c r="IMQ197" s="91"/>
      <c r="IMR197" s="91"/>
      <c r="IMS197" s="91"/>
      <c r="IMT197" s="91"/>
      <c r="IMU197" s="91"/>
      <c r="IMV197" s="91"/>
      <c r="IMW197" s="91"/>
      <c r="IMX197" s="91"/>
      <c r="IMY197" s="91"/>
      <c r="IMZ197" s="91"/>
      <c r="INA197" s="91"/>
      <c r="INB197" s="91"/>
      <c r="INC197" s="91"/>
      <c r="IND197" s="91"/>
      <c r="INE197" s="91"/>
      <c r="INF197" s="91"/>
      <c r="ING197" s="91"/>
      <c r="INH197" s="91"/>
      <c r="INI197" s="91"/>
      <c r="INJ197" s="91"/>
      <c r="INK197" s="91"/>
      <c r="INL197" s="91"/>
      <c r="INM197" s="91"/>
      <c r="INN197" s="91"/>
      <c r="INO197" s="91"/>
      <c r="INP197" s="91"/>
      <c r="INQ197" s="91"/>
      <c r="INR197" s="91"/>
      <c r="INS197" s="91"/>
      <c r="INT197" s="91"/>
      <c r="INU197" s="91"/>
      <c r="INV197" s="91"/>
      <c r="INW197" s="91"/>
      <c r="INX197" s="91"/>
      <c r="INY197" s="91"/>
      <c r="INZ197" s="91"/>
      <c r="IOA197" s="91"/>
      <c r="IOB197" s="91"/>
      <c r="IOC197" s="91"/>
      <c r="IOD197" s="91"/>
      <c r="IOE197" s="91"/>
      <c r="IOF197" s="91"/>
      <c r="IOG197" s="91"/>
      <c r="IOH197" s="91"/>
      <c r="IOI197" s="91"/>
      <c r="IOJ197" s="91"/>
      <c r="IOK197" s="91"/>
      <c r="IOL197" s="91"/>
      <c r="IOM197" s="91"/>
      <c r="ION197" s="91"/>
      <c r="IOO197" s="91"/>
      <c r="IOP197" s="91"/>
      <c r="IOQ197" s="91"/>
      <c r="IOR197" s="91"/>
      <c r="IOS197" s="91"/>
      <c r="IOT197" s="91"/>
      <c r="IOU197" s="91"/>
      <c r="IOV197" s="91"/>
      <c r="IOW197" s="91"/>
      <c r="IOX197" s="91"/>
      <c r="IOY197" s="91"/>
      <c r="IOZ197" s="91"/>
      <c r="IPA197" s="91"/>
      <c r="IPB197" s="91"/>
      <c r="IPC197" s="91"/>
      <c r="IPD197" s="91"/>
      <c r="IPE197" s="91"/>
      <c r="IPF197" s="91"/>
      <c r="IPG197" s="91"/>
      <c r="IPH197" s="91"/>
      <c r="IPI197" s="91"/>
      <c r="IPJ197" s="91"/>
      <c r="IPK197" s="91"/>
      <c r="IPL197" s="91"/>
      <c r="IPM197" s="91"/>
      <c r="IPN197" s="91"/>
      <c r="IPO197" s="91"/>
      <c r="IPP197" s="91"/>
      <c r="IPQ197" s="91"/>
      <c r="IPR197" s="91"/>
      <c r="IPS197" s="91"/>
      <c r="IPT197" s="91"/>
      <c r="IPU197" s="91"/>
      <c r="IPV197" s="91"/>
      <c r="IPW197" s="91"/>
      <c r="IPX197" s="91"/>
      <c r="IPY197" s="91"/>
      <c r="IPZ197" s="91"/>
      <c r="IQA197" s="91"/>
      <c r="IQB197" s="91"/>
      <c r="IQC197" s="91"/>
      <c r="IQD197" s="91"/>
      <c r="IQE197" s="91"/>
      <c r="IQF197" s="91"/>
      <c r="IQG197" s="91"/>
      <c r="IQH197" s="91"/>
      <c r="IQI197" s="91"/>
      <c r="IQJ197" s="91"/>
      <c r="IQK197" s="91"/>
      <c r="IQL197" s="91"/>
      <c r="IQM197" s="91"/>
      <c r="IQN197" s="91"/>
      <c r="IQO197" s="91"/>
      <c r="IQP197" s="91"/>
      <c r="IQQ197" s="91"/>
      <c r="IQR197" s="91"/>
      <c r="IQS197" s="91"/>
      <c r="IQT197" s="91"/>
      <c r="IQU197" s="91"/>
      <c r="IQV197" s="91"/>
      <c r="IQW197" s="91"/>
      <c r="IQX197" s="91"/>
      <c r="IQY197" s="91"/>
      <c r="IQZ197" s="91"/>
      <c r="IRA197" s="91"/>
      <c r="IRB197" s="91"/>
      <c r="IRC197" s="91"/>
      <c r="IRD197" s="91"/>
      <c r="IRE197" s="91"/>
      <c r="IRF197" s="91"/>
      <c r="IRG197" s="91"/>
      <c r="IRH197" s="91"/>
      <c r="IRI197" s="91"/>
      <c r="IRJ197" s="91"/>
      <c r="IRK197" s="91"/>
      <c r="IRL197" s="91"/>
      <c r="IRM197" s="91"/>
      <c r="IRN197" s="91"/>
      <c r="IRO197" s="91"/>
      <c r="IRP197" s="91"/>
      <c r="IRQ197" s="91"/>
      <c r="IRR197" s="91"/>
      <c r="IRS197" s="91"/>
      <c r="IRT197" s="91"/>
      <c r="IRU197" s="91"/>
      <c r="IRV197" s="91"/>
      <c r="IRW197" s="91"/>
      <c r="IRX197" s="91"/>
      <c r="IRY197" s="91"/>
      <c r="IRZ197" s="91"/>
      <c r="ISA197" s="91"/>
      <c r="ISB197" s="91"/>
      <c r="ISC197" s="91"/>
      <c r="ISD197" s="91"/>
      <c r="ISE197" s="91"/>
      <c r="ISF197" s="91"/>
      <c r="ISG197" s="91"/>
      <c r="ISH197" s="91"/>
      <c r="ISI197" s="91"/>
      <c r="ISJ197" s="91"/>
      <c r="ISK197" s="91"/>
      <c r="ISL197" s="91"/>
      <c r="ISM197" s="91"/>
      <c r="ISN197" s="91"/>
      <c r="ISO197" s="91"/>
      <c r="ISP197" s="91"/>
      <c r="ISQ197" s="91"/>
      <c r="ISR197" s="91"/>
      <c r="ISS197" s="91"/>
      <c r="IST197" s="91"/>
      <c r="ISU197" s="91"/>
      <c r="ISV197" s="91"/>
      <c r="ISW197" s="91"/>
      <c r="ISX197" s="91"/>
      <c r="ISY197" s="91"/>
      <c r="ISZ197" s="91"/>
      <c r="ITA197" s="91"/>
      <c r="ITB197" s="91"/>
      <c r="ITC197" s="91"/>
      <c r="ITD197" s="91"/>
      <c r="ITE197" s="91"/>
      <c r="ITF197" s="91"/>
      <c r="ITG197" s="91"/>
      <c r="ITH197" s="91"/>
      <c r="ITI197" s="91"/>
      <c r="ITJ197" s="91"/>
      <c r="ITK197" s="91"/>
      <c r="ITL197" s="91"/>
      <c r="ITM197" s="91"/>
      <c r="ITN197" s="91"/>
      <c r="ITO197" s="91"/>
      <c r="ITP197" s="91"/>
      <c r="ITQ197" s="91"/>
      <c r="ITR197" s="91"/>
      <c r="ITS197" s="91"/>
      <c r="ITT197" s="91"/>
      <c r="ITU197" s="91"/>
      <c r="ITV197" s="91"/>
      <c r="ITW197" s="91"/>
      <c r="ITX197" s="91"/>
      <c r="ITY197" s="91"/>
      <c r="ITZ197" s="91"/>
      <c r="IUA197" s="91"/>
      <c r="IUB197" s="91"/>
      <c r="IUC197" s="91"/>
      <c r="IUD197" s="91"/>
      <c r="IUE197" s="91"/>
      <c r="IUF197" s="91"/>
      <c r="IUG197" s="91"/>
      <c r="IUH197" s="91"/>
      <c r="IUI197" s="91"/>
      <c r="IUJ197" s="91"/>
      <c r="IUK197" s="91"/>
      <c r="IUL197" s="91"/>
      <c r="IUM197" s="91"/>
      <c r="IUN197" s="91"/>
      <c r="IUO197" s="91"/>
      <c r="IUP197" s="91"/>
      <c r="IUQ197" s="91"/>
      <c r="IUR197" s="91"/>
      <c r="IUS197" s="91"/>
      <c r="IUT197" s="91"/>
      <c r="IUU197" s="91"/>
      <c r="IUV197" s="91"/>
      <c r="IUW197" s="91"/>
      <c r="IUX197" s="91"/>
      <c r="IUY197" s="91"/>
      <c r="IUZ197" s="91"/>
      <c r="IVA197" s="91"/>
      <c r="IVB197" s="91"/>
      <c r="IVC197" s="91"/>
      <c r="IVD197" s="91"/>
      <c r="IVE197" s="91"/>
      <c r="IVF197" s="91"/>
      <c r="IVG197" s="91"/>
      <c r="IVH197" s="91"/>
      <c r="IVI197" s="91"/>
      <c r="IVJ197" s="91"/>
      <c r="IVK197" s="91"/>
      <c r="IVL197" s="91"/>
      <c r="IVM197" s="91"/>
      <c r="IVN197" s="91"/>
      <c r="IVO197" s="91"/>
      <c r="IVP197" s="91"/>
      <c r="IVQ197" s="91"/>
      <c r="IVR197" s="91"/>
      <c r="IVS197" s="91"/>
      <c r="IVT197" s="91"/>
      <c r="IVU197" s="91"/>
      <c r="IVV197" s="91"/>
      <c r="IVW197" s="91"/>
      <c r="IVX197" s="91"/>
      <c r="IVY197" s="91"/>
      <c r="IVZ197" s="91"/>
      <c r="IWA197" s="91"/>
      <c r="IWB197" s="91"/>
      <c r="IWC197" s="91"/>
      <c r="IWD197" s="91"/>
      <c r="IWE197" s="91"/>
      <c r="IWF197" s="91"/>
      <c r="IWG197" s="91"/>
      <c r="IWH197" s="91"/>
      <c r="IWI197" s="91"/>
      <c r="IWJ197" s="91"/>
      <c r="IWK197" s="91"/>
      <c r="IWL197" s="91"/>
      <c r="IWM197" s="91"/>
      <c r="IWN197" s="91"/>
      <c r="IWO197" s="91"/>
      <c r="IWP197" s="91"/>
      <c r="IWQ197" s="91"/>
      <c r="IWR197" s="91"/>
      <c r="IWS197" s="91"/>
      <c r="IWT197" s="91"/>
      <c r="IWU197" s="91"/>
      <c r="IWV197" s="91"/>
      <c r="IWW197" s="91"/>
      <c r="IWX197" s="91"/>
      <c r="IWY197" s="91"/>
      <c r="IWZ197" s="91"/>
      <c r="IXA197" s="91"/>
      <c r="IXB197" s="91"/>
      <c r="IXC197" s="91"/>
      <c r="IXD197" s="91"/>
      <c r="IXE197" s="91"/>
      <c r="IXF197" s="91"/>
      <c r="IXG197" s="91"/>
      <c r="IXH197" s="91"/>
      <c r="IXI197" s="91"/>
      <c r="IXJ197" s="91"/>
      <c r="IXK197" s="91"/>
      <c r="IXL197" s="91"/>
      <c r="IXM197" s="91"/>
      <c r="IXN197" s="91"/>
      <c r="IXO197" s="91"/>
      <c r="IXP197" s="91"/>
      <c r="IXQ197" s="91"/>
      <c r="IXR197" s="91"/>
      <c r="IXS197" s="91"/>
      <c r="IXT197" s="91"/>
      <c r="IXU197" s="91"/>
      <c r="IXV197" s="91"/>
      <c r="IXW197" s="91"/>
      <c r="IXX197" s="91"/>
      <c r="IXY197" s="91"/>
      <c r="IXZ197" s="91"/>
      <c r="IYA197" s="91"/>
      <c r="IYB197" s="91"/>
      <c r="IYC197" s="91"/>
      <c r="IYD197" s="91"/>
      <c r="IYE197" s="91"/>
      <c r="IYF197" s="91"/>
      <c r="IYG197" s="91"/>
      <c r="IYH197" s="91"/>
      <c r="IYI197" s="91"/>
      <c r="IYJ197" s="91"/>
      <c r="IYK197" s="91"/>
      <c r="IYL197" s="91"/>
      <c r="IYM197" s="91"/>
      <c r="IYN197" s="91"/>
      <c r="IYO197" s="91"/>
      <c r="IYP197" s="91"/>
      <c r="IYQ197" s="91"/>
      <c r="IYR197" s="91"/>
      <c r="IYS197" s="91"/>
      <c r="IYT197" s="91"/>
      <c r="IYU197" s="91"/>
      <c r="IYV197" s="91"/>
      <c r="IYW197" s="91"/>
      <c r="IYX197" s="91"/>
      <c r="IYY197" s="91"/>
      <c r="IYZ197" s="91"/>
      <c r="IZA197" s="91"/>
      <c r="IZB197" s="91"/>
      <c r="IZC197" s="91"/>
      <c r="IZD197" s="91"/>
      <c r="IZE197" s="91"/>
      <c r="IZF197" s="91"/>
      <c r="IZG197" s="91"/>
      <c r="IZH197" s="91"/>
      <c r="IZI197" s="91"/>
      <c r="IZJ197" s="91"/>
      <c r="IZK197" s="91"/>
      <c r="IZL197" s="91"/>
      <c r="IZM197" s="91"/>
      <c r="IZN197" s="91"/>
      <c r="IZO197" s="91"/>
      <c r="IZP197" s="91"/>
      <c r="IZQ197" s="91"/>
      <c r="IZR197" s="91"/>
      <c r="IZS197" s="91"/>
      <c r="IZT197" s="91"/>
      <c r="IZU197" s="91"/>
      <c r="IZV197" s="91"/>
      <c r="IZW197" s="91"/>
      <c r="IZX197" s="91"/>
      <c r="IZY197" s="91"/>
      <c r="IZZ197" s="91"/>
      <c r="JAA197" s="91"/>
      <c r="JAB197" s="91"/>
      <c r="JAC197" s="91"/>
      <c r="JAD197" s="91"/>
      <c r="JAE197" s="91"/>
      <c r="JAF197" s="91"/>
      <c r="JAG197" s="91"/>
      <c r="JAH197" s="91"/>
      <c r="JAI197" s="91"/>
      <c r="JAJ197" s="91"/>
      <c r="JAK197" s="91"/>
      <c r="JAL197" s="91"/>
      <c r="JAM197" s="91"/>
      <c r="JAN197" s="91"/>
      <c r="JAO197" s="91"/>
      <c r="JAP197" s="91"/>
      <c r="JAQ197" s="91"/>
      <c r="JAR197" s="91"/>
      <c r="JAS197" s="91"/>
      <c r="JAT197" s="91"/>
      <c r="JAU197" s="91"/>
      <c r="JAV197" s="91"/>
      <c r="JAW197" s="91"/>
      <c r="JAX197" s="91"/>
      <c r="JAY197" s="91"/>
      <c r="JAZ197" s="91"/>
      <c r="JBA197" s="91"/>
      <c r="JBB197" s="91"/>
      <c r="JBC197" s="91"/>
      <c r="JBD197" s="91"/>
      <c r="JBE197" s="91"/>
      <c r="JBF197" s="91"/>
      <c r="JBG197" s="91"/>
      <c r="JBH197" s="91"/>
      <c r="JBI197" s="91"/>
      <c r="JBJ197" s="91"/>
      <c r="JBK197" s="91"/>
      <c r="JBL197" s="91"/>
      <c r="JBM197" s="91"/>
      <c r="JBN197" s="91"/>
      <c r="JBO197" s="91"/>
      <c r="JBP197" s="91"/>
      <c r="JBQ197" s="91"/>
      <c r="JBR197" s="91"/>
      <c r="JBS197" s="91"/>
      <c r="JBT197" s="91"/>
      <c r="JBU197" s="91"/>
      <c r="JBV197" s="91"/>
      <c r="JBW197" s="91"/>
      <c r="JBX197" s="91"/>
      <c r="JBY197" s="91"/>
      <c r="JBZ197" s="91"/>
      <c r="JCA197" s="91"/>
      <c r="JCB197" s="91"/>
      <c r="JCC197" s="91"/>
      <c r="JCD197" s="91"/>
      <c r="JCE197" s="91"/>
      <c r="JCF197" s="91"/>
      <c r="JCG197" s="91"/>
      <c r="JCH197" s="91"/>
      <c r="JCI197" s="91"/>
      <c r="JCJ197" s="91"/>
      <c r="JCK197" s="91"/>
      <c r="JCL197" s="91"/>
      <c r="JCM197" s="91"/>
      <c r="JCN197" s="91"/>
      <c r="JCO197" s="91"/>
      <c r="JCP197" s="91"/>
      <c r="JCQ197" s="91"/>
      <c r="JCR197" s="91"/>
      <c r="JCS197" s="91"/>
      <c r="JCT197" s="91"/>
      <c r="JCU197" s="91"/>
      <c r="JCV197" s="91"/>
      <c r="JCW197" s="91"/>
      <c r="JCX197" s="91"/>
      <c r="JCY197" s="91"/>
      <c r="JCZ197" s="91"/>
      <c r="JDA197" s="91"/>
      <c r="JDB197" s="91"/>
      <c r="JDC197" s="91"/>
      <c r="JDD197" s="91"/>
      <c r="JDE197" s="91"/>
      <c r="JDF197" s="91"/>
      <c r="JDG197" s="91"/>
      <c r="JDH197" s="91"/>
      <c r="JDI197" s="91"/>
      <c r="JDJ197" s="91"/>
      <c r="JDK197" s="91"/>
      <c r="JDL197" s="91"/>
      <c r="JDM197" s="91"/>
      <c r="JDN197" s="91"/>
      <c r="JDO197" s="91"/>
      <c r="JDP197" s="91"/>
      <c r="JDQ197" s="91"/>
      <c r="JDR197" s="91"/>
      <c r="JDS197" s="91"/>
      <c r="JDT197" s="91"/>
      <c r="JDU197" s="91"/>
      <c r="JDV197" s="91"/>
      <c r="JDW197" s="91"/>
      <c r="JDX197" s="91"/>
      <c r="JDY197" s="91"/>
      <c r="JDZ197" s="91"/>
      <c r="JEA197" s="91"/>
      <c r="JEB197" s="91"/>
      <c r="JEC197" s="91"/>
      <c r="JED197" s="91"/>
      <c r="JEE197" s="91"/>
      <c r="JEF197" s="91"/>
      <c r="JEG197" s="91"/>
      <c r="JEH197" s="91"/>
      <c r="JEI197" s="91"/>
      <c r="JEJ197" s="91"/>
      <c r="JEK197" s="91"/>
      <c r="JEL197" s="91"/>
      <c r="JEM197" s="91"/>
      <c r="JEN197" s="91"/>
      <c r="JEO197" s="91"/>
      <c r="JEP197" s="91"/>
      <c r="JEQ197" s="91"/>
      <c r="JER197" s="91"/>
      <c r="JES197" s="91"/>
      <c r="JET197" s="91"/>
      <c r="JEU197" s="91"/>
      <c r="JEV197" s="91"/>
      <c r="JEW197" s="91"/>
      <c r="JEX197" s="91"/>
      <c r="JEY197" s="91"/>
      <c r="JEZ197" s="91"/>
      <c r="JFA197" s="91"/>
      <c r="JFB197" s="91"/>
      <c r="JFC197" s="91"/>
      <c r="JFD197" s="91"/>
      <c r="JFE197" s="91"/>
      <c r="JFF197" s="91"/>
      <c r="JFG197" s="91"/>
      <c r="JFH197" s="91"/>
      <c r="JFI197" s="91"/>
      <c r="JFJ197" s="91"/>
      <c r="JFK197" s="91"/>
      <c r="JFL197" s="91"/>
      <c r="JFM197" s="91"/>
      <c r="JFN197" s="91"/>
      <c r="JFO197" s="91"/>
      <c r="JFP197" s="91"/>
      <c r="JFQ197" s="91"/>
      <c r="JFR197" s="91"/>
      <c r="JFS197" s="91"/>
      <c r="JFT197" s="91"/>
      <c r="JFU197" s="91"/>
      <c r="JFV197" s="91"/>
      <c r="JFW197" s="91"/>
      <c r="JFX197" s="91"/>
      <c r="JFY197" s="91"/>
      <c r="JFZ197" s="91"/>
      <c r="JGA197" s="91"/>
      <c r="JGB197" s="91"/>
      <c r="JGC197" s="91"/>
      <c r="JGD197" s="91"/>
      <c r="JGE197" s="91"/>
      <c r="JGF197" s="91"/>
      <c r="JGG197" s="91"/>
      <c r="JGH197" s="91"/>
      <c r="JGI197" s="91"/>
      <c r="JGJ197" s="91"/>
      <c r="JGK197" s="91"/>
      <c r="JGL197" s="91"/>
      <c r="JGM197" s="91"/>
      <c r="JGN197" s="91"/>
      <c r="JGO197" s="91"/>
      <c r="JGP197" s="91"/>
      <c r="JGQ197" s="91"/>
      <c r="JGR197" s="91"/>
      <c r="JGS197" s="91"/>
      <c r="JGT197" s="91"/>
      <c r="JGU197" s="91"/>
      <c r="JGV197" s="91"/>
      <c r="JGW197" s="91"/>
      <c r="JGX197" s="91"/>
      <c r="JGY197" s="91"/>
      <c r="JGZ197" s="91"/>
      <c r="JHA197" s="91"/>
      <c r="JHB197" s="91"/>
      <c r="JHC197" s="91"/>
      <c r="JHD197" s="91"/>
      <c r="JHE197" s="91"/>
      <c r="JHF197" s="91"/>
      <c r="JHG197" s="91"/>
      <c r="JHH197" s="91"/>
      <c r="JHI197" s="91"/>
      <c r="JHJ197" s="91"/>
      <c r="JHK197" s="91"/>
      <c r="JHL197" s="91"/>
      <c r="JHM197" s="91"/>
      <c r="JHN197" s="91"/>
      <c r="JHO197" s="91"/>
      <c r="JHP197" s="91"/>
      <c r="JHQ197" s="91"/>
      <c r="JHR197" s="91"/>
      <c r="JHS197" s="91"/>
      <c r="JHT197" s="91"/>
      <c r="JHU197" s="91"/>
      <c r="JHV197" s="91"/>
      <c r="JHW197" s="91"/>
      <c r="JHX197" s="91"/>
      <c r="JHY197" s="91"/>
      <c r="JHZ197" s="91"/>
      <c r="JIA197" s="91"/>
      <c r="JIB197" s="91"/>
      <c r="JIC197" s="91"/>
      <c r="JID197" s="91"/>
      <c r="JIE197" s="91"/>
      <c r="JIF197" s="91"/>
      <c r="JIG197" s="91"/>
      <c r="JIH197" s="91"/>
      <c r="JII197" s="91"/>
      <c r="JIJ197" s="91"/>
      <c r="JIK197" s="91"/>
      <c r="JIL197" s="91"/>
      <c r="JIM197" s="91"/>
      <c r="JIN197" s="91"/>
      <c r="JIO197" s="91"/>
      <c r="JIP197" s="91"/>
      <c r="JIQ197" s="91"/>
      <c r="JIR197" s="91"/>
      <c r="JIS197" s="91"/>
      <c r="JIT197" s="91"/>
      <c r="JIU197" s="91"/>
      <c r="JIV197" s="91"/>
      <c r="JIW197" s="91"/>
      <c r="JIX197" s="91"/>
      <c r="JIY197" s="91"/>
      <c r="JIZ197" s="91"/>
      <c r="JJA197" s="91"/>
      <c r="JJB197" s="91"/>
      <c r="JJC197" s="91"/>
      <c r="JJD197" s="91"/>
      <c r="JJE197" s="91"/>
      <c r="JJF197" s="91"/>
      <c r="JJG197" s="91"/>
      <c r="JJH197" s="91"/>
      <c r="JJI197" s="91"/>
      <c r="JJJ197" s="91"/>
      <c r="JJK197" s="91"/>
      <c r="JJL197" s="91"/>
      <c r="JJM197" s="91"/>
      <c r="JJN197" s="91"/>
      <c r="JJO197" s="91"/>
      <c r="JJP197" s="91"/>
      <c r="JJQ197" s="91"/>
      <c r="JJR197" s="91"/>
      <c r="JJS197" s="91"/>
      <c r="JJT197" s="91"/>
      <c r="JJU197" s="91"/>
      <c r="JJV197" s="91"/>
      <c r="JJW197" s="91"/>
      <c r="JJX197" s="91"/>
      <c r="JJY197" s="91"/>
      <c r="JJZ197" s="91"/>
      <c r="JKA197" s="91"/>
      <c r="JKB197" s="91"/>
      <c r="JKC197" s="91"/>
      <c r="JKD197" s="91"/>
      <c r="JKE197" s="91"/>
      <c r="JKF197" s="91"/>
      <c r="JKG197" s="91"/>
      <c r="JKH197" s="91"/>
      <c r="JKI197" s="91"/>
      <c r="JKJ197" s="91"/>
      <c r="JKK197" s="91"/>
      <c r="JKL197" s="91"/>
      <c r="JKM197" s="91"/>
      <c r="JKN197" s="91"/>
      <c r="JKO197" s="91"/>
      <c r="JKP197" s="91"/>
      <c r="JKQ197" s="91"/>
      <c r="JKR197" s="91"/>
      <c r="JKS197" s="91"/>
      <c r="JKT197" s="91"/>
      <c r="JKU197" s="91"/>
      <c r="JKV197" s="91"/>
      <c r="JKW197" s="91"/>
      <c r="JKX197" s="91"/>
      <c r="JKY197" s="91"/>
      <c r="JKZ197" s="91"/>
      <c r="JLA197" s="91"/>
      <c r="JLB197" s="91"/>
      <c r="JLC197" s="91"/>
      <c r="JLD197" s="91"/>
      <c r="JLE197" s="91"/>
      <c r="JLF197" s="91"/>
      <c r="JLG197" s="91"/>
      <c r="JLH197" s="91"/>
      <c r="JLI197" s="91"/>
      <c r="JLJ197" s="91"/>
      <c r="JLK197" s="91"/>
      <c r="JLL197" s="91"/>
      <c r="JLM197" s="91"/>
      <c r="JLN197" s="91"/>
      <c r="JLO197" s="91"/>
      <c r="JLP197" s="91"/>
      <c r="JLQ197" s="91"/>
      <c r="JLR197" s="91"/>
      <c r="JLS197" s="91"/>
      <c r="JLT197" s="91"/>
      <c r="JLU197" s="91"/>
      <c r="JLV197" s="91"/>
      <c r="JLW197" s="91"/>
      <c r="JLX197" s="91"/>
      <c r="JLY197" s="91"/>
      <c r="JLZ197" s="91"/>
      <c r="JMA197" s="91"/>
      <c r="JMB197" s="91"/>
      <c r="JMC197" s="91"/>
      <c r="JMD197" s="91"/>
      <c r="JME197" s="91"/>
      <c r="JMF197" s="91"/>
      <c r="JMG197" s="91"/>
      <c r="JMH197" s="91"/>
      <c r="JMI197" s="91"/>
      <c r="JMJ197" s="91"/>
      <c r="JMK197" s="91"/>
      <c r="JML197" s="91"/>
      <c r="JMM197" s="91"/>
      <c r="JMN197" s="91"/>
      <c r="JMO197" s="91"/>
      <c r="JMP197" s="91"/>
      <c r="JMQ197" s="91"/>
      <c r="JMR197" s="91"/>
      <c r="JMS197" s="91"/>
      <c r="JMT197" s="91"/>
      <c r="JMU197" s="91"/>
      <c r="JMV197" s="91"/>
      <c r="JMW197" s="91"/>
      <c r="JMX197" s="91"/>
      <c r="JMY197" s="91"/>
      <c r="JMZ197" s="91"/>
      <c r="JNA197" s="91"/>
      <c r="JNB197" s="91"/>
      <c r="JNC197" s="91"/>
      <c r="JND197" s="91"/>
      <c r="JNE197" s="91"/>
      <c r="JNF197" s="91"/>
      <c r="JNG197" s="91"/>
      <c r="JNH197" s="91"/>
      <c r="JNI197" s="91"/>
      <c r="JNJ197" s="91"/>
      <c r="JNK197" s="91"/>
      <c r="JNL197" s="91"/>
      <c r="JNM197" s="91"/>
      <c r="JNN197" s="91"/>
      <c r="JNO197" s="91"/>
      <c r="JNP197" s="91"/>
      <c r="JNQ197" s="91"/>
      <c r="JNR197" s="91"/>
      <c r="JNS197" s="91"/>
      <c r="JNT197" s="91"/>
      <c r="JNU197" s="91"/>
      <c r="JNV197" s="91"/>
      <c r="JNW197" s="91"/>
      <c r="JNX197" s="91"/>
      <c r="JNY197" s="91"/>
      <c r="JNZ197" s="91"/>
      <c r="JOA197" s="91"/>
      <c r="JOB197" s="91"/>
      <c r="JOC197" s="91"/>
      <c r="JOD197" s="91"/>
      <c r="JOE197" s="91"/>
      <c r="JOF197" s="91"/>
      <c r="JOG197" s="91"/>
      <c r="JOH197" s="91"/>
      <c r="JOI197" s="91"/>
      <c r="JOJ197" s="91"/>
      <c r="JOK197" s="91"/>
      <c r="JOL197" s="91"/>
      <c r="JOM197" s="91"/>
      <c r="JON197" s="91"/>
      <c r="JOO197" s="91"/>
      <c r="JOP197" s="91"/>
      <c r="JOQ197" s="91"/>
      <c r="JOR197" s="91"/>
      <c r="JOS197" s="91"/>
      <c r="JOT197" s="91"/>
      <c r="JOU197" s="91"/>
      <c r="JOV197" s="91"/>
      <c r="JOW197" s="91"/>
      <c r="JOX197" s="91"/>
      <c r="JOY197" s="91"/>
      <c r="JOZ197" s="91"/>
      <c r="JPA197" s="91"/>
      <c r="JPB197" s="91"/>
      <c r="JPC197" s="91"/>
      <c r="JPD197" s="91"/>
      <c r="JPE197" s="91"/>
      <c r="JPF197" s="91"/>
      <c r="JPG197" s="91"/>
      <c r="JPH197" s="91"/>
      <c r="JPI197" s="91"/>
      <c r="JPJ197" s="91"/>
      <c r="JPK197" s="91"/>
      <c r="JPL197" s="91"/>
      <c r="JPM197" s="91"/>
      <c r="JPN197" s="91"/>
      <c r="JPO197" s="91"/>
      <c r="JPP197" s="91"/>
      <c r="JPQ197" s="91"/>
      <c r="JPR197" s="91"/>
      <c r="JPS197" s="91"/>
      <c r="JPT197" s="91"/>
      <c r="JPU197" s="91"/>
      <c r="JPV197" s="91"/>
      <c r="JPW197" s="91"/>
      <c r="JPX197" s="91"/>
      <c r="JPY197" s="91"/>
      <c r="JPZ197" s="91"/>
      <c r="JQA197" s="91"/>
      <c r="JQB197" s="91"/>
      <c r="JQC197" s="91"/>
      <c r="JQD197" s="91"/>
      <c r="JQE197" s="91"/>
      <c r="JQF197" s="91"/>
      <c r="JQG197" s="91"/>
      <c r="JQH197" s="91"/>
      <c r="JQI197" s="91"/>
      <c r="JQJ197" s="91"/>
      <c r="JQK197" s="91"/>
      <c r="JQL197" s="91"/>
      <c r="JQM197" s="91"/>
      <c r="JQN197" s="91"/>
      <c r="JQO197" s="91"/>
      <c r="JQP197" s="91"/>
      <c r="JQQ197" s="91"/>
      <c r="JQR197" s="91"/>
      <c r="JQS197" s="91"/>
      <c r="JQT197" s="91"/>
      <c r="JQU197" s="91"/>
      <c r="JQV197" s="91"/>
      <c r="JQW197" s="91"/>
      <c r="JQX197" s="91"/>
      <c r="JQY197" s="91"/>
      <c r="JQZ197" s="91"/>
      <c r="JRA197" s="91"/>
      <c r="JRB197" s="91"/>
      <c r="JRC197" s="91"/>
      <c r="JRD197" s="91"/>
      <c r="JRE197" s="91"/>
      <c r="JRF197" s="91"/>
      <c r="JRG197" s="91"/>
      <c r="JRH197" s="91"/>
      <c r="JRI197" s="91"/>
      <c r="JRJ197" s="91"/>
      <c r="JRK197" s="91"/>
      <c r="JRL197" s="91"/>
      <c r="JRM197" s="91"/>
      <c r="JRN197" s="91"/>
      <c r="JRO197" s="91"/>
      <c r="JRP197" s="91"/>
      <c r="JRQ197" s="91"/>
      <c r="JRR197" s="91"/>
      <c r="JRS197" s="91"/>
      <c r="JRT197" s="91"/>
      <c r="JRU197" s="91"/>
      <c r="JRV197" s="91"/>
      <c r="JRW197" s="91"/>
      <c r="JRX197" s="91"/>
      <c r="JRY197" s="91"/>
      <c r="JRZ197" s="91"/>
      <c r="JSA197" s="91"/>
      <c r="JSB197" s="91"/>
      <c r="JSC197" s="91"/>
      <c r="JSD197" s="91"/>
      <c r="JSE197" s="91"/>
      <c r="JSF197" s="91"/>
      <c r="JSG197" s="91"/>
      <c r="JSH197" s="91"/>
      <c r="JSI197" s="91"/>
      <c r="JSJ197" s="91"/>
      <c r="JSK197" s="91"/>
      <c r="JSL197" s="91"/>
      <c r="JSM197" s="91"/>
      <c r="JSN197" s="91"/>
      <c r="JSO197" s="91"/>
      <c r="JSP197" s="91"/>
      <c r="JSQ197" s="91"/>
      <c r="JSR197" s="91"/>
      <c r="JSS197" s="91"/>
      <c r="JST197" s="91"/>
      <c r="JSU197" s="91"/>
      <c r="JSV197" s="91"/>
      <c r="JSW197" s="91"/>
      <c r="JSX197" s="91"/>
      <c r="JSY197" s="91"/>
      <c r="JSZ197" s="91"/>
      <c r="JTA197" s="91"/>
      <c r="JTB197" s="91"/>
      <c r="JTC197" s="91"/>
      <c r="JTD197" s="91"/>
      <c r="JTE197" s="91"/>
      <c r="JTF197" s="91"/>
      <c r="JTG197" s="91"/>
      <c r="JTH197" s="91"/>
      <c r="JTI197" s="91"/>
      <c r="JTJ197" s="91"/>
      <c r="JTK197" s="91"/>
      <c r="JTL197" s="91"/>
      <c r="JTM197" s="91"/>
      <c r="JTN197" s="91"/>
      <c r="JTO197" s="91"/>
      <c r="JTP197" s="91"/>
      <c r="JTQ197" s="91"/>
      <c r="JTR197" s="91"/>
      <c r="JTS197" s="91"/>
      <c r="JTT197" s="91"/>
      <c r="JTU197" s="91"/>
      <c r="JTV197" s="91"/>
      <c r="JTW197" s="91"/>
      <c r="JTX197" s="91"/>
      <c r="JTY197" s="91"/>
      <c r="JTZ197" s="91"/>
      <c r="JUA197" s="91"/>
      <c r="JUB197" s="91"/>
      <c r="JUC197" s="91"/>
      <c r="JUD197" s="91"/>
      <c r="JUE197" s="91"/>
      <c r="JUF197" s="91"/>
      <c r="JUG197" s="91"/>
      <c r="JUH197" s="91"/>
      <c r="JUI197" s="91"/>
      <c r="JUJ197" s="91"/>
      <c r="JUK197" s="91"/>
      <c r="JUL197" s="91"/>
      <c r="JUM197" s="91"/>
      <c r="JUN197" s="91"/>
      <c r="JUO197" s="91"/>
      <c r="JUP197" s="91"/>
      <c r="JUQ197" s="91"/>
      <c r="JUR197" s="91"/>
      <c r="JUS197" s="91"/>
      <c r="JUT197" s="91"/>
      <c r="JUU197" s="91"/>
      <c r="JUV197" s="91"/>
      <c r="JUW197" s="91"/>
      <c r="JUX197" s="91"/>
      <c r="JUY197" s="91"/>
      <c r="JUZ197" s="91"/>
      <c r="JVA197" s="91"/>
      <c r="JVB197" s="91"/>
      <c r="JVC197" s="91"/>
      <c r="JVD197" s="91"/>
      <c r="JVE197" s="91"/>
      <c r="JVF197" s="91"/>
      <c r="JVG197" s="91"/>
      <c r="JVH197" s="91"/>
      <c r="JVI197" s="91"/>
      <c r="JVJ197" s="91"/>
      <c r="JVK197" s="91"/>
      <c r="JVL197" s="91"/>
      <c r="JVM197" s="91"/>
      <c r="JVN197" s="91"/>
      <c r="JVO197" s="91"/>
      <c r="JVP197" s="91"/>
      <c r="JVQ197" s="91"/>
      <c r="JVR197" s="91"/>
      <c r="JVS197" s="91"/>
      <c r="JVT197" s="91"/>
      <c r="JVU197" s="91"/>
      <c r="JVV197" s="91"/>
      <c r="JVW197" s="91"/>
      <c r="JVX197" s="91"/>
      <c r="JVY197" s="91"/>
      <c r="JVZ197" s="91"/>
      <c r="JWA197" s="91"/>
      <c r="JWB197" s="91"/>
      <c r="JWC197" s="91"/>
      <c r="JWD197" s="91"/>
      <c r="JWE197" s="91"/>
      <c r="JWF197" s="91"/>
      <c r="JWG197" s="91"/>
      <c r="JWH197" s="91"/>
      <c r="JWI197" s="91"/>
      <c r="JWJ197" s="91"/>
      <c r="JWK197" s="91"/>
      <c r="JWL197" s="91"/>
      <c r="JWM197" s="91"/>
      <c r="JWN197" s="91"/>
      <c r="JWO197" s="91"/>
      <c r="JWP197" s="91"/>
      <c r="JWQ197" s="91"/>
      <c r="JWR197" s="91"/>
      <c r="JWS197" s="91"/>
      <c r="JWT197" s="91"/>
      <c r="JWU197" s="91"/>
      <c r="JWV197" s="91"/>
      <c r="JWW197" s="91"/>
      <c r="JWX197" s="91"/>
      <c r="JWY197" s="91"/>
      <c r="JWZ197" s="91"/>
      <c r="JXA197" s="91"/>
      <c r="JXB197" s="91"/>
      <c r="JXC197" s="91"/>
      <c r="JXD197" s="91"/>
      <c r="JXE197" s="91"/>
      <c r="JXF197" s="91"/>
      <c r="JXG197" s="91"/>
      <c r="JXH197" s="91"/>
      <c r="JXI197" s="91"/>
      <c r="JXJ197" s="91"/>
      <c r="JXK197" s="91"/>
      <c r="JXL197" s="91"/>
      <c r="JXM197" s="91"/>
      <c r="JXN197" s="91"/>
      <c r="JXO197" s="91"/>
      <c r="JXP197" s="91"/>
      <c r="JXQ197" s="91"/>
      <c r="JXR197" s="91"/>
      <c r="JXS197" s="91"/>
      <c r="JXT197" s="91"/>
      <c r="JXU197" s="91"/>
      <c r="JXV197" s="91"/>
      <c r="JXW197" s="91"/>
      <c r="JXX197" s="91"/>
      <c r="JXY197" s="91"/>
      <c r="JXZ197" s="91"/>
      <c r="JYA197" s="91"/>
      <c r="JYB197" s="91"/>
      <c r="JYC197" s="91"/>
      <c r="JYD197" s="91"/>
      <c r="JYE197" s="91"/>
      <c r="JYF197" s="91"/>
      <c r="JYG197" s="91"/>
      <c r="JYH197" s="91"/>
      <c r="JYI197" s="91"/>
      <c r="JYJ197" s="91"/>
      <c r="JYK197" s="91"/>
      <c r="JYL197" s="91"/>
      <c r="JYM197" s="91"/>
      <c r="JYN197" s="91"/>
      <c r="JYO197" s="91"/>
      <c r="JYP197" s="91"/>
      <c r="JYQ197" s="91"/>
      <c r="JYR197" s="91"/>
      <c r="JYS197" s="91"/>
      <c r="JYT197" s="91"/>
      <c r="JYU197" s="91"/>
      <c r="JYV197" s="91"/>
      <c r="JYW197" s="91"/>
      <c r="JYX197" s="91"/>
      <c r="JYY197" s="91"/>
      <c r="JYZ197" s="91"/>
      <c r="JZA197" s="91"/>
      <c r="JZB197" s="91"/>
      <c r="JZC197" s="91"/>
      <c r="JZD197" s="91"/>
      <c r="JZE197" s="91"/>
      <c r="JZF197" s="91"/>
      <c r="JZG197" s="91"/>
      <c r="JZH197" s="91"/>
      <c r="JZI197" s="91"/>
      <c r="JZJ197" s="91"/>
      <c r="JZK197" s="91"/>
      <c r="JZL197" s="91"/>
      <c r="JZM197" s="91"/>
      <c r="JZN197" s="91"/>
      <c r="JZO197" s="91"/>
      <c r="JZP197" s="91"/>
      <c r="JZQ197" s="91"/>
      <c r="JZR197" s="91"/>
      <c r="JZS197" s="91"/>
      <c r="JZT197" s="91"/>
      <c r="JZU197" s="91"/>
      <c r="JZV197" s="91"/>
      <c r="JZW197" s="91"/>
      <c r="JZX197" s="91"/>
      <c r="JZY197" s="91"/>
      <c r="JZZ197" s="91"/>
      <c r="KAA197" s="91"/>
      <c r="KAB197" s="91"/>
      <c r="KAC197" s="91"/>
      <c r="KAD197" s="91"/>
      <c r="KAE197" s="91"/>
      <c r="KAF197" s="91"/>
      <c r="KAG197" s="91"/>
      <c r="KAH197" s="91"/>
      <c r="KAI197" s="91"/>
      <c r="KAJ197" s="91"/>
      <c r="KAK197" s="91"/>
      <c r="KAL197" s="91"/>
      <c r="KAM197" s="91"/>
      <c r="KAN197" s="91"/>
      <c r="KAO197" s="91"/>
      <c r="KAP197" s="91"/>
      <c r="KAQ197" s="91"/>
      <c r="KAR197" s="91"/>
      <c r="KAS197" s="91"/>
      <c r="KAT197" s="91"/>
      <c r="KAU197" s="91"/>
      <c r="KAV197" s="91"/>
      <c r="KAW197" s="91"/>
      <c r="KAX197" s="91"/>
      <c r="KAY197" s="91"/>
      <c r="KAZ197" s="91"/>
      <c r="KBA197" s="91"/>
      <c r="KBB197" s="91"/>
      <c r="KBC197" s="91"/>
      <c r="KBD197" s="91"/>
      <c r="KBE197" s="91"/>
      <c r="KBF197" s="91"/>
      <c r="KBG197" s="91"/>
      <c r="KBH197" s="91"/>
      <c r="KBI197" s="91"/>
      <c r="KBJ197" s="91"/>
      <c r="KBK197" s="91"/>
      <c r="KBL197" s="91"/>
      <c r="KBM197" s="91"/>
      <c r="KBN197" s="91"/>
      <c r="KBO197" s="91"/>
      <c r="KBP197" s="91"/>
      <c r="KBQ197" s="91"/>
      <c r="KBR197" s="91"/>
      <c r="KBS197" s="91"/>
      <c r="KBT197" s="91"/>
      <c r="KBU197" s="91"/>
      <c r="KBV197" s="91"/>
      <c r="KBW197" s="91"/>
      <c r="KBX197" s="91"/>
      <c r="KBY197" s="91"/>
      <c r="KBZ197" s="91"/>
      <c r="KCA197" s="91"/>
      <c r="KCB197" s="91"/>
      <c r="KCC197" s="91"/>
      <c r="KCD197" s="91"/>
      <c r="KCE197" s="91"/>
      <c r="KCF197" s="91"/>
      <c r="KCG197" s="91"/>
      <c r="KCH197" s="91"/>
      <c r="KCI197" s="91"/>
      <c r="KCJ197" s="91"/>
      <c r="KCK197" s="91"/>
      <c r="KCL197" s="91"/>
      <c r="KCM197" s="91"/>
      <c r="KCN197" s="91"/>
      <c r="KCO197" s="91"/>
      <c r="KCP197" s="91"/>
      <c r="KCQ197" s="91"/>
      <c r="KCR197" s="91"/>
      <c r="KCS197" s="91"/>
      <c r="KCT197" s="91"/>
      <c r="KCU197" s="91"/>
      <c r="KCV197" s="91"/>
      <c r="KCW197" s="91"/>
      <c r="KCX197" s="91"/>
      <c r="KCY197" s="91"/>
      <c r="KCZ197" s="91"/>
      <c r="KDA197" s="91"/>
      <c r="KDB197" s="91"/>
      <c r="KDC197" s="91"/>
      <c r="KDD197" s="91"/>
      <c r="KDE197" s="91"/>
      <c r="KDF197" s="91"/>
      <c r="KDG197" s="91"/>
      <c r="KDH197" s="91"/>
      <c r="KDI197" s="91"/>
      <c r="KDJ197" s="91"/>
      <c r="KDK197" s="91"/>
      <c r="KDL197" s="91"/>
      <c r="KDM197" s="91"/>
      <c r="KDN197" s="91"/>
      <c r="KDO197" s="91"/>
      <c r="KDP197" s="91"/>
      <c r="KDQ197" s="91"/>
      <c r="KDR197" s="91"/>
      <c r="KDS197" s="91"/>
      <c r="KDT197" s="91"/>
      <c r="KDU197" s="91"/>
      <c r="KDV197" s="91"/>
      <c r="KDW197" s="91"/>
      <c r="KDX197" s="91"/>
      <c r="KDY197" s="91"/>
      <c r="KDZ197" s="91"/>
      <c r="KEA197" s="91"/>
      <c r="KEB197" s="91"/>
      <c r="KEC197" s="91"/>
      <c r="KED197" s="91"/>
      <c r="KEE197" s="91"/>
      <c r="KEF197" s="91"/>
      <c r="KEG197" s="91"/>
      <c r="KEH197" s="91"/>
      <c r="KEI197" s="91"/>
      <c r="KEJ197" s="91"/>
      <c r="KEK197" s="91"/>
      <c r="KEL197" s="91"/>
      <c r="KEM197" s="91"/>
      <c r="KEN197" s="91"/>
      <c r="KEO197" s="91"/>
      <c r="KEP197" s="91"/>
      <c r="KEQ197" s="91"/>
      <c r="KER197" s="91"/>
      <c r="KES197" s="91"/>
      <c r="KET197" s="91"/>
      <c r="KEU197" s="91"/>
      <c r="KEV197" s="91"/>
      <c r="KEW197" s="91"/>
      <c r="KEX197" s="91"/>
      <c r="KEY197" s="91"/>
      <c r="KEZ197" s="91"/>
      <c r="KFA197" s="91"/>
      <c r="KFB197" s="91"/>
      <c r="KFC197" s="91"/>
      <c r="KFD197" s="91"/>
      <c r="KFE197" s="91"/>
      <c r="KFF197" s="91"/>
      <c r="KFG197" s="91"/>
      <c r="KFH197" s="91"/>
      <c r="KFI197" s="91"/>
      <c r="KFJ197" s="91"/>
      <c r="KFK197" s="91"/>
      <c r="KFL197" s="91"/>
      <c r="KFM197" s="91"/>
      <c r="KFN197" s="91"/>
      <c r="KFO197" s="91"/>
      <c r="KFP197" s="91"/>
      <c r="KFQ197" s="91"/>
      <c r="KFR197" s="91"/>
      <c r="KFS197" s="91"/>
      <c r="KFT197" s="91"/>
      <c r="KFU197" s="91"/>
      <c r="KFV197" s="91"/>
      <c r="KFW197" s="91"/>
      <c r="KFX197" s="91"/>
      <c r="KFY197" s="91"/>
      <c r="KFZ197" s="91"/>
      <c r="KGA197" s="91"/>
      <c r="KGB197" s="91"/>
      <c r="KGC197" s="91"/>
      <c r="KGD197" s="91"/>
      <c r="KGE197" s="91"/>
      <c r="KGF197" s="91"/>
      <c r="KGG197" s="91"/>
      <c r="KGH197" s="91"/>
      <c r="KGI197" s="91"/>
      <c r="KGJ197" s="91"/>
      <c r="KGK197" s="91"/>
      <c r="KGL197" s="91"/>
      <c r="KGM197" s="91"/>
      <c r="KGN197" s="91"/>
      <c r="KGO197" s="91"/>
      <c r="KGP197" s="91"/>
      <c r="KGQ197" s="91"/>
      <c r="KGR197" s="91"/>
      <c r="KGS197" s="91"/>
      <c r="KGT197" s="91"/>
      <c r="KGU197" s="91"/>
      <c r="KGV197" s="91"/>
      <c r="KGW197" s="91"/>
      <c r="KGX197" s="91"/>
      <c r="KGY197" s="91"/>
      <c r="KGZ197" s="91"/>
      <c r="KHA197" s="91"/>
      <c r="KHB197" s="91"/>
      <c r="KHC197" s="91"/>
      <c r="KHD197" s="91"/>
      <c r="KHE197" s="91"/>
      <c r="KHF197" s="91"/>
      <c r="KHG197" s="91"/>
      <c r="KHH197" s="91"/>
      <c r="KHI197" s="91"/>
      <c r="KHJ197" s="91"/>
      <c r="KHK197" s="91"/>
      <c r="KHL197" s="91"/>
      <c r="KHM197" s="91"/>
      <c r="KHN197" s="91"/>
      <c r="KHO197" s="91"/>
      <c r="KHP197" s="91"/>
      <c r="KHQ197" s="91"/>
      <c r="KHR197" s="91"/>
      <c r="KHS197" s="91"/>
      <c r="KHT197" s="91"/>
      <c r="KHU197" s="91"/>
      <c r="KHV197" s="91"/>
      <c r="KHW197" s="91"/>
      <c r="KHX197" s="91"/>
      <c r="KHY197" s="91"/>
      <c r="KHZ197" s="91"/>
      <c r="KIA197" s="91"/>
      <c r="KIB197" s="91"/>
      <c r="KIC197" s="91"/>
      <c r="KID197" s="91"/>
      <c r="KIE197" s="91"/>
      <c r="KIF197" s="91"/>
      <c r="KIG197" s="91"/>
      <c r="KIH197" s="91"/>
      <c r="KII197" s="91"/>
      <c r="KIJ197" s="91"/>
      <c r="KIK197" s="91"/>
      <c r="KIL197" s="91"/>
      <c r="KIM197" s="91"/>
      <c r="KIN197" s="91"/>
      <c r="KIO197" s="91"/>
      <c r="KIP197" s="91"/>
      <c r="KIQ197" s="91"/>
      <c r="KIR197" s="91"/>
      <c r="KIS197" s="91"/>
      <c r="KIT197" s="91"/>
      <c r="KIU197" s="91"/>
      <c r="KIV197" s="91"/>
      <c r="KIW197" s="91"/>
      <c r="KIX197" s="91"/>
      <c r="KIY197" s="91"/>
      <c r="KIZ197" s="91"/>
      <c r="KJA197" s="91"/>
      <c r="KJB197" s="91"/>
      <c r="KJC197" s="91"/>
      <c r="KJD197" s="91"/>
      <c r="KJE197" s="91"/>
      <c r="KJF197" s="91"/>
      <c r="KJG197" s="91"/>
      <c r="KJH197" s="91"/>
      <c r="KJI197" s="91"/>
      <c r="KJJ197" s="91"/>
      <c r="KJK197" s="91"/>
      <c r="KJL197" s="91"/>
      <c r="KJM197" s="91"/>
      <c r="KJN197" s="91"/>
      <c r="KJO197" s="91"/>
      <c r="KJP197" s="91"/>
      <c r="KJQ197" s="91"/>
      <c r="KJR197" s="91"/>
      <c r="KJS197" s="91"/>
      <c r="KJT197" s="91"/>
      <c r="KJU197" s="91"/>
      <c r="KJV197" s="91"/>
      <c r="KJW197" s="91"/>
      <c r="KJX197" s="91"/>
      <c r="KJY197" s="91"/>
      <c r="KJZ197" s="91"/>
      <c r="KKA197" s="91"/>
      <c r="KKB197" s="91"/>
      <c r="KKC197" s="91"/>
      <c r="KKD197" s="91"/>
      <c r="KKE197" s="91"/>
      <c r="KKF197" s="91"/>
      <c r="KKG197" s="91"/>
      <c r="KKH197" s="91"/>
      <c r="KKI197" s="91"/>
      <c r="KKJ197" s="91"/>
      <c r="KKK197" s="91"/>
      <c r="KKL197" s="91"/>
      <c r="KKM197" s="91"/>
      <c r="KKN197" s="91"/>
      <c r="KKO197" s="91"/>
      <c r="KKP197" s="91"/>
      <c r="KKQ197" s="91"/>
      <c r="KKR197" s="91"/>
      <c r="KKS197" s="91"/>
      <c r="KKT197" s="91"/>
      <c r="KKU197" s="91"/>
      <c r="KKV197" s="91"/>
      <c r="KKW197" s="91"/>
      <c r="KKX197" s="91"/>
      <c r="KKY197" s="91"/>
      <c r="KKZ197" s="91"/>
      <c r="KLA197" s="91"/>
      <c r="KLB197" s="91"/>
      <c r="KLC197" s="91"/>
      <c r="KLD197" s="91"/>
      <c r="KLE197" s="91"/>
      <c r="KLF197" s="91"/>
      <c r="KLG197" s="91"/>
      <c r="KLH197" s="91"/>
      <c r="KLI197" s="91"/>
      <c r="KLJ197" s="91"/>
      <c r="KLK197" s="91"/>
      <c r="KLL197" s="91"/>
      <c r="KLM197" s="91"/>
      <c r="KLN197" s="91"/>
      <c r="KLO197" s="91"/>
      <c r="KLP197" s="91"/>
      <c r="KLQ197" s="91"/>
      <c r="KLR197" s="91"/>
      <c r="KLS197" s="91"/>
      <c r="KLT197" s="91"/>
      <c r="KLU197" s="91"/>
      <c r="KLV197" s="91"/>
      <c r="KLW197" s="91"/>
      <c r="KLX197" s="91"/>
      <c r="KLY197" s="91"/>
      <c r="KLZ197" s="91"/>
      <c r="KMA197" s="91"/>
      <c r="KMB197" s="91"/>
      <c r="KMC197" s="91"/>
      <c r="KMD197" s="91"/>
      <c r="KME197" s="91"/>
      <c r="KMF197" s="91"/>
      <c r="KMG197" s="91"/>
      <c r="KMH197" s="91"/>
      <c r="KMI197" s="91"/>
      <c r="KMJ197" s="91"/>
      <c r="KMK197" s="91"/>
      <c r="KML197" s="91"/>
      <c r="KMM197" s="91"/>
      <c r="KMN197" s="91"/>
      <c r="KMO197" s="91"/>
      <c r="KMP197" s="91"/>
      <c r="KMQ197" s="91"/>
      <c r="KMR197" s="91"/>
      <c r="KMS197" s="91"/>
      <c r="KMT197" s="91"/>
      <c r="KMU197" s="91"/>
      <c r="KMV197" s="91"/>
      <c r="KMW197" s="91"/>
      <c r="KMX197" s="91"/>
      <c r="KMY197" s="91"/>
      <c r="KMZ197" s="91"/>
      <c r="KNA197" s="91"/>
      <c r="KNB197" s="91"/>
      <c r="KNC197" s="91"/>
      <c r="KND197" s="91"/>
      <c r="KNE197" s="91"/>
      <c r="KNF197" s="91"/>
      <c r="KNG197" s="91"/>
      <c r="KNH197" s="91"/>
      <c r="KNI197" s="91"/>
      <c r="KNJ197" s="91"/>
      <c r="KNK197" s="91"/>
      <c r="KNL197" s="91"/>
      <c r="KNM197" s="91"/>
      <c r="KNN197" s="91"/>
      <c r="KNO197" s="91"/>
      <c r="KNP197" s="91"/>
      <c r="KNQ197" s="91"/>
      <c r="KNR197" s="91"/>
      <c r="KNS197" s="91"/>
      <c r="KNT197" s="91"/>
      <c r="KNU197" s="91"/>
      <c r="KNV197" s="91"/>
      <c r="KNW197" s="91"/>
      <c r="KNX197" s="91"/>
      <c r="KNY197" s="91"/>
      <c r="KNZ197" s="91"/>
      <c r="KOA197" s="91"/>
      <c r="KOB197" s="91"/>
      <c r="KOC197" s="91"/>
      <c r="KOD197" s="91"/>
      <c r="KOE197" s="91"/>
      <c r="KOF197" s="91"/>
      <c r="KOG197" s="91"/>
      <c r="KOH197" s="91"/>
      <c r="KOI197" s="91"/>
      <c r="KOJ197" s="91"/>
      <c r="KOK197" s="91"/>
      <c r="KOL197" s="91"/>
      <c r="KOM197" s="91"/>
      <c r="KON197" s="91"/>
      <c r="KOO197" s="91"/>
      <c r="KOP197" s="91"/>
      <c r="KOQ197" s="91"/>
      <c r="KOR197" s="91"/>
      <c r="KOS197" s="91"/>
      <c r="KOT197" s="91"/>
      <c r="KOU197" s="91"/>
      <c r="KOV197" s="91"/>
      <c r="KOW197" s="91"/>
      <c r="KOX197" s="91"/>
      <c r="KOY197" s="91"/>
      <c r="KOZ197" s="91"/>
      <c r="KPA197" s="91"/>
      <c r="KPB197" s="91"/>
      <c r="KPC197" s="91"/>
      <c r="KPD197" s="91"/>
      <c r="KPE197" s="91"/>
      <c r="KPF197" s="91"/>
      <c r="KPG197" s="91"/>
      <c r="KPH197" s="91"/>
      <c r="KPI197" s="91"/>
      <c r="KPJ197" s="91"/>
      <c r="KPK197" s="91"/>
      <c r="KPL197" s="91"/>
      <c r="KPM197" s="91"/>
      <c r="KPN197" s="91"/>
      <c r="KPO197" s="91"/>
      <c r="KPP197" s="91"/>
      <c r="KPQ197" s="91"/>
      <c r="KPR197" s="91"/>
      <c r="KPS197" s="91"/>
      <c r="KPT197" s="91"/>
      <c r="KPU197" s="91"/>
      <c r="KPV197" s="91"/>
      <c r="KPW197" s="91"/>
      <c r="KPX197" s="91"/>
      <c r="KPY197" s="91"/>
      <c r="KPZ197" s="91"/>
      <c r="KQA197" s="91"/>
      <c r="KQB197" s="91"/>
      <c r="KQC197" s="91"/>
      <c r="KQD197" s="91"/>
      <c r="KQE197" s="91"/>
      <c r="KQF197" s="91"/>
      <c r="KQG197" s="91"/>
      <c r="KQH197" s="91"/>
      <c r="KQI197" s="91"/>
      <c r="KQJ197" s="91"/>
      <c r="KQK197" s="91"/>
      <c r="KQL197" s="91"/>
      <c r="KQM197" s="91"/>
      <c r="KQN197" s="91"/>
      <c r="KQO197" s="91"/>
      <c r="KQP197" s="91"/>
      <c r="KQQ197" s="91"/>
      <c r="KQR197" s="91"/>
      <c r="KQS197" s="91"/>
      <c r="KQT197" s="91"/>
      <c r="KQU197" s="91"/>
      <c r="KQV197" s="91"/>
      <c r="KQW197" s="91"/>
      <c r="KQX197" s="91"/>
      <c r="KQY197" s="91"/>
      <c r="KQZ197" s="91"/>
      <c r="KRA197" s="91"/>
      <c r="KRB197" s="91"/>
      <c r="KRC197" s="91"/>
      <c r="KRD197" s="91"/>
      <c r="KRE197" s="91"/>
      <c r="KRF197" s="91"/>
      <c r="KRG197" s="91"/>
      <c r="KRH197" s="91"/>
      <c r="KRI197" s="91"/>
      <c r="KRJ197" s="91"/>
      <c r="KRK197" s="91"/>
      <c r="KRL197" s="91"/>
      <c r="KRM197" s="91"/>
      <c r="KRN197" s="91"/>
      <c r="KRO197" s="91"/>
      <c r="KRP197" s="91"/>
      <c r="KRQ197" s="91"/>
      <c r="KRR197" s="91"/>
      <c r="KRS197" s="91"/>
      <c r="KRT197" s="91"/>
      <c r="KRU197" s="91"/>
      <c r="KRV197" s="91"/>
      <c r="KRW197" s="91"/>
      <c r="KRX197" s="91"/>
      <c r="KRY197" s="91"/>
      <c r="KRZ197" s="91"/>
      <c r="KSA197" s="91"/>
      <c r="KSB197" s="91"/>
      <c r="KSC197" s="91"/>
      <c r="KSD197" s="91"/>
      <c r="KSE197" s="91"/>
      <c r="KSF197" s="91"/>
      <c r="KSG197" s="91"/>
      <c r="KSH197" s="91"/>
      <c r="KSI197" s="91"/>
      <c r="KSJ197" s="91"/>
      <c r="KSK197" s="91"/>
      <c r="KSL197" s="91"/>
      <c r="KSM197" s="91"/>
      <c r="KSN197" s="91"/>
      <c r="KSO197" s="91"/>
      <c r="KSP197" s="91"/>
      <c r="KSQ197" s="91"/>
      <c r="KSR197" s="91"/>
      <c r="KSS197" s="91"/>
      <c r="KST197" s="91"/>
      <c r="KSU197" s="91"/>
      <c r="KSV197" s="91"/>
      <c r="KSW197" s="91"/>
      <c r="KSX197" s="91"/>
      <c r="KSY197" s="91"/>
      <c r="KSZ197" s="91"/>
      <c r="KTA197" s="91"/>
      <c r="KTB197" s="91"/>
      <c r="KTC197" s="91"/>
      <c r="KTD197" s="91"/>
      <c r="KTE197" s="91"/>
      <c r="KTF197" s="91"/>
      <c r="KTG197" s="91"/>
      <c r="KTH197" s="91"/>
      <c r="KTI197" s="91"/>
      <c r="KTJ197" s="91"/>
      <c r="KTK197" s="91"/>
      <c r="KTL197" s="91"/>
      <c r="KTM197" s="91"/>
      <c r="KTN197" s="91"/>
      <c r="KTO197" s="91"/>
      <c r="KTP197" s="91"/>
      <c r="KTQ197" s="91"/>
      <c r="KTR197" s="91"/>
      <c r="KTS197" s="91"/>
      <c r="KTT197" s="91"/>
      <c r="KTU197" s="91"/>
      <c r="KTV197" s="91"/>
      <c r="KTW197" s="91"/>
      <c r="KTX197" s="91"/>
      <c r="KTY197" s="91"/>
      <c r="KTZ197" s="91"/>
      <c r="KUA197" s="91"/>
      <c r="KUB197" s="91"/>
      <c r="KUC197" s="91"/>
      <c r="KUD197" s="91"/>
      <c r="KUE197" s="91"/>
      <c r="KUF197" s="91"/>
      <c r="KUG197" s="91"/>
      <c r="KUH197" s="91"/>
      <c r="KUI197" s="91"/>
      <c r="KUJ197" s="91"/>
      <c r="KUK197" s="91"/>
      <c r="KUL197" s="91"/>
      <c r="KUM197" s="91"/>
      <c r="KUN197" s="91"/>
      <c r="KUO197" s="91"/>
      <c r="KUP197" s="91"/>
      <c r="KUQ197" s="91"/>
      <c r="KUR197" s="91"/>
      <c r="KUS197" s="91"/>
      <c r="KUT197" s="91"/>
      <c r="KUU197" s="91"/>
      <c r="KUV197" s="91"/>
      <c r="KUW197" s="91"/>
      <c r="KUX197" s="91"/>
      <c r="KUY197" s="91"/>
      <c r="KUZ197" s="91"/>
      <c r="KVA197" s="91"/>
      <c r="KVB197" s="91"/>
      <c r="KVC197" s="91"/>
      <c r="KVD197" s="91"/>
      <c r="KVE197" s="91"/>
      <c r="KVF197" s="91"/>
      <c r="KVG197" s="91"/>
      <c r="KVH197" s="91"/>
      <c r="KVI197" s="91"/>
      <c r="KVJ197" s="91"/>
      <c r="KVK197" s="91"/>
      <c r="KVL197" s="91"/>
      <c r="KVM197" s="91"/>
      <c r="KVN197" s="91"/>
      <c r="KVO197" s="91"/>
      <c r="KVP197" s="91"/>
      <c r="KVQ197" s="91"/>
      <c r="KVR197" s="91"/>
      <c r="KVS197" s="91"/>
      <c r="KVT197" s="91"/>
      <c r="KVU197" s="91"/>
      <c r="KVV197" s="91"/>
      <c r="KVW197" s="91"/>
      <c r="KVX197" s="91"/>
      <c r="KVY197" s="91"/>
      <c r="KVZ197" s="91"/>
      <c r="KWA197" s="91"/>
      <c r="KWB197" s="91"/>
      <c r="KWC197" s="91"/>
      <c r="KWD197" s="91"/>
      <c r="KWE197" s="91"/>
      <c r="KWF197" s="91"/>
      <c r="KWG197" s="91"/>
      <c r="KWH197" s="91"/>
      <c r="KWI197" s="91"/>
      <c r="KWJ197" s="91"/>
      <c r="KWK197" s="91"/>
      <c r="KWL197" s="91"/>
      <c r="KWM197" s="91"/>
      <c r="KWN197" s="91"/>
      <c r="KWO197" s="91"/>
      <c r="KWP197" s="91"/>
      <c r="KWQ197" s="91"/>
      <c r="KWR197" s="91"/>
      <c r="KWS197" s="91"/>
      <c r="KWT197" s="91"/>
      <c r="KWU197" s="91"/>
      <c r="KWV197" s="91"/>
      <c r="KWW197" s="91"/>
      <c r="KWX197" s="91"/>
      <c r="KWY197" s="91"/>
      <c r="KWZ197" s="91"/>
      <c r="KXA197" s="91"/>
      <c r="KXB197" s="91"/>
      <c r="KXC197" s="91"/>
      <c r="KXD197" s="91"/>
      <c r="KXE197" s="91"/>
      <c r="KXF197" s="91"/>
      <c r="KXG197" s="91"/>
      <c r="KXH197" s="91"/>
      <c r="KXI197" s="91"/>
      <c r="KXJ197" s="91"/>
      <c r="KXK197" s="91"/>
      <c r="KXL197" s="91"/>
      <c r="KXM197" s="91"/>
      <c r="KXN197" s="91"/>
      <c r="KXO197" s="91"/>
      <c r="KXP197" s="91"/>
      <c r="KXQ197" s="91"/>
      <c r="KXR197" s="91"/>
      <c r="KXS197" s="91"/>
      <c r="KXT197" s="91"/>
      <c r="KXU197" s="91"/>
      <c r="KXV197" s="91"/>
      <c r="KXW197" s="91"/>
      <c r="KXX197" s="91"/>
      <c r="KXY197" s="91"/>
      <c r="KXZ197" s="91"/>
      <c r="KYA197" s="91"/>
      <c r="KYB197" s="91"/>
      <c r="KYC197" s="91"/>
      <c r="KYD197" s="91"/>
      <c r="KYE197" s="91"/>
      <c r="KYF197" s="91"/>
      <c r="KYG197" s="91"/>
      <c r="KYH197" s="91"/>
      <c r="KYI197" s="91"/>
      <c r="KYJ197" s="91"/>
      <c r="KYK197" s="91"/>
      <c r="KYL197" s="91"/>
      <c r="KYM197" s="91"/>
      <c r="KYN197" s="91"/>
      <c r="KYO197" s="91"/>
      <c r="KYP197" s="91"/>
      <c r="KYQ197" s="91"/>
      <c r="KYR197" s="91"/>
      <c r="KYS197" s="91"/>
      <c r="KYT197" s="91"/>
      <c r="KYU197" s="91"/>
      <c r="KYV197" s="91"/>
      <c r="KYW197" s="91"/>
      <c r="KYX197" s="91"/>
      <c r="KYY197" s="91"/>
      <c r="KYZ197" s="91"/>
      <c r="KZA197" s="91"/>
      <c r="KZB197" s="91"/>
      <c r="KZC197" s="91"/>
      <c r="KZD197" s="91"/>
      <c r="KZE197" s="91"/>
      <c r="KZF197" s="91"/>
      <c r="KZG197" s="91"/>
      <c r="KZH197" s="91"/>
      <c r="KZI197" s="91"/>
      <c r="KZJ197" s="91"/>
      <c r="KZK197" s="91"/>
      <c r="KZL197" s="91"/>
      <c r="KZM197" s="91"/>
      <c r="KZN197" s="91"/>
      <c r="KZO197" s="91"/>
      <c r="KZP197" s="91"/>
      <c r="KZQ197" s="91"/>
      <c r="KZR197" s="91"/>
      <c r="KZS197" s="91"/>
      <c r="KZT197" s="91"/>
      <c r="KZU197" s="91"/>
      <c r="KZV197" s="91"/>
      <c r="KZW197" s="91"/>
      <c r="KZX197" s="91"/>
      <c r="KZY197" s="91"/>
      <c r="KZZ197" s="91"/>
      <c r="LAA197" s="91"/>
      <c r="LAB197" s="91"/>
      <c r="LAC197" s="91"/>
      <c r="LAD197" s="91"/>
      <c r="LAE197" s="91"/>
      <c r="LAF197" s="91"/>
      <c r="LAG197" s="91"/>
      <c r="LAH197" s="91"/>
      <c r="LAI197" s="91"/>
      <c r="LAJ197" s="91"/>
      <c r="LAK197" s="91"/>
      <c r="LAL197" s="91"/>
      <c r="LAM197" s="91"/>
      <c r="LAN197" s="91"/>
      <c r="LAO197" s="91"/>
      <c r="LAP197" s="91"/>
      <c r="LAQ197" s="91"/>
      <c r="LAR197" s="91"/>
      <c r="LAS197" s="91"/>
      <c r="LAT197" s="91"/>
      <c r="LAU197" s="91"/>
      <c r="LAV197" s="91"/>
      <c r="LAW197" s="91"/>
      <c r="LAX197" s="91"/>
      <c r="LAY197" s="91"/>
      <c r="LAZ197" s="91"/>
      <c r="LBA197" s="91"/>
      <c r="LBB197" s="91"/>
      <c r="LBC197" s="91"/>
      <c r="LBD197" s="91"/>
      <c r="LBE197" s="91"/>
      <c r="LBF197" s="91"/>
      <c r="LBG197" s="91"/>
      <c r="LBH197" s="91"/>
      <c r="LBI197" s="91"/>
      <c r="LBJ197" s="91"/>
      <c r="LBK197" s="91"/>
      <c r="LBL197" s="91"/>
      <c r="LBM197" s="91"/>
      <c r="LBN197" s="91"/>
      <c r="LBO197" s="91"/>
      <c r="LBP197" s="91"/>
      <c r="LBQ197" s="91"/>
      <c r="LBR197" s="91"/>
      <c r="LBS197" s="91"/>
      <c r="LBT197" s="91"/>
      <c r="LBU197" s="91"/>
      <c r="LBV197" s="91"/>
      <c r="LBW197" s="91"/>
      <c r="LBX197" s="91"/>
      <c r="LBY197" s="91"/>
      <c r="LBZ197" s="91"/>
      <c r="LCA197" s="91"/>
      <c r="LCB197" s="91"/>
      <c r="LCC197" s="91"/>
      <c r="LCD197" s="91"/>
      <c r="LCE197" s="91"/>
      <c r="LCF197" s="91"/>
      <c r="LCG197" s="91"/>
      <c r="LCH197" s="91"/>
      <c r="LCI197" s="91"/>
      <c r="LCJ197" s="91"/>
      <c r="LCK197" s="91"/>
      <c r="LCL197" s="91"/>
      <c r="LCM197" s="91"/>
      <c r="LCN197" s="91"/>
      <c r="LCO197" s="91"/>
      <c r="LCP197" s="91"/>
      <c r="LCQ197" s="91"/>
      <c r="LCR197" s="91"/>
      <c r="LCS197" s="91"/>
      <c r="LCT197" s="91"/>
      <c r="LCU197" s="91"/>
      <c r="LCV197" s="91"/>
      <c r="LCW197" s="91"/>
      <c r="LCX197" s="91"/>
      <c r="LCY197" s="91"/>
      <c r="LCZ197" s="91"/>
      <c r="LDA197" s="91"/>
      <c r="LDB197" s="91"/>
      <c r="LDC197" s="91"/>
      <c r="LDD197" s="91"/>
      <c r="LDE197" s="91"/>
      <c r="LDF197" s="91"/>
      <c r="LDG197" s="91"/>
      <c r="LDH197" s="91"/>
      <c r="LDI197" s="91"/>
      <c r="LDJ197" s="91"/>
      <c r="LDK197" s="91"/>
      <c r="LDL197" s="91"/>
      <c r="LDM197" s="91"/>
      <c r="LDN197" s="91"/>
      <c r="LDO197" s="91"/>
      <c r="LDP197" s="91"/>
      <c r="LDQ197" s="91"/>
      <c r="LDR197" s="91"/>
      <c r="LDS197" s="91"/>
      <c r="LDT197" s="91"/>
      <c r="LDU197" s="91"/>
      <c r="LDV197" s="91"/>
      <c r="LDW197" s="91"/>
      <c r="LDX197" s="91"/>
      <c r="LDY197" s="91"/>
      <c r="LDZ197" s="91"/>
      <c r="LEA197" s="91"/>
      <c r="LEB197" s="91"/>
      <c r="LEC197" s="91"/>
      <c r="LED197" s="91"/>
      <c r="LEE197" s="91"/>
      <c r="LEF197" s="91"/>
      <c r="LEG197" s="91"/>
      <c r="LEH197" s="91"/>
      <c r="LEI197" s="91"/>
      <c r="LEJ197" s="91"/>
      <c r="LEK197" s="91"/>
      <c r="LEL197" s="91"/>
      <c r="LEM197" s="91"/>
      <c r="LEN197" s="91"/>
      <c r="LEO197" s="91"/>
      <c r="LEP197" s="91"/>
      <c r="LEQ197" s="91"/>
      <c r="LER197" s="91"/>
      <c r="LES197" s="91"/>
      <c r="LET197" s="91"/>
      <c r="LEU197" s="91"/>
      <c r="LEV197" s="91"/>
      <c r="LEW197" s="91"/>
      <c r="LEX197" s="91"/>
      <c r="LEY197" s="91"/>
      <c r="LEZ197" s="91"/>
      <c r="LFA197" s="91"/>
      <c r="LFB197" s="91"/>
      <c r="LFC197" s="91"/>
      <c r="LFD197" s="91"/>
      <c r="LFE197" s="91"/>
      <c r="LFF197" s="91"/>
      <c r="LFG197" s="91"/>
      <c r="LFH197" s="91"/>
      <c r="LFI197" s="91"/>
      <c r="LFJ197" s="91"/>
      <c r="LFK197" s="91"/>
      <c r="LFL197" s="91"/>
      <c r="LFM197" s="91"/>
      <c r="LFN197" s="91"/>
      <c r="LFO197" s="91"/>
      <c r="LFP197" s="91"/>
      <c r="LFQ197" s="91"/>
      <c r="LFR197" s="91"/>
      <c r="LFS197" s="91"/>
      <c r="LFT197" s="91"/>
      <c r="LFU197" s="91"/>
      <c r="LFV197" s="91"/>
      <c r="LFW197" s="91"/>
      <c r="LFX197" s="91"/>
      <c r="LFY197" s="91"/>
      <c r="LFZ197" s="91"/>
      <c r="LGA197" s="91"/>
      <c r="LGB197" s="91"/>
      <c r="LGC197" s="91"/>
      <c r="LGD197" s="91"/>
      <c r="LGE197" s="91"/>
      <c r="LGF197" s="91"/>
      <c r="LGG197" s="91"/>
      <c r="LGH197" s="91"/>
      <c r="LGI197" s="91"/>
      <c r="LGJ197" s="91"/>
      <c r="LGK197" s="91"/>
      <c r="LGL197" s="91"/>
      <c r="LGM197" s="91"/>
      <c r="LGN197" s="91"/>
      <c r="LGO197" s="91"/>
      <c r="LGP197" s="91"/>
      <c r="LGQ197" s="91"/>
      <c r="LGR197" s="91"/>
      <c r="LGS197" s="91"/>
      <c r="LGT197" s="91"/>
      <c r="LGU197" s="91"/>
      <c r="LGV197" s="91"/>
      <c r="LGW197" s="91"/>
      <c r="LGX197" s="91"/>
      <c r="LGY197" s="91"/>
      <c r="LGZ197" s="91"/>
      <c r="LHA197" s="91"/>
      <c r="LHB197" s="91"/>
      <c r="LHC197" s="91"/>
      <c r="LHD197" s="91"/>
      <c r="LHE197" s="91"/>
      <c r="LHF197" s="91"/>
      <c r="LHG197" s="91"/>
      <c r="LHH197" s="91"/>
      <c r="LHI197" s="91"/>
      <c r="LHJ197" s="91"/>
      <c r="LHK197" s="91"/>
      <c r="LHL197" s="91"/>
      <c r="LHM197" s="91"/>
      <c r="LHN197" s="91"/>
      <c r="LHO197" s="91"/>
      <c r="LHP197" s="91"/>
      <c r="LHQ197" s="91"/>
      <c r="LHR197" s="91"/>
      <c r="LHS197" s="91"/>
      <c r="LHT197" s="91"/>
      <c r="LHU197" s="91"/>
      <c r="LHV197" s="91"/>
      <c r="LHW197" s="91"/>
      <c r="LHX197" s="91"/>
      <c r="LHY197" s="91"/>
      <c r="LHZ197" s="91"/>
      <c r="LIA197" s="91"/>
      <c r="LIB197" s="91"/>
      <c r="LIC197" s="91"/>
      <c r="LID197" s="91"/>
      <c r="LIE197" s="91"/>
      <c r="LIF197" s="91"/>
      <c r="LIG197" s="91"/>
      <c r="LIH197" s="91"/>
      <c r="LII197" s="91"/>
      <c r="LIJ197" s="91"/>
      <c r="LIK197" s="91"/>
      <c r="LIL197" s="91"/>
      <c r="LIM197" s="91"/>
      <c r="LIN197" s="91"/>
      <c r="LIO197" s="91"/>
      <c r="LIP197" s="91"/>
      <c r="LIQ197" s="91"/>
      <c r="LIR197" s="91"/>
      <c r="LIS197" s="91"/>
      <c r="LIT197" s="91"/>
      <c r="LIU197" s="91"/>
      <c r="LIV197" s="91"/>
      <c r="LIW197" s="91"/>
      <c r="LIX197" s="91"/>
      <c r="LIY197" s="91"/>
      <c r="LIZ197" s="91"/>
      <c r="LJA197" s="91"/>
      <c r="LJB197" s="91"/>
      <c r="LJC197" s="91"/>
      <c r="LJD197" s="91"/>
      <c r="LJE197" s="91"/>
      <c r="LJF197" s="91"/>
      <c r="LJG197" s="91"/>
      <c r="LJH197" s="91"/>
      <c r="LJI197" s="91"/>
      <c r="LJJ197" s="91"/>
      <c r="LJK197" s="91"/>
      <c r="LJL197" s="91"/>
      <c r="LJM197" s="91"/>
      <c r="LJN197" s="91"/>
      <c r="LJO197" s="91"/>
      <c r="LJP197" s="91"/>
      <c r="LJQ197" s="91"/>
      <c r="LJR197" s="91"/>
      <c r="LJS197" s="91"/>
      <c r="LJT197" s="91"/>
      <c r="LJU197" s="91"/>
      <c r="LJV197" s="91"/>
      <c r="LJW197" s="91"/>
      <c r="LJX197" s="91"/>
      <c r="LJY197" s="91"/>
      <c r="LJZ197" s="91"/>
      <c r="LKA197" s="91"/>
      <c r="LKB197" s="91"/>
      <c r="LKC197" s="91"/>
      <c r="LKD197" s="91"/>
      <c r="LKE197" s="91"/>
      <c r="LKF197" s="91"/>
      <c r="LKG197" s="91"/>
      <c r="LKH197" s="91"/>
      <c r="LKI197" s="91"/>
      <c r="LKJ197" s="91"/>
      <c r="LKK197" s="91"/>
      <c r="LKL197" s="91"/>
      <c r="LKM197" s="91"/>
      <c r="LKN197" s="91"/>
      <c r="LKO197" s="91"/>
      <c r="LKP197" s="91"/>
      <c r="LKQ197" s="91"/>
      <c r="LKR197" s="91"/>
      <c r="LKS197" s="91"/>
      <c r="LKT197" s="91"/>
      <c r="LKU197" s="91"/>
      <c r="LKV197" s="91"/>
      <c r="LKW197" s="91"/>
      <c r="LKX197" s="91"/>
      <c r="LKY197" s="91"/>
      <c r="LKZ197" s="91"/>
      <c r="LLA197" s="91"/>
      <c r="LLB197" s="91"/>
      <c r="LLC197" s="91"/>
      <c r="LLD197" s="91"/>
      <c r="LLE197" s="91"/>
      <c r="LLF197" s="91"/>
      <c r="LLG197" s="91"/>
      <c r="LLH197" s="91"/>
      <c r="LLI197" s="91"/>
      <c r="LLJ197" s="91"/>
      <c r="LLK197" s="91"/>
      <c r="LLL197" s="91"/>
      <c r="LLM197" s="91"/>
      <c r="LLN197" s="91"/>
      <c r="LLO197" s="91"/>
      <c r="LLP197" s="91"/>
      <c r="LLQ197" s="91"/>
      <c r="LLR197" s="91"/>
      <c r="LLS197" s="91"/>
      <c r="LLT197" s="91"/>
      <c r="LLU197" s="91"/>
      <c r="LLV197" s="91"/>
      <c r="LLW197" s="91"/>
      <c r="LLX197" s="91"/>
      <c r="LLY197" s="91"/>
      <c r="LLZ197" s="91"/>
      <c r="LMA197" s="91"/>
      <c r="LMB197" s="91"/>
      <c r="LMC197" s="91"/>
      <c r="LMD197" s="91"/>
      <c r="LME197" s="91"/>
      <c r="LMF197" s="91"/>
      <c r="LMG197" s="91"/>
      <c r="LMH197" s="91"/>
      <c r="LMI197" s="91"/>
      <c r="LMJ197" s="91"/>
      <c r="LMK197" s="91"/>
      <c r="LML197" s="91"/>
      <c r="LMM197" s="91"/>
      <c r="LMN197" s="91"/>
      <c r="LMO197" s="91"/>
      <c r="LMP197" s="91"/>
      <c r="LMQ197" s="91"/>
      <c r="LMR197" s="91"/>
      <c r="LMS197" s="91"/>
      <c r="LMT197" s="91"/>
      <c r="LMU197" s="91"/>
      <c r="LMV197" s="91"/>
      <c r="LMW197" s="91"/>
      <c r="LMX197" s="91"/>
      <c r="LMY197" s="91"/>
      <c r="LMZ197" s="91"/>
      <c r="LNA197" s="91"/>
      <c r="LNB197" s="91"/>
      <c r="LNC197" s="91"/>
      <c r="LND197" s="91"/>
      <c r="LNE197" s="91"/>
      <c r="LNF197" s="91"/>
      <c r="LNG197" s="91"/>
      <c r="LNH197" s="91"/>
      <c r="LNI197" s="91"/>
      <c r="LNJ197" s="91"/>
      <c r="LNK197" s="91"/>
      <c r="LNL197" s="91"/>
      <c r="LNM197" s="91"/>
      <c r="LNN197" s="91"/>
      <c r="LNO197" s="91"/>
      <c r="LNP197" s="91"/>
      <c r="LNQ197" s="91"/>
      <c r="LNR197" s="91"/>
      <c r="LNS197" s="91"/>
      <c r="LNT197" s="91"/>
      <c r="LNU197" s="91"/>
      <c r="LNV197" s="91"/>
      <c r="LNW197" s="91"/>
      <c r="LNX197" s="91"/>
      <c r="LNY197" s="91"/>
      <c r="LNZ197" s="91"/>
      <c r="LOA197" s="91"/>
      <c r="LOB197" s="91"/>
      <c r="LOC197" s="91"/>
      <c r="LOD197" s="91"/>
      <c r="LOE197" s="91"/>
      <c r="LOF197" s="91"/>
      <c r="LOG197" s="91"/>
      <c r="LOH197" s="91"/>
      <c r="LOI197" s="91"/>
      <c r="LOJ197" s="91"/>
      <c r="LOK197" s="91"/>
      <c r="LOL197" s="91"/>
      <c r="LOM197" s="91"/>
      <c r="LON197" s="91"/>
      <c r="LOO197" s="91"/>
      <c r="LOP197" s="91"/>
      <c r="LOQ197" s="91"/>
      <c r="LOR197" s="91"/>
      <c r="LOS197" s="91"/>
      <c r="LOT197" s="91"/>
      <c r="LOU197" s="91"/>
      <c r="LOV197" s="91"/>
      <c r="LOW197" s="91"/>
      <c r="LOX197" s="91"/>
      <c r="LOY197" s="91"/>
      <c r="LOZ197" s="91"/>
      <c r="LPA197" s="91"/>
      <c r="LPB197" s="91"/>
      <c r="LPC197" s="91"/>
      <c r="LPD197" s="91"/>
      <c r="LPE197" s="91"/>
      <c r="LPF197" s="91"/>
      <c r="LPG197" s="91"/>
      <c r="LPH197" s="91"/>
      <c r="LPI197" s="91"/>
      <c r="LPJ197" s="91"/>
      <c r="LPK197" s="91"/>
      <c r="LPL197" s="91"/>
      <c r="LPM197" s="91"/>
      <c r="LPN197" s="91"/>
      <c r="LPO197" s="91"/>
      <c r="LPP197" s="91"/>
      <c r="LPQ197" s="91"/>
      <c r="LPR197" s="91"/>
      <c r="LPS197" s="91"/>
      <c r="LPT197" s="91"/>
      <c r="LPU197" s="91"/>
      <c r="LPV197" s="91"/>
      <c r="LPW197" s="91"/>
      <c r="LPX197" s="91"/>
      <c r="LPY197" s="91"/>
      <c r="LPZ197" s="91"/>
      <c r="LQA197" s="91"/>
      <c r="LQB197" s="91"/>
      <c r="LQC197" s="91"/>
      <c r="LQD197" s="91"/>
      <c r="LQE197" s="91"/>
      <c r="LQF197" s="91"/>
      <c r="LQG197" s="91"/>
      <c r="LQH197" s="91"/>
      <c r="LQI197" s="91"/>
      <c r="LQJ197" s="91"/>
      <c r="LQK197" s="91"/>
      <c r="LQL197" s="91"/>
      <c r="LQM197" s="91"/>
      <c r="LQN197" s="91"/>
      <c r="LQO197" s="91"/>
      <c r="LQP197" s="91"/>
      <c r="LQQ197" s="91"/>
      <c r="LQR197" s="91"/>
      <c r="LQS197" s="91"/>
      <c r="LQT197" s="91"/>
      <c r="LQU197" s="91"/>
      <c r="LQV197" s="91"/>
      <c r="LQW197" s="91"/>
      <c r="LQX197" s="91"/>
      <c r="LQY197" s="91"/>
      <c r="LQZ197" s="91"/>
      <c r="LRA197" s="91"/>
      <c r="LRB197" s="91"/>
      <c r="LRC197" s="91"/>
      <c r="LRD197" s="91"/>
      <c r="LRE197" s="91"/>
      <c r="LRF197" s="91"/>
      <c r="LRG197" s="91"/>
      <c r="LRH197" s="91"/>
      <c r="LRI197" s="91"/>
      <c r="LRJ197" s="91"/>
      <c r="LRK197" s="91"/>
      <c r="LRL197" s="91"/>
      <c r="LRM197" s="91"/>
      <c r="LRN197" s="91"/>
      <c r="LRO197" s="91"/>
      <c r="LRP197" s="91"/>
      <c r="LRQ197" s="91"/>
      <c r="LRR197" s="91"/>
      <c r="LRS197" s="91"/>
      <c r="LRT197" s="91"/>
      <c r="LRU197" s="91"/>
      <c r="LRV197" s="91"/>
      <c r="LRW197" s="91"/>
      <c r="LRX197" s="91"/>
      <c r="LRY197" s="91"/>
      <c r="LRZ197" s="91"/>
      <c r="LSA197" s="91"/>
      <c r="LSB197" s="91"/>
      <c r="LSC197" s="91"/>
      <c r="LSD197" s="91"/>
      <c r="LSE197" s="91"/>
      <c r="LSF197" s="91"/>
      <c r="LSG197" s="91"/>
      <c r="LSH197" s="91"/>
      <c r="LSI197" s="91"/>
      <c r="LSJ197" s="91"/>
      <c r="LSK197" s="91"/>
      <c r="LSL197" s="91"/>
      <c r="LSM197" s="91"/>
      <c r="LSN197" s="91"/>
      <c r="LSO197" s="91"/>
      <c r="LSP197" s="91"/>
      <c r="LSQ197" s="91"/>
      <c r="LSR197" s="91"/>
      <c r="LSS197" s="91"/>
      <c r="LST197" s="91"/>
      <c r="LSU197" s="91"/>
      <c r="LSV197" s="91"/>
      <c r="LSW197" s="91"/>
      <c r="LSX197" s="91"/>
      <c r="LSY197" s="91"/>
      <c r="LSZ197" s="91"/>
      <c r="LTA197" s="91"/>
      <c r="LTB197" s="91"/>
      <c r="LTC197" s="91"/>
      <c r="LTD197" s="91"/>
      <c r="LTE197" s="91"/>
      <c r="LTF197" s="91"/>
      <c r="LTG197" s="91"/>
      <c r="LTH197" s="91"/>
      <c r="LTI197" s="91"/>
      <c r="LTJ197" s="91"/>
      <c r="LTK197" s="91"/>
      <c r="LTL197" s="91"/>
      <c r="LTM197" s="91"/>
      <c r="LTN197" s="91"/>
      <c r="LTO197" s="91"/>
      <c r="LTP197" s="91"/>
      <c r="LTQ197" s="91"/>
      <c r="LTR197" s="91"/>
      <c r="LTS197" s="91"/>
      <c r="LTT197" s="91"/>
      <c r="LTU197" s="91"/>
      <c r="LTV197" s="91"/>
      <c r="LTW197" s="91"/>
      <c r="LTX197" s="91"/>
      <c r="LTY197" s="91"/>
      <c r="LTZ197" s="91"/>
      <c r="LUA197" s="91"/>
      <c r="LUB197" s="91"/>
      <c r="LUC197" s="91"/>
      <c r="LUD197" s="91"/>
      <c r="LUE197" s="91"/>
      <c r="LUF197" s="91"/>
      <c r="LUG197" s="91"/>
      <c r="LUH197" s="91"/>
      <c r="LUI197" s="91"/>
      <c r="LUJ197" s="91"/>
      <c r="LUK197" s="91"/>
      <c r="LUL197" s="91"/>
      <c r="LUM197" s="91"/>
      <c r="LUN197" s="91"/>
      <c r="LUO197" s="91"/>
      <c r="LUP197" s="91"/>
      <c r="LUQ197" s="91"/>
      <c r="LUR197" s="91"/>
      <c r="LUS197" s="91"/>
      <c r="LUT197" s="91"/>
      <c r="LUU197" s="91"/>
      <c r="LUV197" s="91"/>
      <c r="LUW197" s="91"/>
      <c r="LUX197" s="91"/>
      <c r="LUY197" s="91"/>
      <c r="LUZ197" s="91"/>
      <c r="LVA197" s="91"/>
      <c r="LVB197" s="91"/>
      <c r="LVC197" s="91"/>
      <c r="LVD197" s="91"/>
      <c r="LVE197" s="91"/>
      <c r="LVF197" s="91"/>
      <c r="LVG197" s="91"/>
      <c r="LVH197" s="91"/>
      <c r="LVI197" s="91"/>
      <c r="LVJ197" s="91"/>
      <c r="LVK197" s="91"/>
      <c r="LVL197" s="91"/>
      <c r="LVM197" s="91"/>
      <c r="LVN197" s="91"/>
      <c r="LVO197" s="91"/>
      <c r="LVP197" s="91"/>
      <c r="LVQ197" s="91"/>
      <c r="LVR197" s="91"/>
      <c r="LVS197" s="91"/>
      <c r="LVT197" s="91"/>
      <c r="LVU197" s="91"/>
      <c r="LVV197" s="91"/>
      <c r="LVW197" s="91"/>
      <c r="LVX197" s="91"/>
      <c r="LVY197" s="91"/>
      <c r="LVZ197" s="91"/>
      <c r="LWA197" s="91"/>
      <c r="LWB197" s="91"/>
      <c r="LWC197" s="91"/>
      <c r="LWD197" s="91"/>
      <c r="LWE197" s="91"/>
      <c r="LWF197" s="91"/>
      <c r="LWG197" s="91"/>
      <c r="LWH197" s="91"/>
      <c r="LWI197" s="91"/>
      <c r="LWJ197" s="91"/>
      <c r="LWK197" s="91"/>
      <c r="LWL197" s="91"/>
      <c r="LWM197" s="91"/>
      <c r="LWN197" s="91"/>
      <c r="LWO197" s="91"/>
      <c r="LWP197" s="91"/>
      <c r="LWQ197" s="91"/>
      <c r="LWR197" s="91"/>
      <c r="LWS197" s="91"/>
      <c r="LWT197" s="91"/>
      <c r="LWU197" s="91"/>
      <c r="LWV197" s="91"/>
      <c r="LWW197" s="91"/>
      <c r="LWX197" s="91"/>
      <c r="LWY197" s="91"/>
      <c r="LWZ197" s="91"/>
      <c r="LXA197" s="91"/>
      <c r="LXB197" s="91"/>
      <c r="LXC197" s="91"/>
      <c r="LXD197" s="91"/>
      <c r="LXE197" s="91"/>
      <c r="LXF197" s="91"/>
      <c r="LXG197" s="91"/>
      <c r="LXH197" s="91"/>
      <c r="LXI197" s="91"/>
      <c r="LXJ197" s="91"/>
      <c r="LXK197" s="91"/>
      <c r="LXL197" s="91"/>
      <c r="LXM197" s="91"/>
      <c r="LXN197" s="91"/>
      <c r="LXO197" s="91"/>
      <c r="LXP197" s="91"/>
      <c r="LXQ197" s="91"/>
      <c r="LXR197" s="91"/>
      <c r="LXS197" s="91"/>
      <c r="LXT197" s="91"/>
      <c r="LXU197" s="91"/>
      <c r="LXV197" s="91"/>
      <c r="LXW197" s="91"/>
      <c r="LXX197" s="91"/>
      <c r="LXY197" s="91"/>
      <c r="LXZ197" s="91"/>
      <c r="LYA197" s="91"/>
      <c r="LYB197" s="91"/>
      <c r="LYC197" s="91"/>
      <c r="LYD197" s="91"/>
      <c r="LYE197" s="91"/>
      <c r="LYF197" s="91"/>
      <c r="LYG197" s="91"/>
      <c r="LYH197" s="91"/>
      <c r="LYI197" s="91"/>
      <c r="LYJ197" s="91"/>
      <c r="LYK197" s="91"/>
      <c r="LYL197" s="91"/>
      <c r="LYM197" s="91"/>
      <c r="LYN197" s="91"/>
      <c r="LYO197" s="91"/>
      <c r="LYP197" s="91"/>
      <c r="LYQ197" s="91"/>
      <c r="LYR197" s="91"/>
      <c r="LYS197" s="91"/>
      <c r="LYT197" s="91"/>
      <c r="LYU197" s="91"/>
      <c r="LYV197" s="91"/>
      <c r="LYW197" s="91"/>
      <c r="LYX197" s="91"/>
      <c r="LYY197" s="91"/>
      <c r="LYZ197" s="91"/>
      <c r="LZA197" s="91"/>
      <c r="LZB197" s="91"/>
      <c r="LZC197" s="91"/>
      <c r="LZD197" s="91"/>
      <c r="LZE197" s="91"/>
      <c r="LZF197" s="91"/>
      <c r="LZG197" s="91"/>
      <c r="LZH197" s="91"/>
      <c r="LZI197" s="91"/>
      <c r="LZJ197" s="91"/>
      <c r="LZK197" s="91"/>
      <c r="LZL197" s="91"/>
      <c r="LZM197" s="91"/>
      <c r="LZN197" s="91"/>
      <c r="LZO197" s="91"/>
      <c r="LZP197" s="91"/>
      <c r="LZQ197" s="91"/>
      <c r="LZR197" s="91"/>
      <c r="LZS197" s="91"/>
      <c r="LZT197" s="91"/>
      <c r="LZU197" s="91"/>
      <c r="LZV197" s="91"/>
      <c r="LZW197" s="91"/>
      <c r="LZX197" s="91"/>
      <c r="LZY197" s="91"/>
      <c r="LZZ197" s="91"/>
      <c r="MAA197" s="91"/>
      <c r="MAB197" s="91"/>
      <c r="MAC197" s="91"/>
      <c r="MAD197" s="91"/>
      <c r="MAE197" s="91"/>
      <c r="MAF197" s="91"/>
      <c r="MAG197" s="91"/>
      <c r="MAH197" s="91"/>
      <c r="MAI197" s="91"/>
      <c r="MAJ197" s="91"/>
      <c r="MAK197" s="91"/>
      <c r="MAL197" s="91"/>
      <c r="MAM197" s="91"/>
      <c r="MAN197" s="91"/>
      <c r="MAO197" s="91"/>
      <c r="MAP197" s="91"/>
      <c r="MAQ197" s="91"/>
      <c r="MAR197" s="91"/>
      <c r="MAS197" s="91"/>
      <c r="MAT197" s="91"/>
      <c r="MAU197" s="91"/>
      <c r="MAV197" s="91"/>
      <c r="MAW197" s="91"/>
      <c r="MAX197" s="91"/>
      <c r="MAY197" s="91"/>
      <c r="MAZ197" s="91"/>
      <c r="MBA197" s="91"/>
      <c r="MBB197" s="91"/>
      <c r="MBC197" s="91"/>
      <c r="MBD197" s="91"/>
      <c r="MBE197" s="91"/>
      <c r="MBF197" s="91"/>
      <c r="MBG197" s="91"/>
      <c r="MBH197" s="91"/>
      <c r="MBI197" s="91"/>
      <c r="MBJ197" s="91"/>
      <c r="MBK197" s="91"/>
      <c r="MBL197" s="91"/>
      <c r="MBM197" s="91"/>
      <c r="MBN197" s="91"/>
      <c r="MBO197" s="91"/>
      <c r="MBP197" s="91"/>
      <c r="MBQ197" s="91"/>
      <c r="MBR197" s="91"/>
      <c r="MBS197" s="91"/>
      <c r="MBT197" s="91"/>
      <c r="MBU197" s="91"/>
      <c r="MBV197" s="91"/>
      <c r="MBW197" s="91"/>
      <c r="MBX197" s="91"/>
      <c r="MBY197" s="91"/>
      <c r="MBZ197" s="91"/>
      <c r="MCA197" s="91"/>
      <c r="MCB197" s="91"/>
      <c r="MCC197" s="91"/>
      <c r="MCD197" s="91"/>
      <c r="MCE197" s="91"/>
      <c r="MCF197" s="91"/>
      <c r="MCG197" s="91"/>
      <c r="MCH197" s="91"/>
      <c r="MCI197" s="91"/>
      <c r="MCJ197" s="91"/>
      <c r="MCK197" s="91"/>
      <c r="MCL197" s="91"/>
      <c r="MCM197" s="91"/>
      <c r="MCN197" s="91"/>
      <c r="MCO197" s="91"/>
      <c r="MCP197" s="91"/>
      <c r="MCQ197" s="91"/>
      <c r="MCR197" s="91"/>
      <c r="MCS197" s="91"/>
      <c r="MCT197" s="91"/>
      <c r="MCU197" s="91"/>
      <c r="MCV197" s="91"/>
      <c r="MCW197" s="91"/>
      <c r="MCX197" s="91"/>
      <c r="MCY197" s="91"/>
      <c r="MCZ197" s="91"/>
      <c r="MDA197" s="91"/>
      <c r="MDB197" s="91"/>
      <c r="MDC197" s="91"/>
      <c r="MDD197" s="91"/>
      <c r="MDE197" s="91"/>
      <c r="MDF197" s="91"/>
      <c r="MDG197" s="91"/>
      <c r="MDH197" s="91"/>
      <c r="MDI197" s="91"/>
      <c r="MDJ197" s="91"/>
      <c r="MDK197" s="91"/>
      <c r="MDL197" s="91"/>
      <c r="MDM197" s="91"/>
      <c r="MDN197" s="91"/>
      <c r="MDO197" s="91"/>
      <c r="MDP197" s="91"/>
      <c r="MDQ197" s="91"/>
      <c r="MDR197" s="91"/>
      <c r="MDS197" s="91"/>
      <c r="MDT197" s="91"/>
      <c r="MDU197" s="91"/>
      <c r="MDV197" s="91"/>
      <c r="MDW197" s="91"/>
      <c r="MDX197" s="91"/>
      <c r="MDY197" s="91"/>
      <c r="MDZ197" s="91"/>
      <c r="MEA197" s="91"/>
      <c r="MEB197" s="91"/>
      <c r="MEC197" s="91"/>
      <c r="MED197" s="91"/>
      <c r="MEE197" s="91"/>
      <c r="MEF197" s="91"/>
      <c r="MEG197" s="91"/>
      <c r="MEH197" s="91"/>
      <c r="MEI197" s="91"/>
      <c r="MEJ197" s="91"/>
      <c r="MEK197" s="91"/>
      <c r="MEL197" s="91"/>
      <c r="MEM197" s="91"/>
      <c r="MEN197" s="91"/>
      <c r="MEO197" s="91"/>
      <c r="MEP197" s="91"/>
      <c r="MEQ197" s="91"/>
      <c r="MER197" s="91"/>
      <c r="MES197" s="91"/>
      <c r="MET197" s="91"/>
      <c r="MEU197" s="91"/>
      <c r="MEV197" s="91"/>
      <c r="MEW197" s="91"/>
      <c r="MEX197" s="91"/>
      <c r="MEY197" s="91"/>
      <c r="MEZ197" s="91"/>
      <c r="MFA197" s="91"/>
      <c r="MFB197" s="91"/>
      <c r="MFC197" s="91"/>
      <c r="MFD197" s="91"/>
      <c r="MFE197" s="91"/>
      <c r="MFF197" s="91"/>
      <c r="MFG197" s="91"/>
      <c r="MFH197" s="91"/>
      <c r="MFI197" s="91"/>
      <c r="MFJ197" s="91"/>
      <c r="MFK197" s="91"/>
      <c r="MFL197" s="91"/>
      <c r="MFM197" s="91"/>
      <c r="MFN197" s="91"/>
      <c r="MFO197" s="91"/>
      <c r="MFP197" s="91"/>
      <c r="MFQ197" s="91"/>
      <c r="MFR197" s="91"/>
      <c r="MFS197" s="91"/>
      <c r="MFT197" s="91"/>
      <c r="MFU197" s="91"/>
      <c r="MFV197" s="91"/>
      <c r="MFW197" s="91"/>
      <c r="MFX197" s="91"/>
      <c r="MFY197" s="91"/>
      <c r="MFZ197" s="91"/>
      <c r="MGA197" s="91"/>
      <c r="MGB197" s="91"/>
      <c r="MGC197" s="91"/>
      <c r="MGD197" s="91"/>
      <c r="MGE197" s="91"/>
      <c r="MGF197" s="91"/>
      <c r="MGG197" s="91"/>
      <c r="MGH197" s="91"/>
      <c r="MGI197" s="91"/>
      <c r="MGJ197" s="91"/>
      <c r="MGK197" s="91"/>
      <c r="MGL197" s="91"/>
      <c r="MGM197" s="91"/>
      <c r="MGN197" s="91"/>
      <c r="MGO197" s="91"/>
      <c r="MGP197" s="91"/>
      <c r="MGQ197" s="91"/>
      <c r="MGR197" s="91"/>
      <c r="MGS197" s="91"/>
      <c r="MGT197" s="91"/>
      <c r="MGU197" s="91"/>
      <c r="MGV197" s="91"/>
      <c r="MGW197" s="91"/>
      <c r="MGX197" s="91"/>
      <c r="MGY197" s="91"/>
      <c r="MGZ197" s="91"/>
      <c r="MHA197" s="91"/>
      <c r="MHB197" s="91"/>
      <c r="MHC197" s="91"/>
      <c r="MHD197" s="91"/>
      <c r="MHE197" s="91"/>
      <c r="MHF197" s="91"/>
      <c r="MHG197" s="91"/>
      <c r="MHH197" s="91"/>
      <c r="MHI197" s="91"/>
      <c r="MHJ197" s="91"/>
      <c r="MHK197" s="91"/>
      <c r="MHL197" s="91"/>
      <c r="MHM197" s="91"/>
      <c r="MHN197" s="91"/>
      <c r="MHO197" s="91"/>
      <c r="MHP197" s="91"/>
      <c r="MHQ197" s="91"/>
      <c r="MHR197" s="91"/>
      <c r="MHS197" s="91"/>
      <c r="MHT197" s="91"/>
      <c r="MHU197" s="91"/>
      <c r="MHV197" s="91"/>
      <c r="MHW197" s="91"/>
      <c r="MHX197" s="91"/>
      <c r="MHY197" s="91"/>
      <c r="MHZ197" s="91"/>
      <c r="MIA197" s="91"/>
      <c r="MIB197" s="91"/>
      <c r="MIC197" s="91"/>
      <c r="MID197" s="91"/>
      <c r="MIE197" s="91"/>
      <c r="MIF197" s="91"/>
      <c r="MIG197" s="91"/>
      <c r="MIH197" s="91"/>
      <c r="MII197" s="91"/>
      <c r="MIJ197" s="91"/>
      <c r="MIK197" s="91"/>
      <c r="MIL197" s="91"/>
      <c r="MIM197" s="91"/>
      <c r="MIN197" s="91"/>
      <c r="MIO197" s="91"/>
      <c r="MIP197" s="91"/>
      <c r="MIQ197" s="91"/>
      <c r="MIR197" s="91"/>
      <c r="MIS197" s="91"/>
      <c r="MIT197" s="91"/>
      <c r="MIU197" s="91"/>
      <c r="MIV197" s="91"/>
      <c r="MIW197" s="91"/>
      <c r="MIX197" s="91"/>
      <c r="MIY197" s="91"/>
      <c r="MIZ197" s="91"/>
      <c r="MJA197" s="91"/>
      <c r="MJB197" s="91"/>
      <c r="MJC197" s="91"/>
      <c r="MJD197" s="91"/>
      <c r="MJE197" s="91"/>
      <c r="MJF197" s="91"/>
      <c r="MJG197" s="91"/>
      <c r="MJH197" s="91"/>
      <c r="MJI197" s="91"/>
      <c r="MJJ197" s="91"/>
      <c r="MJK197" s="91"/>
      <c r="MJL197" s="91"/>
      <c r="MJM197" s="91"/>
      <c r="MJN197" s="91"/>
      <c r="MJO197" s="91"/>
      <c r="MJP197" s="91"/>
      <c r="MJQ197" s="91"/>
      <c r="MJR197" s="91"/>
      <c r="MJS197" s="91"/>
      <c r="MJT197" s="91"/>
      <c r="MJU197" s="91"/>
      <c r="MJV197" s="91"/>
      <c r="MJW197" s="91"/>
      <c r="MJX197" s="91"/>
      <c r="MJY197" s="91"/>
      <c r="MJZ197" s="91"/>
      <c r="MKA197" s="91"/>
      <c r="MKB197" s="91"/>
      <c r="MKC197" s="91"/>
      <c r="MKD197" s="91"/>
      <c r="MKE197" s="91"/>
      <c r="MKF197" s="91"/>
      <c r="MKG197" s="91"/>
      <c r="MKH197" s="91"/>
      <c r="MKI197" s="91"/>
      <c r="MKJ197" s="91"/>
      <c r="MKK197" s="91"/>
      <c r="MKL197" s="91"/>
      <c r="MKM197" s="91"/>
      <c r="MKN197" s="91"/>
      <c r="MKO197" s="91"/>
      <c r="MKP197" s="91"/>
      <c r="MKQ197" s="91"/>
      <c r="MKR197" s="91"/>
      <c r="MKS197" s="91"/>
      <c r="MKT197" s="91"/>
      <c r="MKU197" s="91"/>
      <c r="MKV197" s="91"/>
      <c r="MKW197" s="91"/>
      <c r="MKX197" s="91"/>
      <c r="MKY197" s="91"/>
      <c r="MKZ197" s="91"/>
      <c r="MLA197" s="91"/>
      <c r="MLB197" s="91"/>
      <c r="MLC197" s="91"/>
      <c r="MLD197" s="91"/>
      <c r="MLE197" s="91"/>
      <c r="MLF197" s="91"/>
      <c r="MLG197" s="91"/>
      <c r="MLH197" s="91"/>
      <c r="MLI197" s="91"/>
      <c r="MLJ197" s="91"/>
      <c r="MLK197" s="91"/>
      <c r="MLL197" s="91"/>
      <c r="MLM197" s="91"/>
      <c r="MLN197" s="91"/>
      <c r="MLO197" s="91"/>
      <c r="MLP197" s="91"/>
      <c r="MLQ197" s="91"/>
      <c r="MLR197" s="91"/>
      <c r="MLS197" s="91"/>
      <c r="MLT197" s="91"/>
      <c r="MLU197" s="91"/>
      <c r="MLV197" s="91"/>
      <c r="MLW197" s="91"/>
      <c r="MLX197" s="91"/>
      <c r="MLY197" s="91"/>
      <c r="MLZ197" s="91"/>
      <c r="MMA197" s="91"/>
      <c r="MMB197" s="91"/>
      <c r="MMC197" s="91"/>
      <c r="MMD197" s="91"/>
      <c r="MME197" s="91"/>
      <c r="MMF197" s="91"/>
      <c r="MMG197" s="91"/>
      <c r="MMH197" s="91"/>
      <c r="MMI197" s="91"/>
      <c r="MMJ197" s="91"/>
      <c r="MMK197" s="91"/>
      <c r="MML197" s="91"/>
      <c r="MMM197" s="91"/>
      <c r="MMN197" s="91"/>
      <c r="MMO197" s="91"/>
      <c r="MMP197" s="91"/>
      <c r="MMQ197" s="91"/>
      <c r="MMR197" s="91"/>
      <c r="MMS197" s="91"/>
      <c r="MMT197" s="91"/>
      <c r="MMU197" s="91"/>
      <c r="MMV197" s="91"/>
      <c r="MMW197" s="91"/>
      <c r="MMX197" s="91"/>
      <c r="MMY197" s="91"/>
      <c r="MMZ197" s="91"/>
      <c r="MNA197" s="91"/>
      <c r="MNB197" s="91"/>
      <c r="MNC197" s="91"/>
      <c r="MND197" s="91"/>
      <c r="MNE197" s="91"/>
      <c r="MNF197" s="91"/>
      <c r="MNG197" s="91"/>
      <c r="MNH197" s="91"/>
      <c r="MNI197" s="91"/>
      <c r="MNJ197" s="91"/>
      <c r="MNK197" s="91"/>
      <c r="MNL197" s="91"/>
      <c r="MNM197" s="91"/>
      <c r="MNN197" s="91"/>
      <c r="MNO197" s="91"/>
      <c r="MNP197" s="91"/>
      <c r="MNQ197" s="91"/>
      <c r="MNR197" s="91"/>
      <c r="MNS197" s="91"/>
      <c r="MNT197" s="91"/>
      <c r="MNU197" s="91"/>
      <c r="MNV197" s="91"/>
      <c r="MNW197" s="91"/>
      <c r="MNX197" s="91"/>
      <c r="MNY197" s="91"/>
      <c r="MNZ197" s="91"/>
      <c r="MOA197" s="91"/>
      <c r="MOB197" s="91"/>
      <c r="MOC197" s="91"/>
      <c r="MOD197" s="91"/>
      <c r="MOE197" s="91"/>
      <c r="MOF197" s="91"/>
      <c r="MOG197" s="91"/>
      <c r="MOH197" s="91"/>
      <c r="MOI197" s="91"/>
      <c r="MOJ197" s="91"/>
      <c r="MOK197" s="91"/>
      <c r="MOL197" s="91"/>
      <c r="MOM197" s="91"/>
      <c r="MON197" s="91"/>
      <c r="MOO197" s="91"/>
      <c r="MOP197" s="91"/>
      <c r="MOQ197" s="91"/>
      <c r="MOR197" s="91"/>
      <c r="MOS197" s="91"/>
      <c r="MOT197" s="91"/>
      <c r="MOU197" s="91"/>
      <c r="MOV197" s="91"/>
      <c r="MOW197" s="91"/>
      <c r="MOX197" s="91"/>
      <c r="MOY197" s="91"/>
      <c r="MOZ197" s="91"/>
      <c r="MPA197" s="91"/>
      <c r="MPB197" s="91"/>
      <c r="MPC197" s="91"/>
      <c r="MPD197" s="91"/>
      <c r="MPE197" s="91"/>
      <c r="MPF197" s="91"/>
      <c r="MPG197" s="91"/>
      <c r="MPH197" s="91"/>
      <c r="MPI197" s="91"/>
      <c r="MPJ197" s="91"/>
      <c r="MPK197" s="91"/>
      <c r="MPL197" s="91"/>
      <c r="MPM197" s="91"/>
      <c r="MPN197" s="91"/>
      <c r="MPO197" s="91"/>
      <c r="MPP197" s="91"/>
      <c r="MPQ197" s="91"/>
      <c r="MPR197" s="91"/>
      <c r="MPS197" s="91"/>
      <c r="MPT197" s="91"/>
      <c r="MPU197" s="91"/>
      <c r="MPV197" s="91"/>
      <c r="MPW197" s="91"/>
      <c r="MPX197" s="91"/>
      <c r="MPY197" s="91"/>
      <c r="MPZ197" s="91"/>
      <c r="MQA197" s="91"/>
      <c r="MQB197" s="91"/>
      <c r="MQC197" s="91"/>
      <c r="MQD197" s="91"/>
      <c r="MQE197" s="91"/>
      <c r="MQF197" s="91"/>
      <c r="MQG197" s="91"/>
      <c r="MQH197" s="91"/>
      <c r="MQI197" s="91"/>
      <c r="MQJ197" s="91"/>
      <c r="MQK197" s="91"/>
      <c r="MQL197" s="91"/>
      <c r="MQM197" s="91"/>
      <c r="MQN197" s="91"/>
      <c r="MQO197" s="91"/>
      <c r="MQP197" s="91"/>
      <c r="MQQ197" s="91"/>
      <c r="MQR197" s="91"/>
      <c r="MQS197" s="91"/>
      <c r="MQT197" s="91"/>
      <c r="MQU197" s="91"/>
      <c r="MQV197" s="91"/>
      <c r="MQW197" s="91"/>
      <c r="MQX197" s="91"/>
      <c r="MQY197" s="91"/>
      <c r="MQZ197" s="91"/>
      <c r="MRA197" s="91"/>
      <c r="MRB197" s="91"/>
      <c r="MRC197" s="91"/>
      <c r="MRD197" s="91"/>
      <c r="MRE197" s="91"/>
      <c r="MRF197" s="91"/>
      <c r="MRG197" s="91"/>
      <c r="MRH197" s="91"/>
      <c r="MRI197" s="91"/>
      <c r="MRJ197" s="91"/>
      <c r="MRK197" s="91"/>
      <c r="MRL197" s="91"/>
      <c r="MRM197" s="91"/>
      <c r="MRN197" s="91"/>
      <c r="MRO197" s="91"/>
      <c r="MRP197" s="91"/>
      <c r="MRQ197" s="91"/>
      <c r="MRR197" s="91"/>
      <c r="MRS197" s="91"/>
      <c r="MRT197" s="91"/>
      <c r="MRU197" s="91"/>
      <c r="MRV197" s="91"/>
      <c r="MRW197" s="91"/>
      <c r="MRX197" s="91"/>
      <c r="MRY197" s="91"/>
      <c r="MRZ197" s="91"/>
      <c r="MSA197" s="91"/>
      <c r="MSB197" s="91"/>
      <c r="MSC197" s="91"/>
      <c r="MSD197" s="91"/>
      <c r="MSE197" s="91"/>
      <c r="MSF197" s="91"/>
      <c r="MSG197" s="91"/>
      <c r="MSH197" s="91"/>
      <c r="MSI197" s="91"/>
      <c r="MSJ197" s="91"/>
      <c r="MSK197" s="91"/>
      <c r="MSL197" s="91"/>
      <c r="MSM197" s="91"/>
      <c r="MSN197" s="91"/>
      <c r="MSO197" s="91"/>
      <c r="MSP197" s="91"/>
      <c r="MSQ197" s="91"/>
      <c r="MSR197" s="91"/>
      <c r="MSS197" s="91"/>
      <c r="MST197" s="91"/>
      <c r="MSU197" s="91"/>
      <c r="MSV197" s="91"/>
      <c r="MSW197" s="91"/>
      <c r="MSX197" s="91"/>
      <c r="MSY197" s="91"/>
      <c r="MSZ197" s="91"/>
      <c r="MTA197" s="91"/>
      <c r="MTB197" s="91"/>
      <c r="MTC197" s="91"/>
      <c r="MTD197" s="91"/>
      <c r="MTE197" s="91"/>
      <c r="MTF197" s="91"/>
      <c r="MTG197" s="91"/>
      <c r="MTH197" s="91"/>
      <c r="MTI197" s="91"/>
      <c r="MTJ197" s="91"/>
      <c r="MTK197" s="91"/>
      <c r="MTL197" s="91"/>
      <c r="MTM197" s="91"/>
      <c r="MTN197" s="91"/>
      <c r="MTO197" s="91"/>
      <c r="MTP197" s="91"/>
      <c r="MTQ197" s="91"/>
      <c r="MTR197" s="91"/>
      <c r="MTS197" s="91"/>
      <c r="MTT197" s="91"/>
      <c r="MTU197" s="91"/>
      <c r="MTV197" s="91"/>
      <c r="MTW197" s="91"/>
      <c r="MTX197" s="91"/>
      <c r="MTY197" s="91"/>
      <c r="MTZ197" s="91"/>
      <c r="MUA197" s="91"/>
      <c r="MUB197" s="91"/>
      <c r="MUC197" s="91"/>
      <c r="MUD197" s="91"/>
      <c r="MUE197" s="91"/>
      <c r="MUF197" s="91"/>
      <c r="MUG197" s="91"/>
      <c r="MUH197" s="91"/>
      <c r="MUI197" s="91"/>
      <c r="MUJ197" s="91"/>
      <c r="MUK197" s="91"/>
      <c r="MUL197" s="91"/>
      <c r="MUM197" s="91"/>
      <c r="MUN197" s="91"/>
      <c r="MUO197" s="91"/>
      <c r="MUP197" s="91"/>
      <c r="MUQ197" s="91"/>
      <c r="MUR197" s="91"/>
      <c r="MUS197" s="91"/>
      <c r="MUT197" s="91"/>
      <c r="MUU197" s="91"/>
      <c r="MUV197" s="91"/>
      <c r="MUW197" s="91"/>
      <c r="MUX197" s="91"/>
      <c r="MUY197" s="91"/>
      <c r="MUZ197" s="91"/>
      <c r="MVA197" s="91"/>
      <c r="MVB197" s="91"/>
      <c r="MVC197" s="91"/>
      <c r="MVD197" s="91"/>
      <c r="MVE197" s="91"/>
      <c r="MVF197" s="91"/>
      <c r="MVG197" s="91"/>
      <c r="MVH197" s="91"/>
      <c r="MVI197" s="91"/>
      <c r="MVJ197" s="91"/>
      <c r="MVK197" s="91"/>
      <c r="MVL197" s="91"/>
      <c r="MVM197" s="91"/>
      <c r="MVN197" s="91"/>
      <c r="MVO197" s="91"/>
      <c r="MVP197" s="91"/>
      <c r="MVQ197" s="91"/>
      <c r="MVR197" s="91"/>
      <c r="MVS197" s="91"/>
      <c r="MVT197" s="91"/>
      <c r="MVU197" s="91"/>
      <c r="MVV197" s="91"/>
      <c r="MVW197" s="91"/>
      <c r="MVX197" s="91"/>
      <c r="MVY197" s="91"/>
      <c r="MVZ197" s="91"/>
      <c r="MWA197" s="91"/>
      <c r="MWB197" s="91"/>
      <c r="MWC197" s="91"/>
      <c r="MWD197" s="91"/>
      <c r="MWE197" s="91"/>
      <c r="MWF197" s="91"/>
      <c r="MWG197" s="91"/>
      <c r="MWH197" s="91"/>
      <c r="MWI197" s="91"/>
      <c r="MWJ197" s="91"/>
      <c r="MWK197" s="91"/>
      <c r="MWL197" s="91"/>
      <c r="MWM197" s="91"/>
      <c r="MWN197" s="91"/>
      <c r="MWO197" s="91"/>
      <c r="MWP197" s="91"/>
      <c r="MWQ197" s="91"/>
      <c r="MWR197" s="91"/>
      <c r="MWS197" s="91"/>
      <c r="MWT197" s="91"/>
      <c r="MWU197" s="91"/>
      <c r="MWV197" s="91"/>
      <c r="MWW197" s="91"/>
      <c r="MWX197" s="91"/>
      <c r="MWY197" s="91"/>
      <c r="MWZ197" s="91"/>
      <c r="MXA197" s="91"/>
      <c r="MXB197" s="91"/>
      <c r="MXC197" s="91"/>
      <c r="MXD197" s="91"/>
      <c r="MXE197" s="91"/>
      <c r="MXF197" s="91"/>
      <c r="MXG197" s="91"/>
      <c r="MXH197" s="91"/>
      <c r="MXI197" s="91"/>
      <c r="MXJ197" s="91"/>
      <c r="MXK197" s="91"/>
      <c r="MXL197" s="91"/>
      <c r="MXM197" s="91"/>
      <c r="MXN197" s="91"/>
      <c r="MXO197" s="91"/>
      <c r="MXP197" s="91"/>
      <c r="MXQ197" s="91"/>
      <c r="MXR197" s="91"/>
      <c r="MXS197" s="91"/>
      <c r="MXT197" s="91"/>
      <c r="MXU197" s="91"/>
      <c r="MXV197" s="91"/>
      <c r="MXW197" s="91"/>
      <c r="MXX197" s="91"/>
      <c r="MXY197" s="91"/>
      <c r="MXZ197" s="91"/>
      <c r="MYA197" s="91"/>
      <c r="MYB197" s="91"/>
      <c r="MYC197" s="91"/>
      <c r="MYD197" s="91"/>
      <c r="MYE197" s="91"/>
      <c r="MYF197" s="91"/>
      <c r="MYG197" s="91"/>
      <c r="MYH197" s="91"/>
      <c r="MYI197" s="91"/>
      <c r="MYJ197" s="91"/>
      <c r="MYK197" s="91"/>
      <c r="MYL197" s="91"/>
      <c r="MYM197" s="91"/>
      <c r="MYN197" s="91"/>
      <c r="MYO197" s="91"/>
      <c r="MYP197" s="91"/>
      <c r="MYQ197" s="91"/>
      <c r="MYR197" s="91"/>
      <c r="MYS197" s="91"/>
      <c r="MYT197" s="91"/>
      <c r="MYU197" s="91"/>
      <c r="MYV197" s="91"/>
      <c r="MYW197" s="91"/>
      <c r="MYX197" s="91"/>
      <c r="MYY197" s="91"/>
      <c r="MYZ197" s="91"/>
      <c r="MZA197" s="91"/>
      <c r="MZB197" s="91"/>
      <c r="MZC197" s="91"/>
      <c r="MZD197" s="91"/>
      <c r="MZE197" s="91"/>
      <c r="MZF197" s="91"/>
      <c r="MZG197" s="91"/>
      <c r="MZH197" s="91"/>
      <c r="MZI197" s="91"/>
      <c r="MZJ197" s="91"/>
      <c r="MZK197" s="91"/>
      <c r="MZL197" s="91"/>
      <c r="MZM197" s="91"/>
      <c r="MZN197" s="91"/>
      <c r="MZO197" s="91"/>
      <c r="MZP197" s="91"/>
      <c r="MZQ197" s="91"/>
      <c r="MZR197" s="91"/>
      <c r="MZS197" s="91"/>
      <c r="MZT197" s="91"/>
      <c r="MZU197" s="91"/>
      <c r="MZV197" s="91"/>
      <c r="MZW197" s="91"/>
      <c r="MZX197" s="91"/>
      <c r="MZY197" s="91"/>
      <c r="MZZ197" s="91"/>
      <c r="NAA197" s="91"/>
      <c r="NAB197" s="91"/>
      <c r="NAC197" s="91"/>
      <c r="NAD197" s="91"/>
      <c r="NAE197" s="91"/>
      <c r="NAF197" s="91"/>
      <c r="NAG197" s="91"/>
      <c r="NAH197" s="91"/>
      <c r="NAI197" s="91"/>
      <c r="NAJ197" s="91"/>
      <c r="NAK197" s="91"/>
      <c r="NAL197" s="91"/>
      <c r="NAM197" s="91"/>
      <c r="NAN197" s="91"/>
      <c r="NAO197" s="91"/>
      <c r="NAP197" s="91"/>
      <c r="NAQ197" s="91"/>
      <c r="NAR197" s="91"/>
      <c r="NAS197" s="91"/>
      <c r="NAT197" s="91"/>
      <c r="NAU197" s="91"/>
      <c r="NAV197" s="91"/>
      <c r="NAW197" s="91"/>
      <c r="NAX197" s="91"/>
      <c r="NAY197" s="91"/>
      <c r="NAZ197" s="91"/>
      <c r="NBA197" s="91"/>
      <c r="NBB197" s="91"/>
      <c r="NBC197" s="91"/>
      <c r="NBD197" s="91"/>
      <c r="NBE197" s="91"/>
      <c r="NBF197" s="91"/>
      <c r="NBG197" s="91"/>
      <c r="NBH197" s="91"/>
      <c r="NBI197" s="91"/>
      <c r="NBJ197" s="91"/>
      <c r="NBK197" s="91"/>
      <c r="NBL197" s="91"/>
      <c r="NBM197" s="91"/>
      <c r="NBN197" s="91"/>
      <c r="NBO197" s="91"/>
      <c r="NBP197" s="91"/>
      <c r="NBQ197" s="91"/>
      <c r="NBR197" s="91"/>
      <c r="NBS197" s="91"/>
      <c r="NBT197" s="91"/>
      <c r="NBU197" s="91"/>
      <c r="NBV197" s="91"/>
      <c r="NBW197" s="91"/>
      <c r="NBX197" s="91"/>
      <c r="NBY197" s="91"/>
      <c r="NBZ197" s="91"/>
      <c r="NCA197" s="91"/>
      <c r="NCB197" s="91"/>
      <c r="NCC197" s="91"/>
      <c r="NCD197" s="91"/>
      <c r="NCE197" s="91"/>
      <c r="NCF197" s="91"/>
      <c r="NCG197" s="91"/>
      <c r="NCH197" s="91"/>
      <c r="NCI197" s="91"/>
      <c r="NCJ197" s="91"/>
      <c r="NCK197" s="91"/>
      <c r="NCL197" s="91"/>
      <c r="NCM197" s="91"/>
      <c r="NCN197" s="91"/>
      <c r="NCO197" s="91"/>
      <c r="NCP197" s="91"/>
      <c r="NCQ197" s="91"/>
      <c r="NCR197" s="91"/>
      <c r="NCS197" s="91"/>
      <c r="NCT197" s="91"/>
      <c r="NCU197" s="91"/>
      <c r="NCV197" s="91"/>
      <c r="NCW197" s="91"/>
      <c r="NCX197" s="91"/>
      <c r="NCY197" s="91"/>
      <c r="NCZ197" s="91"/>
      <c r="NDA197" s="91"/>
      <c r="NDB197" s="91"/>
      <c r="NDC197" s="91"/>
      <c r="NDD197" s="91"/>
      <c r="NDE197" s="91"/>
      <c r="NDF197" s="91"/>
      <c r="NDG197" s="91"/>
      <c r="NDH197" s="91"/>
      <c r="NDI197" s="91"/>
      <c r="NDJ197" s="91"/>
      <c r="NDK197" s="91"/>
      <c r="NDL197" s="91"/>
      <c r="NDM197" s="91"/>
      <c r="NDN197" s="91"/>
      <c r="NDO197" s="91"/>
      <c r="NDP197" s="91"/>
      <c r="NDQ197" s="91"/>
      <c r="NDR197" s="91"/>
      <c r="NDS197" s="91"/>
      <c r="NDT197" s="91"/>
      <c r="NDU197" s="91"/>
      <c r="NDV197" s="91"/>
      <c r="NDW197" s="91"/>
      <c r="NDX197" s="91"/>
      <c r="NDY197" s="91"/>
      <c r="NDZ197" s="91"/>
      <c r="NEA197" s="91"/>
      <c r="NEB197" s="91"/>
      <c r="NEC197" s="91"/>
      <c r="NED197" s="91"/>
      <c r="NEE197" s="91"/>
      <c r="NEF197" s="91"/>
      <c r="NEG197" s="91"/>
      <c r="NEH197" s="91"/>
      <c r="NEI197" s="91"/>
      <c r="NEJ197" s="91"/>
      <c r="NEK197" s="91"/>
      <c r="NEL197" s="91"/>
      <c r="NEM197" s="91"/>
      <c r="NEN197" s="91"/>
      <c r="NEO197" s="91"/>
      <c r="NEP197" s="91"/>
      <c r="NEQ197" s="91"/>
      <c r="NER197" s="91"/>
      <c r="NES197" s="91"/>
      <c r="NET197" s="91"/>
      <c r="NEU197" s="91"/>
      <c r="NEV197" s="91"/>
      <c r="NEW197" s="91"/>
      <c r="NEX197" s="91"/>
      <c r="NEY197" s="91"/>
      <c r="NEZ197" s="91"/>
      <c r="NFA197" s="91"/>
      <c r="NFB197" s="91"/>
      <c r="NFC197" s="91"/>
      <c r="NFD197" s="91"/>
      <c r="NFE197" s="91"/>
      <c r="NFF197" s="91"/>
      <c r="NFG197" s="91"/>
      <c r="NFH197" s="91"/>
      <c r="NFI197" s="91"/>
      <c r="NFJ197" s="91"/>
      <c r="NFK197" s="91"/>
      <c r="NFL197" s="91"/>
      <c r="NFM197" s="91"/>
      <c r="NFN197" s="91"/>
      <c r="NFO197" s="91"/>
      <c r="NFP197" s="91"/>
      <c r="NFQ197" s="91"/>
      <c r="NFR197" s="91"/>
      <c r="NFS197" s="91"/>
      <c r="NFT197" s="91"/>
      <c r="NFU197" s="91"/>
      <c r="NFV197" s="91"/>
      <c r="NFW197" s="91"/>
      <c r="NFX197" s="91"/>
      <c r="NFY197" s="91"/>
      <c r="NFZ197" s="91"/>
      <c r="NGA197" s="91"/>
      <c r="NGB197" s="91"/>
      <c r="NGC197" s="91"/>
      <c r="NGD197" s="91"/>
      <c r="NGE197" s="91"/>
      <c r="NGF197" s="91"/>
      <c r="NGG197" s="91"/>
      <c r="NGH197" s="91"/>
      <c r="NGI197" s="91"/>
      <c r="NGJ197" s="91"/>
      <c r="NGK197" s="91"/>
      <c r="NGL197" s="91"/>
      <c r="NGM197" s="91"/>
      <c r="NGN197" s="91"/>
      <c r="NGO197" s="91"/>
      <c r="NGP197" s="91"/>
      <c r="NGQ197" s="91"/>
      <c r="NGR197" s="91"/>
      <c r="NGS197" s="91"/>
      <c r="NGT197" s="91"/>
      <c r="NGU197" s="91"/>
      <c r="NGV197" s="91"/>
      <c r="NGW197" s="91"/>
      <c r="NGX197" s="91"/>
      <c r="NGY197" s="91"/>
      <c r="NGZ197" s="91"/>
      <c r="NHA197" s="91"/>
      <c r="NHB197" s="91"/>
      <c r="NHC197" s="91"/>
      <c r="NHD197" s="91"/>
      <c r="NHE197" s="91"/>
      <c r="NHF197" s="91"/>
      <c r="NHG197" s="91"/>
      <c r="NHH197" s="91"/>
      <c r="NHI197" s="91"/>
      <c r="NHJ197" s="91"/>
      <c r="NHK197" s="91"/>
      <c r="NHL197" s="91"/>
      <c r="NHM197" s="91"/>
      <c r="NHN197" s="91"/>
      <c r="NHO197" s="91"/>
      <c r="NHP197" s="91"/>
      <c r="NHQ197" s="91"/>
      <c r="NHR197" s="91"/>
      <c r="NHS197" s="91"/>
      <c r="NHT197" s="91"/>
      <c r="NHU197" s="91"/>
      <c r="NHV197" s="91"/>
      <c r="NHW197" s="91"/>
      <c r="NHX197" s="91"/>
      <c r="NHY197" s="91"/>
      <c r="NHZ197" s="91"/>
      <c r="NIA197" s="91"/>
      <c r="NIB197" s="91"/>
      <c r="NIC197" s="91"/>
      <c r="NID197" s="91"/>
      <c r="NIE197" s="91"/>
      <c r="NIF197" s="91"/>
      <c r="NIG197" s="91"/>
      <c r="NIH197" s="91"/>
      <c r="NII197" s="91"/>
      <c r="NIJ197" s="91"/>
      <c r="NIK197" s="91"/>
      <c r="NIL197" s="91"/>
      <c r="NIM197" s="91"/>
      <c r="NIN197" s="91"/>
      <c r="NIO197" s="91"/>
      <c r="NIP197" s="91"/>
      <c r="NIQ197" s="91"/>
      <c r="NIR197" s="91"/>
      <c r="NIS197" s="91"/>
      <c r="NIT197" s="91"/>
      <c r="NIU197" s="91"/>
      <c r="NIV197" s="91"/>
      <c r="NIW197" s="91"/>
      <c r="NIX197" s="91"/>
      <c r="NIY197" s="91"/>
      <c r="NIZ197" s="91"/>
      <c r="NJA197" s="91"/>
      <c r="NJB197" s="91"/>
      <c r="NJC197" s="91"/>
      <c r="NJD197" s="91"/>
      <c r="NJE197" s="91"/>
      <c r="NJF197" s="91"/>
      <c r="NJG197" s="91"/>
      <c r="NJH197" s="91"/>
      <c r="NJI197" s="91"/>
      <c r="NJJ197" s="91"/>
      <c r="NJK197" s="91"/>
      <c r="NJL197" s="91"/>
      <c r="NJM197" s="91"/>
      <c r="NJN197" s="91"/>
      <c r="NJO197" s="91"/>
      <c r="NJP197" s="91"/>
      <c r="NJQ197" s="91"/>
      <c r="NJR197" s="91"/>
      <c r="NJS197" s="91"/>
      <c r="NJT197" s="91"/>
      <c r="NJU197" s="91"/>
      <c r="NJV197" s="91"/>
      <c r="NJW197" s="91"/>
      <c r="NJX197" s="91"/>
      <c r="NJY197" s="91"/>
      <c r="NJZ197" s="91"/>
      <c r="NKA197" s="91"/>
      <c r="NKB197" s="91"/>
      <c r="NKC197" s="91"/>
      <c r="NKD197" s="91"/>
      <c r="NKE197" s="91"/>
      <c r="NKF197" s="91"/>
      <c r="NKG197" s="91"/>
      <c r="NKH197" s="91"/>
      <c r="NKI197" s="91"/>
      <c r="NKJ197" s="91"/>
      <c r="NKK197" s="91"/>
      <c r="NKL197" s="91"/>
      <c r="NKM197" s="91"/>
      <c r="NKN197" s="91"/>
      <c r="NKO197" s="91"/>
      <c r="NKP197" s="91"/>
      <c r="NKQ197" s="91"/>
      <c r="NKR197" s="91"/>
      <c r="NKS197" s="91"/>
      <c r="NKT197" s="91"/>
      <c r="NKU197" s="91"/>
      <c r="NKV197" s="91"/>
      <c r="NKW197" s="91"/>
      <c r="NKX197" s="91"/>
      <c r="NKY197" s="91"/>
      <c r="NKZ197" s="91"/>
      <c r="NLA197" s="91"/>
      <c r="NLB197" s="91"/>
      <c r="NLC197" s="91"/>
      <c r="NLD197" s="91"/>
      <c r="NLE197" s="91"/>
      <c r="NLF197" s="91"/>
      <c r="NLG197" s="91"/>
      <c r="NLH197" s="91"/>
      <c r="NLI197" s="91"/>
      <c r="NLJ197" s="91"/>
      <c r="NLK197" s="91"/>
      <c r="NLL197" s="91"/>
      <c r="NLM197" s="91"/>
      <c r="NLN197" s="91"/>
      <c r="NLO197" s="91"/>
      <c r="NLP197" s="91"/>
      <c r="NLQ197" s="91"/>
      <c r="NLR197" s="91"/>
      <c r="NLS197" s="91"/>
      <c r="NLT197" s="91"/>
      <c r="NLU197" s="91"/>
      <c r="NLV197" s="91"/>
      <c r="NLW197" s="91"/>
      <c r="NLX197" s="91"/>
      <c r="NLY197" s="91"/>
      <c r="NLZ197" s="91"/>
      <c r="NMA197" s="91"/>
      <c r="NMB197" s="91"/>
      <c r="NMC197" s="91"/>
      <c r="NMD197" s="91"/>
      <c r="NME197" s="91"/>
      <c r="NMF197" s="91"/>
      <c r="NMG197" s="91"/>
      <c r="NMH197" s="91"/>
      <c r="NMI197" s="91"/>
      <c r="NMJ197" s="91"/>
      <c r="NMK197" s="91"/>
      <c r="NML197" s="91"/>
      <c r="NMM197" s="91"/>
      <c r="NMN197" s="91"/>
      <c r="NMO197" s="91"/>
      <c r="NMP197" s="91"/>
      <c r="NMQ197" s="91"/>
      <c r="NMR197" s="91"/>
      <c r="NMS197" s="91"/>
      <c r="NMT197" s="91"/>
      <c r="NMU197" s="91"/>
      <c r="NMV197" s="91"/>
      <c r="NMW197" s="91"/>
      <c r="NMX197" s="91"/>
      <c r="NMY197" s="91"/>
      <c r="NMZ197" s="91"/>
      <c r="NNA197" s="91"/>
      <c r="NNB197" s="91"/>
      <c r="NNC197" s="91"/>
      <c r="NND197" s="91"/>
      <c r="NNE197" s="91"/>
      <c r="NNF197" s="91"/>
      <c r="NNG197" s="91"/>
      <c r="NNH197" s="91"/>
      <c r="NNI197" s="91"/>
      <c r="NNJ197" s="91"/>
      <c r="NNK197" s="91"/>
      <c r="NNL197" s="91"/>
      <c r="NNM197" s="91"/>
      <c r="NNN197" s="91"/>
      <c r="NNO197" s="91"/>
      <c r="NNP197" s="91"/>
      <c r="NNQ197" s="91"/>
      <c r="NNR197" s="91"/>
      <c r="NNS197" s="91"/>
      <c r="NNT197" s="91"/>
      <c r="NNU197" s="91"/>
      <c r="NNV197" s="91"/>
      <c r="NNW197" s="91"/>
      <c r="NNX197" s="91"/>
      <c r="NNY197" s="91"/>
      <c r="NNZ197" s="91"/>
      <c r="NOA197" s="91"/>
      <c r="NOB197" s="91"/>
      <c r="NOC197" s="91"/>
      <c r="NOD197" s="91"/>
      <c r="NOE197" s="91"/>
      <c r="NOF197" s="91"/>
      <c r="NOG197" s="91"/>
      <c r="NOH197" s="91"/>
      <c r="NOI197" s="91"/>
      <c r="NOJ197" s="91"/>
      <c r="NOK197" s="91"/>
      <c r="NOL197" s="91"/>
      <c r="NOM197" s="91"/>
      <c r="NON197" s="91"/>
      <c r="NOO197" s="91"/>
      <c r="NOP197" s="91"/>
      <c r="NOQ197" s="91"/>
      <c r="NOR197" s="91"/>
      <c r="NOS197" s="91"/>
      <c r="NOT197" s="91"/>
      <c r="NOU197" s="91"/>
      <c r="NOV197" s="91"/>
      <c r="NOW197" s="91"/>
      <c r="NOX197" s="91"/>
      <c r="NOY197" s="91"/>
      <c r="NOZ197" s="91"/>
      <c r="NPA197" s="91"/>
      <c r="NPB197" s="91"/>
      <c r="NPC197" s="91"/>
      <c r="NPD197" s="91"/>
      <c r="NPE197" s="91"/>
      <c r="NPF197" s="91"/>
      <c r="NPG197" s="91"/>
      <c r="NPH197" s="91"/>
      <c r="NPI197" s="91"/>
      <c r="NPJ197" s="91"/>
      <c r="NPK197" s="91"/>
      <c r="NPL197" s="91"/>
      <c r="NPM197" s="91"/>
      <c r="NPN197" s="91"/>
      <c r="NPO197" s="91"/>
      <c r="NPP197" s="91"/>
      <c r="NPQ197" s="91"/>
      <c r="NPR197" s="91"/>
      <c r="NPS197" s="91"/>
      <c r="NPT197" s="91"/>
      <c r="NPU197" s="91"/>
      <c r="NPV197" s="91"/>
      <c r="NPW197" s="91"/>
      <c r="NPX197" s="91"/>
      <c r="NPY197" s="91"/>
      <c r="NPZ197" s="91"/>
      <c r="NQA197" s="91"/>
      <c r="NQB197" s="91"/>
      <c r="NQC197" s="91"/>
      <c r="NQD197" s="91"/>
      <c r="NQE197" s="91"/>
      <c r="NQF197" s="91"/>
      <c r="NQG197" s="91"/>
      <c r="NQH197" s="91"/>
      <c r="NQI197" s="91"/>
      <c r="NQJ197" s="91"/>
      <c r="NQK197" s="91"/>
      <c r="NQL197" s="91"/>
      <c r="NQM197" s="91"/>
      <c r="NQN197" s="91"/>
      <c r="NQO197" s="91"/>
      <c r="NQP197" s="91"/>
      <c r="NQQ197" s="91"/>
      <c r="NQR197" s="91"/>
      <c r="NQS197" s="91"/>
      <c r="NQT197" s="91"/>
      <c r="NQU197" s="91"/>
      <c r="NQV197" s="91"/>
      <c r="NQW197" s="91"/>
      <c r="NQX197" s="91"/>
      <c r="NQY197" s="91"/>
      <c r="NQZ197" s="91"/>
      <c r="NRA197" s="91"/>
      <c r="NRB197" s="91"/>
      <c r="NRC197" s="91"/>
      <c r="NRD197" s="91"/>
      <c r="NRE197" s="91"/>
      <c r="NRF197" s="91"/>
      <c r="NRG197" s="91"/>
      <c r="NRH197" s="91"/>
      <c r="NRI197" s="91"/>
      <c r="NRJ197" s="91"/>
      <c r="NRK197" s="91"/>
      <c r="NRL197" s="91"/>
      <c r="NRM197" s="91"/>
      <c r="NRN197" s="91"/>
      <c r="NRO197" s="91"/>
      <c r="NRP197" s="91"/>
      <c r="NRQ197" s="91"/>
      <c r="NRR197" s="91"/>
      <c r="NRS197" s="91"/>
      <c r="NRT197" s="91"/>
      <c r="NRU197" s="91"/>
      <c r="NRV197" s="91"/>
      <c r="NRW197" s="91"/>
      <c r="NRX197" s="91"/>
      <c r="NRY197" s="91"/>
      <c r="NRZ197" s="91"/>
      <c r="NSA197" s="91"/>
      <c r="NSB197" s="91"/>
      <c r="NSC197" s="91"/>
      <c r="NSD197" s="91"/>
      <c r="NSE197" s="91"/>
      <c r="NSF197" s="91"/>
      <c r="NSG197" s="91"/>
      <c r="NSH197" s="91"/>
      <c r="NSI197" s="91"/>
      <c r="NSJ197" s="91"/>
      <c r="NSK197" s="91"/>
      <c r="NSL197" s="91"/>
      <c r="NSM197" s="91"/>
      <c r="NSN197" s="91"/>
      <c r="NSO197" s="91"/>
      <c r="NSP197" s="91"/>
      <c r="NSQ197" s="91"/>
      <c r="NSR197" s="91"/>
      <c r="NSS197" s="91"/>
      <c r="NST197" s="91"/>
      <c r="NSU197" s="91"/>
      <c r="NSV197" s="91"/>
      <c r="NSW197" s="91"/>
      <c r="NSX197" s="91"/>
      <c r="NSY197" s="91"/>
      <c r="NSZ197" s="91"/>
      <c r="NTA197" s="91"/>
      <c r="NTB197" s="91"/>
      <c r="NTC197" s="91"/>
      <c r="NTD197" s="91"/>
      <c r="NTE197" s="91"/>
      <c r="NTF197" s="91"/>
      <c r="NTG197" s="91"/>
      <c r="NTH197" s="91"/>
      <c r="NTI197" s="91"/>
      <c r="NTJ197" s="91"/>
      <c r="NTK197" s="91"/>
      <c r="NTL197" s="91"/>
      <c r="NTM197" s="91"/>
      <c r="NTN197" s="91"/>
      <c r="NTO197" s="91"/>
      <c r="NTP197" s="91"/>
      <c r="NTQ197" s="91"/>
      <c r="NTR197" s="91"/>
      <c r="NTS197" s="91"/>
      <c r="NTT197" s="91"/>
      <c r="NTU197" s="91"/>
      <c r="NTV197" s="91"/>
      <c r="NTW197" s="91"/>
      <c r="NTX197" s="91"/>
      <c r="NTY197" s="91"/>
      <c r="NTZ197" s="91"/>
      <c r="NUA197" s="91"/>
      <c r="NUB197" s="91"/>
      <c r="NUC197" s="91"/>
      <c r="NUD197" s="91"/>
      <c r="NUE197" s="91"/>
      <c r="NUF197" s="91"/>
      <c r="NUG197" s="91"/>
      <c r="NUH197" s="91"/>
      <c r="NUI197" s="91"/>
      <c r="NUJ197" s="91"/>
      <c r="NUK197" s="91"/>
      <c r="NUL197" s="91"/>
      <c r="NUM197" s="91"/>
      <c r="NUN197" s="91"/>
      <c r="NUO197" s="91"/>
      <c r="NUP197" s="91"/>
      <c r="NUQ197" s="91"/>
      <c r="NUR197" s="91"/>
      <c r="NUS197" s="91"/>
      <c r="NUT197" s="91"/>
      <c r="NUU197" s="91"/>
      <c r="NUV197" s="91"/>
      <c r="NUW197" s="91"/>
      <c r="NUX197" s="91"/>
      <c r="NUY197" s="91"/>
      <c r="NUZ197" s="91"/>
      <c r="NVA197" s="91"/>
      <c r="NVB197" s="91"/>
      <c r="NVC197" s="91"/>
      <c r="NVD197" s="91"/>
      <c r="NVE197" s="91"/>
      <c r="NVF197" s="91"/>
      <c r="NVG197" s="91"/>
      <c r="NVH197" s="91"/>
      <c r="NVI197" s="91"/>
      <c r="NVJ197" s="91"/>
      <c r="NVK197" s="91"/>
      <c r="NVL197" s="91"/>
      <c r="NVM197" s="91"/>
      <c r="NVN197" s="91"/>
      <c r="NVO197" s="91"/>
      <c r="NVP197" s="91"/>
      <c r="NVQ197" s="91"/>
      <c r="NVR197" s="91"/>
      <c r="NVS197" s="91"/>
      <c r="NVT197" s="91"/>
      <c r="NVU197" s="91"/>
      <c r="NVV197" s="91"/>
      <c r="NVW197" s="91"/>
      <c r="NVX197" s="91"/>
      <c r="NVY197" s="91"/>
      <c r="NVZ197" s="91"/>
      <c r="NWA197" s="91"/>
      <c r="NWB197" s="91"/>
      <c r="NWC197" s="91"/>
      <c r="NWD197" s="91"/>
      <c r="NWE197" s="91"/>
      <c r="NWF197" s="91"/>
      <c r="NWG197" s="91"/>
      <c r="NWH197" s="91"/>
      <c r="NWI197" s="91"/>
      <c r="NWJ197" s="91"/>
      <c r="NWK197" s="91"/>
      <c r="NWL197" s="91"/>
      <c r="NWM197" s="91"/>
      <c r="NWN197" s="91"/>
      <c r="NWO197" s="91"/>
      <c r="NWP197" s="91"/>
      <c r="NWQ197" s="91"/>
      <c r="NWR197" s="91"/>
      <c r="NWS197" s="91"/>
      <c r="NWT197" s="91"/>
      <c r="NWU197" s="91"/>
      <c r="NWV197" s="91"/>
      <c r="NWW197" s="91"/>
      <c r="NWX197" s="91"/>
      <c r="NWY197" s="91"/>
      <c r="NWZ197" s="91"/>
      <c r="NXA197" s="91"/>
      <c r="NXB197" s="91"/>
      <c r="NXC197" s="91"/>
      <c r="NXD197" s="91"/>
      <c r="NXE197" s="91"/>
      <c r="NXF197" s="91"/>
      <c r="NXG197" s="91"/>
      <c r="NXH197" s="91"/>
      <c r="NXI197" s="91"/>
      <c r="NXJ197" s="91"/>
      <c r="NXK197" s="91"/>
      <c r="NXL197" s="91"/>
      <c r="NXM197" s="91"/>
      <c r="NXN197" s="91"/>
      <c r="NXO197" s="91"/>
      <c r="NXP197" s="91"/>
      <c r="NXQ197" s="91"/>
      <c r="NXR197" s="91"/>
      <c r="NXS197" s="91"/>
      <c r="NXT197" s="91"/>
      <c r="NXU197" s="91"/>
      <c r="NXV197" s="91"/>
      <c r="NXW197" s="91"/>
      <c r="NXX197" s="91"/>
      <c r="NXY197" s="91"/>
      <c r="NXZ197" s="91"/>
      <c r="NYA197" s="91"/>
      <c r="NYB197" s="91"/>
      <c r="NYC197" s="91"/>
      <c r="NYD197" s="91"/>
      <c r="NYE197" s="91"/>
      <c r="NYF197" s="91"/>
      <c r="NYG197" s="91"/>
      <c r="NYH197" s="91"/>
      <c r="NYI197" s="91"/>
      <c r="NYJ197" s="91"/>
      <c r="NYK197" s="91"/>
      <c r="NYL197" s="91"/>
      <c r="NYM197" s="91"/>
      <c r="NYN197" s="91"/>
      <c r="NYO197" s="91"/>
      <c r="NYP197" s="91"/>
      <c r="NYQ197" s="91"/>
      <c r="NYR197" s="91"/>
      <c r="NYS197" s="91"/>
      <c r="NYT197" s="91"/>
      <c r="NYU197" s="91"/>
      <c r="NYV197" s="91"/>
      <c r="NYW197" s="91"/>
      <c r="NYX197" s="91"/>
      <c r="NYY197" s="91"/>
      <c r="NYZ197" s="91"/>
      <c r="NZA197" s="91"/>
      <c r="NZB197" s="91"/>
      <c r="NZC197" s="91"/>
      <c r="NZD197" s="91"/>
      <c r="NZE197" s="91"/>
      <c r="NZF197" s="91"/>
      <c r="NZG197" s="91"/>
      <c r="NZH197" s="91"/>
      <c r="NZI197" s="91"/>
      <c r="NZJ197" s="91"/>
      <c r="NZK197" s="91"/>
      <c r="NZL197" s="91"/>
      <c r="NZM197" s="91"/>
      <c r="NZN197" s="91"/>
      <c r="NZO197" s="91"/>
      <c r="NZP197" s="91"/>
      <c r="NZQ197" s="91"/>
      <c r="NZR197" s="91"/>
      <c r="NZS197" s="91"/>
      <c r="NZT197" s="91"/>
      <c r="NZU197" s="91"/>
      <c r="NZV197" s="91"/>
      <c r="NZW197" s="91"/>
      <c r="NZX197" s="91"/>
      <c r="NZY197" s="91"/>
      <c r="NZZ197" s="91"/>
      <c r="OAA197" s="91"/>
      <c r="OAB197" s="91"/>
      <c r="OAC197" s="91"/>
      <c r="OAD197" s="91"/>
      <c r="OAE197" s="91"/>
      <c r="OAF197" s="91"/>
      <c r="OAG197" s="91"/>
      <c r="OAH197" s="91"/>
      <c r="OAI197" s="91"/>
      <c r="OAJ197" s="91"/>
      <c r="OAK197" s="91"/>
      <c r="OAL197" s="91"/>
      <c r="OAM197" s="91"/>
      <c r="OAN197" s="91"/>
      <c r="OAO197" s="91"/>
      <c r="OAP197" s="91"/>
      <c r="OAQ197" s="91"/>
      <c r="OAR197" s="91"/>
      <c r="OAS197" s="91"/>
      <c r="OAT197" s="91"/>
      <c r="OAU197" s="91"/>
      <c r="OAV197" s="91"/>
      <c r="OAW197" s="91"/>
      <c r="OAX197" s="91"/>
      <c r="OAY197" s="91"/>
      <c r="OAZ197" s="91"/>
      <c r="OBA197" s="91"/>
      <c r="OBB197" s="91"/>
      <c r="OBC197" s="91"/>
      <c r="OBD197" s="91"/>
      <c r="OBE197" s="91"/>
      <c r="OBF197" s="91"/>
      <c r="OBG197" s="91"/>
      <c r="OBH197" s="91"/>
      <c r="OBI197" s="91"/>
      <c r="OBJ197" s="91"/>
      <c r="OBK197" s="91"/>
      <c r="OBL197" s="91"/>
      <c r="OBM197" s="91"/>
      <c r="OBN197" s="91"/>
      <c r="OBO197" s="91"/>
      <c r="OBP197" s="91"/>
      <c r="OBQ197" s="91"/>
      <c r="OBR197" s="91"/>
      <c r="OBS197" s="91"/>
      <c r="OBT197" s="91"/>
      <c r="OBU197" s="91"/>
      <c r="OBV197" s="91"/>
      <c r="OBW197" s="91"/>
      <c r="OBX197" s="91"/>
      <c r="OBY197" s="91"/>
      <c r="OBZ197" s="91"/>
      <c r="OCA197" s="91"/>
      <c r="OCB197" s="91"/>
      <c r="OCC197" s="91"/>
      <c r="OCD197" s="91"/>
      <c r="OCE197" s="91"/>
      <c r="OCF197" s="91"/>
      <c r="OCG197" s="91"/>
      <c r="OCH197" s="91"/>
      <c r="OCI197" s="91"/>
      <c r="OCJ197" s="91"/>
      <c r="OCK197" s="91"/>
      <c r="OCL197" s="91"/>
      <c r="OCM197" s="91"/>
      <c r="OCN197" s="91"/>
      <c r="OCO197" s="91"/>
      <c r="OCP197" s="91"/>
      <c r="OCQ197" s="91"/>
      <c r="OCR197" s="91"/>
      <c r="OCS197" s="91"/>
      <c r="OCT197" s="91"/>
      <c r="OCU197" s="91"/>
      <c r="OCV197" s="91"/>
      <c r="OCW197" s="91"/>
      <c r="OCX197" s="91"/>
      <c r="OCY197" s="91"/>
      <c r="OCZ197" s="91"/>
      <c r="ODA197" s="91"/>
      <c r="ODB197" s="91"/>
      <c r="ODC197" s="91"/>
      <c r="ODD197" s="91"/>
      <c r="ODE197" s="91"/>
      <c r="ODF197" s="91"/>
      <c r="ODG197" s="91"/>
      <c r="ODH197" s="91"/>
      <c r="ODI197" s="91"/>
      <c r="ODJ197" s="91"/>
      <c r="ODK197" s="91"/>
      <c r="ODL197" s="91"/>
      <c r="ODM197" s="91"/>
      <c r="ODN197" s="91"/>
      <c r="ODO197" s="91"/>
      <c r="ODP197" s="91"/>
      <c r="ODQ197" s="91"/>
      <c r="ODR197" s="91"/>
      <c r="ODS197" s="91"/>
      <c r="ODT197" s="91"/>
      <c r="ODU197" s="91"/>
      <c r="ODV197" s="91"/>
      <c r="ODW197" s="91"/>
      <c r="ODX197" s="91"/>
      <c r="ODY197" s="91"/>
      <c r="ODZ197" s="91"/>
      <c r="OEA197" s="91"/>
      <c r="OEB197" s="91"/>
      <c r="OEC197" s="91"/>
      <c r="OED197" s="91"/>
      <c r="OEE197" s="91"/>
      <c r="OEF197" s="91"/>
      <c r="OEG197" s="91"/>
      <c r="OEH197" s="91"/>
      <c r="OEI197" s="91"/>
      <c r="OEJ197" s="91"/>
      <c r="OEK197" s="91"/>
      <c r="OEL197" s="91"/>
      <c r="OEM197" s="91"/>
      <c r="OEN197" s="91"/>
      <c r="OEO197" s="91"/>
      <c r="OEP197" s="91"/>
      <c r="OEQ197" s="91"/>
      <c r="OER197" s="91"/>
      <c r="OES197" s="91"/>
      <c r="OET197" s="91"/>
      <c r="OEU197" s="91"/>
      <c r="OEV197" s="91"/>
      <c r="OEW197" s="91"/>
      <c r="OEX197" s="91"/>
      <c r="OEY197" s="91"/>
      <c r="OEZ197" s="91"/>
      <c r="OFA197" s="91"/>
      <c r="OFB197" s="91"/>
      <c r="OFC197" s="91"/>
      <c r="OFD197" s="91"/>
      <c r="OFE197" s="91"/>
      <c r="OFF197" s="91"/>
      <c r="OFG197" s="91"/>
      <c r="OFH197" s="91"/>
      <c r="OFI197" s="91"/>
      <c r="OFJ197" s="91"/>
      <c r="OFK197" s="91"/>
      <c r="OFL197" s="91"/>
      <c r="OFM197" s="91"/>
      <c r="OFN197" s="91"/>
      <c r="OFO197" s="91"/>
      <c r="OFP197" s="91"/>
      <c r="OFQ197" s="91"/>
      <c r="OFR197" s="91"/>
      <c r="OFS197" s="91"/>
      <c r="OFT197" s="91"/>
      <c r="OFU197" s="91"/>
      <c r="OFV197" s="91"/>
      <c r="OFW197" s="91"/>
      <c r="OFX197" s="91"/>
      <c r="OFY197" s="91"/>
      <c r="OFZ197" s="91"/>
      <c r="OGA197" s="91"/>
      <c r="OGB197" s="91"/>
      <c r="OGC197" s="91"/>
      <c r="OGD197" s="91"/>
      <c r="OGE197" s="91"/>
      <c r="OGF197" s="91"/>
      <c r="OGG197" s="91"/>
      <c r="OGH197" s="91"/>
      <c r="OGI197" s="91"/>
      <c r="OGJ197" s="91"/>
      <c r="OGK197" s="91"/>
      <c r="OGL197" s="91"/>
      <c r="OGM197" s="91"/>
      <c r="OGN197" s="91"/>
      <c r="OGO197" s="91"/>
      <c r="OGP197" s="91"/>
      <c r="OGQ197" s="91"/>
      <c r="OGR197" s="91"/>
      <c r="OGS197" s="91"/>
      <c r="OGT197" s="91"/>
      <c r="OGU197" s="91"/>
      <c r="OGV197" s="91"/>
      <c r="OGW197" s="91"/>
      <c r="OGX197" s="91"/>
      <c r="OGY197" s="91"/>
      <c r="OGZ197" s="91"/>
      <c r="OHA197" s="91"/>
      <c r="OHB197" s="91"/>
      <c r="OHC197" s="91"/>
      <c r="OHD197" s="91"/>
      <c r="OHE197" s="91"/>
      <c r="OHF197" s="91"/>
      <c r="OHG197" s="91"/>
      <c r="OHH197" s="91"/>
      <c r="OHI197" s="91"/>
      <c r="OHJ197" s="91"/>
      <c r="OHK197" s="91"/>
      <c r="OHL197" s="91"/>
      <c r="OHM197" s="91"/>
      <c r="OHN197" s="91"/>
      <c r="OHO197" s="91"/>
      <c r="OHP197" s="91"/>
      <c r="OHQ197" s="91"/>
      <c r="OHR197" s="91"/>
      <c r="OHS197" s="91"/>
      <c r="OHT197" s="91"/>
      <c r="OHU197" s="91"/>
      <c r="OHV197" s="91"/>
      <c r="OHW197" s="91"/>
      <c r="OHX197" s="91"/>
      <c r="OHY197" s="91"/>
      <c r="OHZ197" s="91"/>
      <c r="OIA197" s="91"/>
      <c r="OIB197" s="91"/>
      <c r="OIC197" s="91"/>
      <c r="OID197" s="91"/>
      <c r="OIE197" s="91"/>
      <c r="OIF197" s="91"/>
      <c r="OIG197" s="91"/>
      <c r="OIH197" s="91"/>
      <c r="OII197" s="91"/>
      <c r="OIJ197" s="91"/>
      <c r="OIK197" s="91"/>
      <c r="OIL197" s="91"/>
      <c r="OIM197" s="91"/>
      <c r="OIN197" s="91"/>
      <c r="OIO197" s="91"/>
      <c r="OIP197" s="91"/>
      <c r="OIQ197" s="91"/>
      <c r="OIR197" s="91"/>
      <c r="OIS197" s="91"/>
      <c r="OIT197" s="91"/>
      <c r="OIU197" s="91"/>
      <c r="OIV197" s="91"/>
      <c r="OIW197" s="91"/>
      <c r="OIX197" s="91"/>
      <c r="OIY197" s="91"/>
      <c r="OIZ197" s="91"/>
      <c r="OJA197" s="91"/>
      <c r="OJB197" s="91"/>
      <c r="OJC197" s="91"/>
      <c r="OJD197" s="91"/>
      <c r="OJE197" s="91"/>
      <c r="OJF197" s="91"/>
      <c r="OJG197" s="91"/>
      <c r="OJH197" s="91"/>
      <c r="OJI197" s="91"/>
      <c r="OJJ197" s="91"/>
      <c r="OJK197" s="91"/>
      <c r="OJL197" s="91"/>
      <c r="OJM197" s="91"/>
      <c r="OJN197" s="91"/>
      <c r="OJO197" s="91"/>
      <c r="OJP197" s="91"/>
      <c r="OJQ197" s="91"/>
      <c r="OJR197" s="91"/>
      <c r="OJS197" s="91"/>
      <c r="OJT197" s="91"/>
      <c r="OJU197" s="91"/>
      <c r="OJV197" s="91"/>
      <c r="OJW197" s="91"/>
      <c r="OJX197" s="91"/>
      <c r="OJY197" s="91"/>
      <c r="OJZ197" s="91"/>
      <c r="OKA197" s="91"/>
      <c r="OKB197" s="91"/>
      <c r="OKC197" s="91"/>
      <c r="OKD197" s="91"/>
      <c r="OKE197" s="91"/>
      <c r="OKF197" s="91"/>
      <c r="OKG197" s="91"/>
      <c r="OKH197" s="91"/>
      <c r="OKI197" s="91"/>
      <c r="OKJ197" s="91"/>
      <c r="OKK197" s="91"/>
      <c r="OKL197" s="91"/>
      <c r="OKM197" s="91"/>
      <c r="OKN197" s="91"/>
      <c r="OKO197" s="91"/>
      <c r="OKP197" s="91"/>
      <c r="OKQ197" s="91"/>
      <c r="OKR197" s="91"/>
      <c r="OKS197" s="91"/>
      <c r="OKT197" s="91"/>
      <c r="OKU197" s="91"/>
      <c r="OKV197" s="91"/>
      <c r="OKW197" s="91"/>
      <c r="OKX197" s="91"/>
      <c r="OKY197" s="91"/>
      <c r="OKZ197" s="91"/>
      <c r="OLA197" s="91"/>
      <c r="OLB197" s="91"/>
      <c r="OLC197" s="91"/>
      <c r="OLD197" s="91"/>
      <c r="OLE197" s="91"/>
      <c r="OLF197" s="91"/>
      <c r="OLG197" s="91"/>
      <c r="OLH197" s="91"/>
      <c r="OLI197" s="91"/>
      <c r="OLJ197" s="91"/>
      <c r="OLK197" s="91"/>
      <c r="OLL197" s="91"/>
      <c r="OLM197" s="91"/>
      <c r="OLN197" s="91"/>
      <c r="OLO197" s="91"/>
      <c r="OLP197" s="91"/>
      <c r="OLQ197" s="91"/>
      <c r="OLR197" s="91"/>
      <c r="OLS197" s="91"/>
      <c r="OLT197" s="91"/>
      <c r="OLU197" s="91"/>
      <c r="OLV197" s="91"/>
      <c r="OLW197" s="91"/>
      <c r="OLX197" s="91"/>
      <c r="OLY197" s="91"/>
      <c r="OLZ197" s="91"/>
      <c r="OMA197" s="91"/>
      <c r="OMB197" s="91"/>
      <c r="OMC197" s="91"/>
      <c r="OMD197" s="91"/>
      <c r="OME197" s="91"/>
      <c r="OMF197" s="91"/>
      <c r="OMG197" s="91"/>
      <c r="OMH197" s="91"/>
      <c r="OMI197" s="91"/>
      <c r="OMJ197" s="91"/>
      <c r="OMK197" s="91"/>
      <c r="OML197" s="91"/>
      <c r="OMM197" s="91"/>
      <c r="OMN197" s="91"/>
      <c r="OMO197" s="91"/>
      <c r="OMP197" s="91"/>
      <c r="OMQ197" s="91"/>
      <c r="OMR197" s="91"/>
      <c r="OMS197" s="91"/>
      <c r="OMT197" s="91"/>
      <c r="OMU197" s="91"/>
      <c r="OMV197" s="91"/>
      <c r="OMW197" s="91"/>
      <c r="OMX197" s="91"/>
      <c r="OMY197" s="91"/>
      <c r="OMZ197" s="91"/>
      <c r="ONA197" s="91"/>
      <c r="ONB197" s="91"/>
      <c r="ONC197" s="91"/>
      <c r="OND197" s="91"/>
      <c r="ONE197" s="91"/>
      <c r="ONF197" s="91"/>
      <c r="ONG197" s="91"/>
      <c r="ONH197" s="91"/>
      <c r="ONI197" s="91"/>
      <c r="ONJ197" s="91"/>
      <c r="ONK197" s="91"/>
      <c r="ONL197" s="91"/>
      <c r="ONM197" s="91"/>
      <c r="ONN197" s="91"/>
      <c r="ONO197" s="91"/>
      <c r="ONP197" s="91"/>
      <c r="ONQ197" s="91"/>
      <c r="ONR197" s="91"/>
      <c r="ONS197" s="91"/>
      <c r="ONT197" s="91"/>
      <c r="ONU197" s="91"/>
      <c r="ONV197" s="91"/>
      <c r="ONW197" s="91"/>
      <c r="ONX197" s="91"/>
      <c r="ONY197" s="91"/>
      <c r="ONZ197" s="91"/>
      <c r="OOA197" s="91"/>
      <c r="OOB197" s="91"/>
      <c r="OOC197" s="91"/>
      <c r="OOD197" s="91"/>
      <c r="OOE197" s="91"/>
      <c r="OOF197" s="91"/>
      <c r="OOG197" s="91"/>
      <c r="OOH197" s="91"/>
      <c r="OOI197" s="91"/>
      <c r="OOJ197" s="91"/>
      <c r="OOK197" s="91"/>
      <c r="OOL197" s="91"/>
      <c r="OOM197" s="91"/>
      <c r="OON197" s="91"/>
      <c r="OOO197" s="91"/>
      <c r="OOP197" s="91"/>
      <c r="OOQ197" s="91"/>
      <c r="OOR197" s="91"/>
      <c r="OOS197" s="91"/>
      <c r="OOT197" s="91"/>
      <c r="OOU197" s="91"/>
      <c r="OOV197" s="91"/>
      <c r="OOW197" s="91"/>
      <c r="OOX197" s="91"/>
      <c r="OOY197" s="91"/>
      <c r="OOZ197" s="91"/>
      <c r="OPA197" s="91"/>
      <c r="OPB197" s="91"/>
      <c r="OPC197" s="91"/>
      <c r="OPD197" s="91"/>
      <c r="OPE197" s="91"/>
      <c r="OPF197" s="91"/>
      <c r="OPG197" s="91"/>
      <c r="OPH197" s="91"/>
      <c r="OPI197" s="91"/>
      <c r="OPJ197" s="91"/>
      <c r="OPK197" s="91"/>
      <c r="OPL197" s="91"/>
      <c r="OPM197" s="91"/>
      <c r="OPN197" s="91"/>
      <c r="OPO197" s="91"/>
      <c r="OPP197" s="91"/>
      <c r="OPQ197" s="91"/>
      <c r="OPR197" s="91"/>
      <c r="OPS197" s="91"/>
      <c r="OPT197" s="91"/>
      <c r="OPU197" s="91"/>
      <c r="OPV197" s="91"/>
      <c r="OPW197" s="91"/>
      <c r="OPX197" s="91"/>
      <c r="OPY197" s="91"/>
      <c r="OPZ197" s="91"/>
      <c r="OQA197" s="91"/>
      <c r="OQB197" s="91"/>
      <c r="OQC197" s="91"/>
      <c r="OQD197" s="91"/>
      <c r="OQE197" s="91"/>
      <c r="OQF197" s="91"/>
      <c r="OQG197" s="91"/>
      <c r="OQH197" s="91"/>
      <c r="OQI197" s="91"/>
      <c r="OQJ197" s="91"/>
      <c r="OQK197" s="91"/>
      <c r="OQL197" s="91"/>
      <c r="OQM197" s="91"/>
      <c r="OQN197" s="91"/>
      <c r="OQO197" s="91"/>
      <c r="OQP197" s="91"/>
      <c r="OQQ197" s="91"/>
      <c r="OQR197" s="91"/>
      <c r="OQS197" s="91"/>
      <c r="OQT197" s="91"/>
      <c r="OQU197" s="91"/>
      <c r="OQV197" s="91"/>
      <c r="OQW197" s="91"/>
      <c r="OQX197" s="91"/>
      <c r="OQY197" s="91"/>
      <c r="OQZ197" s="91"/>
      <c r="ORA197" s="91"/>
      <c r="ORB197" s="91"/>
      <c r="ORC197" s="91"/>
      <c r="ORD197" s="91"/>
      <c r="ORE197" s="91"/>
      <c r="ORF197" s="91"/>
      <c r="ORG197" s="91"/>
      <c r="ORH197" s="91"/>
      <c r="ORI197" s="91"/>
      <c r="ORJ197" s="91"/>
      <c r="ORK197" s="91"/>
      <c r="ORL197" s="91"/>
      <c r="ORM197" s="91"/>
      <c r="ORN197" s="91"/>
      <c r="ORO197" s="91"/>
      <c r="ORP197" s="91"/>
      <c r="ORQ197" s="91"/>
      <c r="ORR197" s="91"/>
      <c r="ORS197" s="91"/>
      <c r="ORT197" s="91"/>
      <c r="ORU197" s="91"/>
      <c r="ORV197" s="91"/>
      <c r="ORW197" s="91"/>
      <c r="ORX197" s="91"/>
      <c r="ORY197" s="91"/>
      <c r="ORZ197" s="91"/>
      <c r="OSA197" s="91"/>
      <c r="OSB197" s="91"/>
      <c r="OSC197" s="91"/>
      <c r="OSD197" s="91"/>
      <c r="OSE197" s="91"/>
      <c r="OSF197" s="91"/>
      <c r="OSG197" s="91"/>
      <c r="OSH197" s="91"/>
      <c r="OSI197" s="91"/>
      <c r="OSJ197" s="91"/>
      <c r="OSK197" s="91"/>
      <c r="OSL197" s="91"/>
      <c r="OSM197" s="91"/>
      <c r="OSN197" s="91"/>
      <c r="OSO197" s="91"/>
      <c r="OSP197" s="91"/>
      <c r="OSQ197" s="91"/>
      <c r="OSR197" s="91"/>
      <c r="OSS197" s="91"/>
      <c r="OST197" s="91"/>
      <c r="OSU197" s="91"/>
      <c r="OSV197" s="91"/>
      <c r="OSW197" s="91"/>
      <c r="OSX197" s="91"/>
      <c r="OSY197" s="91"/>
      <c r="OSZ197" s="91"/>
      <c r="OTA197" s="91"/>
      <c r="OTB197" s="91"/>
      <c r="OTC197" s="91"/>
      <c r="OTD197" s="91"/>
      <c r="OTE197" s="91"/>
      <c r="OTF197" s="91"/>
      <c r="OTG197" s="91"/>
      <c r="OTH197" s="91"/>
      <c r="OTI197" s="91"/>
      <c r="OTJ197" s="91"/>
      <c r="OTK197" s="91"/>
      <c r="OTL197" s="91"/>
      <c r="OTM197" s="91"/>
      <c r="OTN197" s="91"/>
      <c r="OTO197" s="91"/>
      <c r="OTP197" s="91"/>
      <c r="OTQ197" s="91"/>
      <c r="OTR197" s="91"/>
      <c r="OTS197" s="91"/>
      <c r="OTT197" s="91"/>
      <c r="OTU197" s="91"/>
      <c r="OTV197" s="91"/>
      <c r="OTW197" s="91"/>
      <c r="OTX197" s="91"/>
      <c r="OTY197" s="91"/>
      <c r="OTZ197" s="91"/>
      <c r="OUA197" s="91"/>
      <c r="OUB197" s="91"/>
      <c r="OUC197" s="91"/>
      <c r="OUD197" s="91"/>
      <c r="OUE197" s="91"/>
      <c r="OUF197" s="91"/>
      <c r="OUG197" s="91"/>
      <c r="OUH197" s="91"/>
      <c r="OUI197" s="91"/>
      <c r="OUJ197" s="91"/>
      <c r="OUK197" s="91"/>
      <c r="OUL197" s="91"/>
      <c r="OUM197" s="91"/>
      <c r="OUN197" s="91"/>
      <c r="OUO197" s="91"/>
      <c r="OUP197" s="91"/>
      <c r="OUQ197" s="91"/>
      <c r="OUR197" s="91"/>
      <c r="OUS197" s="91"/>
      <c r="OUT197" s="91"/>
      <c r="OUU197" s="91"/>
      <c r="OUV197" s="91"/>
      <c r="OUW197" s="91"/>
      <c r="OUX197" s="91"/>
      <c r="OUY197" s="91"/>
      <c r="OUZ197" s="91"/>
      <c r="OVA197" s="91"/>
      <c r="OVB197" s="91"/>
      <c r="OVC197" s="91"/>
      <c r="OVD197" s="91"/>
      <c r="OVE197" s="91"/>
      <c r="OVF197" s="91"/>
      <c r="OVG197" s="91"/>
      <c r="OVH197" s="91"/>
      <c r="OVI197" s="91"/>
      <c r="OVJ197" s="91"/>
      <c r="OVK197" s="91"/>
      <c r="OVL197" s="91"/>
      <c r="OVM197" s="91"/>
      <c r="OVN197" s="91"/>
      <c r="OVO197" s="91"/>
      <c r="OVP197" s="91"/>
      <c r="OVQ197" s="91"/>
      <c r="OVR197" s="91"/>
      <c r="OVS197" s="91"/>
      <c r="OVT197" s="91"/>
      <c r="OVU197" s="91"/>
      <c r="OVV197" s="91"/>
      <c r="OVW197" s="91"/>
      <c r="OVX197" s="91"/>
      <c r="OVY197" s="91"/>
      <c r="OVZ197" s="91"/>
      <c r="OWA197" s="91"/>
      <c r="OWB197" s="91"/>
      <c r="OWC197" s="91"/>
      <c r="OWD197" s="91"/>
      <c r="OWE197" s="91"/>
      <c r="OWF197" s="91"/>
      <c r="OWG197" s="91"/>
      <c r="OWH197" s="91"/>
      <c r="OWI197" s="91"/>
      <c r="OWJ197" s="91"/>
      <c r="OWK197" s="91"/>
      <c r="OWL197" s="91"/>
      <c r="OWM197" s="91"/>
      <c r="OWN197" s="91"/>
      <c r="OWO197" s="91"/>
      <c r="OWP197" s="91"/>
      <c r="OWQ197" s="91"/>
      <c r="OWR197" s="91"/>
      <c r="OWS197" s="91"/>
      <c r="OWT197" s="91"/>
      <c r="OWU197" s="91"/>
      <c r="OWV197" s="91"/>
      <c r="OWW197" s="91"/>
      <c r="OWX197" s="91"/>
      <c r="OWY197" s="91"/>
      <c r="OWZ197" s="91"/>
      <c r="OXA197" s="91"/>
      <c r="OXB197" s="91"/>
      <c r="OXC197" s="91"/>
      <c r="OXD197" s="91"/>
      <c r="OXE197" s="91"/>
      <c r="OXF197" s="91"/>
      <c r="OXG197" s="91"/>
      <c r="OXH197" s="91"/>
      <c r="OXI197" s="91"/>
      <c r="OXJ197" s="91"/>
      <c r="OXK197" s="91"/>
      <c r="OXL197" s="91"/>
      <c r="OXM197" s="91"/>
      <c r="OXN197" s="91"/>
      <c r="OXO197" s="91"/>
      <c r="OXP197" s="91"/>
      <c r="OXQ197" s="91"/>
      <c r="OXR197" s="91"/>
      <c r="OXS197" s="91"/>
      <c r="OXT197" s="91"/>
      <c r="OXU197" s="91"/>
      <c r="OXV197" s="91"/>
      <c r="OXW197" s="91"/>
      <c r="OXX197" s="91"/>
      <c r="OXY197" s="91"/>
      <c r="OXZ197" s="91"/>
      <c r="OYA197" s="91"/>
      <c r="OYB197" s="91"/>
      <c r="OYC197" s="91"/>
      <c r="OYD197" s="91"/>
      <c r="OYE197" s="91"/>
      <c r="OYF197" s="91"/>
      <c r="OYG197" s="91"/>
      <c r="OYH197" s="91"/>
      <c r="OYI197" s="91"/>
      <c r="OYJ197" s="91"/>
      <c r="OYK197" s="91"/>
      <c r="OYL197" s="91"/>
      <c r="OYM197" s="91"/>
      <c r="OYN197" s="91"/>
      <c r="OYO197" s="91"/>
      <c r="OYP197" s="91"/>
      <c r="OYQ197" s="91"/>
      <c r="OYR197" s="91"/>
      <c r="OYS197" s="91"/>
      <c r="OYT197" s="91"/>
      <c r="OYU197" s="91"/>
      <c r="OYV197" s="91"/>
      <c r="OYW197" s="91"/>
      <c r="OYX197" s="91"/>
      <c r="OYY197" s="91"/>
      <c r="OYZ197" s="91"/>
      <c r="OZA197" s="91"/>
      <c r="OZB197" s="91"/>
      <c r="OZC197" s="91"/>
      <c r="OZD197" s="91"/>
      <c r="OZE197" s="91"/>
      <c r="OZF197" s="91"/>
      <c r="OZG197" s="91"/>
      <c r="OZH197" s="91"/>
      <c r="OZI197" s="91"/>
      <c r="OZJ197" s="91"/>
      <c r="OZK197" s="91"/>
      <c r="OZL197" s="91"/>
      <c r="OZM197" s="91"/>
      <c r="OZN197" s="91"/>
      <c r="OZO197" s="91"/>
      <c r="OZP197" s="91"/>
      <c r="OZQ197" s="91"/>
      <c r="OZR197" s="91"/>
      <c r="OZS197" s="91"/>
      <c r="OZT197" s="91"/>
      <c r="OZU197" s="91"/>
      <c r="OZV197" s="91"/>
      <c r="OZW197" s="91"/>
      <c r="OZX197" s="91"/>
      <c r="OZY197" s="91"/>
      <c r="OZZ197" s="91"/>
      <c r="PAA197" s="91"/>
      <c r="PAB197" s="91"/>
      <c r="PAC197" s="91"/>
      <c r="PAD197" s="91"/>
      <c r="PAE197" s="91"/>
      <c r="PAF197" s="91"/>
      <c r="PAG197" s="91"/>
      <c r="PAH197" s="91"/>
      <c r="PAI197" s="91"/>
      <c r="PAJ197" s="91"/>
      <c r="PAK197" s="91"/>
      <c r="PAL197" s="91"/>
      <c r="PAM197" s="91"/>
      <c r="PAN197" s="91"/>
      <c r="PAO197" s="91"/>
      <c r="PAP197" s="91"/>
      <c r="PAQ197" s="91"/>
      <c r="PAR197" s="91"/>
      <c r="PAS197" s="91"/>
      <c r="PAT197" s="91"/>
      <c r="PAU197" s="91"/>
      <c r="PAV197" s="91"/>
      <c r="PAW197" s="91"/>
      <c r="PAX197" s="91"/>
      <c r="PAY197" s="91"/>
      <c r="PAZ197" s="91"/>
      <c r="PBA197" s="91"/>
      <c r="PBB197" s="91"/>
      <c r="PBC197" s="91"/>
      <c r="PBD197" s="91"/>
      <c r="PBE197" s="91"/>
      <c r="PBF197" s="91"/>
      <c r="PBG197" s="91"/>
      <c r="PBH197" s="91"/>
      <c r="PBI197" s="91"/>
      <c r="PBJ197" s="91"/>
      <c r="PBK197" s="91"/>
      <c r="PBL197" s="91"/>
      <c r="PBM197" s="91"/>
      <c r="PBN197" s="91"/>
      <c r="PBO197" s="91"/>
      <c r="PBP197" s="91"/>
      <c r="PBQ197" s="91"/>
      <c r="PBR197" s="91"/>
      <c r="PBS197" s="91"/>
      <c r="PBT197" s="91"/>
      <c r="PBU197" s="91"/>
      <c r="PBV197" s="91"/>
      <c r="PBW197" s="91"/>
      <c r="PBX197" s="91"/>
      <c r="PBY197" s="91"/>
      <c r="PBZ197" s="91"/>
      <c r="PCA197" s="91"/>
      <c r="PCB197" s="91"/>
      <c r="PCC197" s="91"/>
      <c r="PCD197" s="91"/>
      <c r="PCE197" s="91"/>
      <c r="PCF197" s="91"/>
      <c r="PCG197" s="91"/>
      <c r="PCH197" s="91"/>
      <c r="PCI197" s="91"/>
      <c r="PCJ197" s="91"/>
      <c r="PCK197" s="91"/>
      <c r="PCL197" s="91"/>
      <c r="PCM197" s="91"/>
      <c r="PCN197" s="91"/>
      <c r="PCO197" s="91"/>
      <c r="PCP197" s="91"/>
      <c r="PCQ197" s="91"/>
      <c r="PCR197" s="91"/>
      <c r="PCS197" s="91"/>
      <c r="PCT197" s="91"/>
      <c r="PCU197" s="91"/>
      <c r="PCV197" s="91"/>
      <c r="PCW197" s="91"/>
      <c r="PCX197" s="91"/>
      <c r="PCY197" s="91"/>
      <c r="PCZ197" s="91"/>
      <c r="PDA197" s="91"/>
      <c r="PDB197" s="91"/>
      <c r="PDC197" s="91"/>
      <c r="PDD197" s="91"/>
      <c r="PDE197" s="91"/>
      <c r="PDF197" s="91"/>
      <c r="PDG197" s="91"/>
      <c r="PDH197" s="91"/>
      <c r="PDI197" s="91"/>
      <c r="PDJ197" s="91"/>
      <c r="PDK197" s="91"/>
      <c r="PDL197" s="91"/>
      <c r="PDM197" s="91"/>
      <c r="PDN197" s="91"/>
      <c r="PDO197" s="91"/>
      <c r="PDP197" s="91"/>
      <c r="PDQ197" s="91"/>
      <c r="PDR197" s="91"/>
      <c r="PDS197" s="91"/>
      <c r="PDT197" s="91"/>
      <c r="PDU197" s="91"/>
      <c r="PDV197" s="91"/>
      <c r="PDW197" s="91"/>
      <c r="PDX197" s="91"/>
      <c r="PDY197" s="91"/>
      <c r="PDZ197" s="91"/>
      <c r="PEA197" s="91"/>
      <c r="PEB197" s="91"/>
      <c r="PEC197" s="91"/>
      <c r="PED197" s="91"/>
      <c r="PEE197" s="91"/>
      <c r="PEF197" s="91"/>
      <c r="PEG197" s="91"/>
      <c r="PEH197" s="91"/>
      <c r="PEI197" s="91"/>
      <c r="PEJ197" s="91"/>
      <c r="PEK197" s="91"/>
      <c r="PEL197" s="91"/>
      <c r="PEM197" s="91"/>
      <c r="PEN197" s="91"/>
      <c r="PEO197" s="91"/>
      <c r="PEP197" s="91"/>
      <c r="PEQ197" s="91"/>
      <c r="PER197" s="91"/>
      <c r="PES197" s="91"/>
      <c r="PET197" s="91"/>
      <c r="PEU197" s="91"/>
      <c r="PEV197" s="91"/>
      <c r="PEW197" s="91"/>
      <c r="PEX197" s="91"/>
      <c r="PEY197" s="91"/>
      <c r="PEZ197" s="91"/>
      <c r="PFA197" s="91"/>
      <c r="PFB197" s="91"/>
      <c r="PFC197" s="91"/>
      <c r="PFD197" s="91"/>
      <c r="PFE197" s="91"/>
      <c r="PFF197" s="91"/>
      <c r="PFG197" s="91"/>
      <c r="PFH197" s="91"/>
      <c r="PFI197" s="91"/>
      <c r="PFJ197" s="91"/>
      <c r="PFK197" s="91"/>
      <c r="PFL197" s="91"/>
      <c r="PFM197" s="91"/>
      <c r="PFN197" s="91"/>
      <c r="PFO197" s="91"/>
      <c r="PFP197" s="91"/>
      <c r="PFQ197" s="91"/>
      <c r="PFR197" s="91"/>
      <c r="PFS197" s="91"/>
      <c r="PFT197" s="91"/>
      <c r="PFU197" s="91"/>
      <c r="PFV197" s="91"/>
      <c r="PFW197" s="91"/>
      <c r="PFX197" s="91"/>
      <c r="PFY197" s="91"/>
      <c r="PFZ197" s="91"/>
      <c r="PGA197" s="91"/>
      <c r="PGB197" s="91"/>
      <c r="PGC197" s="91"/>
      <c r="PGD197" s="91"/>
      <c r="PGE197" s="91"/>
      <c r="PGF197" s="91"/>
      <c r="PGG197" s="91"/>
      <c r="PGH197" s="91"/>
      <c r="PGI197" s="91"/>
      <c r="PGJ197" s="91"/>
      <c r="PGK197" s="91"/>
      <c r="PGL197" s="91"/>
      <c r="PGM197" s="91"/>
      <c r="PGN197" s="91"/>
      <c r="PGO197" s="91"/>
      <c r="PGP197" s="91"/>
      <c r="PGQ197" s="91"/>
      <c r="PGR197" s="91"/>
      <c r="PGS197" s="91"/>
      <c r="PGT197" s="91"/>
      <c r="PGU197" s="91"/>
      <c r="PGV197" s="91"/>
      <c r="PGW197" s="91"/>
      <c r="PGX197" s="91"/>
      <c r="PGY197" s="91"/>
      <c r="PGZ197" s="91"/>
      <c r="PHA197" s="91"/>
      <c r="PHB197" s="91"/>
      <c r="PHC197" s="91"/>
      <c r="PHD197" s="91"/>
      <c r="PHE197" s="91"/>
      <c r="PHF197" s="91"/>
      <c r="PHG197" s="91"/>
      <c r="PHH197" s="91"/>
      <c r="PHI197" s="91"/>
      <c r="PHJ197" s="91"/>
      <c r="PHK197" s="91"/>
      <c r="PHL197" s="91"/>
      <c r="PHM197" s="91"/>
      <c r="PHN197" s="91"/>
      <c r="PHO197" s="91"/>
      <c r="PHP197" s="91"/>
      <c r="PHQ197" s="91"/>
      <c r="PHR197" s="91"/>
      <c r="PHS197" s="91"/>
      <c r="PHT197" s="91"/>
      <c r="PHU197" s="91"/>
      <c r="PHV197" s="91"/>
      <c r="PHW197" s="91"/>
      <c r="PHX197" s="91"/>
      <c r="PHY197" s="91"/>
      <c r="PHZ197" s="91"/>
      <c r="PIA197" s="91"/>
      <c r="PIB197" s="91"/>
      <c r="PIC197" s="91"/>
      <c r="PID197" s="91"/>
      <c r="PIE197" s="91"/>
      <c r="PIF197" s="91"/>
      <c r="PIG197" s="91"/>
      <c r="PIH197" s="91"/>
      <c r="PII197" s="91"/>
      <c r="PIJ197" s="91"/>
      <c r="PIK197" s="91"/>
      <c r="PIL197" s="91"/>
      <c r="PIM197" s="91"/>
      <c r="PIN197" s="91"/>
      <c r="PIO197" s="91"/>
      <c r="PIP197" s="91"/>
      <c r="PIQ197" s="91"/>
      <c r="PIR197" s="91"/>
      <c r="PIS197" s="91"/>
      <c r="PIT197" s="91"/>
      <c r="PIU197" s="91"/>
      <c r="PIV197" s="91"/>
      <c r="PIW197" s="91"/>
      <c r="PIX197" s="91"/>
      <c r="PIY197" s="91"/>
      <c r="PIZ197" s="91"/>
      <c r="PJA197" s="91"/>
      <c r="PJB197" s="91"/>
      <c r="PJC197" s="91"/>
      <c r="PJD197" s="91"/>
      <c r="PJE197" s="91"/>
      <c r="PJF197" s="91"/>
      <c r="PJG197" s="91"/>
      <c r="PJH197" s="91"/>
      <c r="PJI197" s="91"/>
      <c r="PJJ197" s="91"/>
      <c r="PJK197" s="91"/>
      <c r="PJL197" s="91"/>
      <c r="PJM197" s="91"/>
      <c r="PJN197" s="91"/>
      <c r="PJO197" s="91"/>
      <c r="PJP197" s="91"/>
      <c r="PJQ197" s="91"/>
      <c r="PJR197" s="91"/>
      <c r="PJS197" s="91"/>
      <c r="PJT197" s="91"/>
      <c r="PJU197" s="91"/>
      <c r="PJV197" s="91"/>
      <c r="PJW197" s="91"/>
      <c r="PJX197" s="91"/>
      <c r="PJY197" s="91"/>
      <c r="PJZ197" s="91"/>
      <c r="PKA197" s="91"/>
      <c r="PKB197" s="91"/>
      <c r="PKC197" s="91"/>
      <c r="PKD197" s="91"/>
      <c r="PKE197" s="91"/>
      <c r="PKF197" s="91"/>
      <c r="PKG197" s="91"/>
      <c r="PKH197" s="91"/>
      <c r="PKI197" s="91"/>
      <c r="PKJ197" s="91"/>
      <c r="PKK197" s="91"/>
      <c r="PKL197" s="91"/>
      <c r="PKM197" s="91"/>
      <c r="PKN197" s="91"/>
      <c r="PKO197" s="91"/>
      <c r="PKP197" s="91"/>
      <c r="PKQ197" s="91"/>
      <c r="PKR197" s="91"/>
      <c r="PKS197" s="91"/>
      <c r="PKT197" s="91"/>
      <c r="PKU197" s="91"/>
      <c r="PKV197" s="91"/>
      <c r="PKW197" s="91"/>
      <c r="PKX197" s="91"/>
      <c r="PKY197" s="91"/>
      <c r="PKZ197" s="91"/>
      <c r="PLA197" s="91"/>
      <c r="PLB197" s="91"/>
      <c r="PLC197" s="91"/>
      <c r="PLD197" s="91"/>
      <c r="PLE197" s="91"/>
      <c r="PLF197" s="91"/>
      <c r="PLG197" s="91"/>
      <c r="PLH197" s="91"/>
      <c r="PLI197" s="91"/>
      <c r="PLJ197" s="91"/>
      <c r="PLK197" s="91"/>
      <c r="PLL197" s="91"/>
      <c r="PLM197" s="91"/>
      <c r="PLN197" s="91"/>
      <c r="PLO197" s="91"/>
      <c r="PLP197" s="91"/>
      <c r="PLQ197" s="91"/>
      <c r="PLR197" s="91"/>
      <c r="PLS197" s="91"/>
      <c r="PLT197" s="91"/>
      <c r="PLU197" s="91"/>
      <c r="PLV197" s="91"/>
      <c r="PLW197" s="91"/>
      <c r="PLX197" s="91"/>
      <c r="PLY197" s="91"/>
      <c r="PLZ197" s="91"/>
      <c r="PMA197" s="91"/>
      <c r="PMB197" s="91"/>
      <c r="PMC197" s="91"/>
      <c r="PMD197" s="91"/>
      <c r="PME197" s="91"/>
      <c r="PMF197" s="91"/>
      <c r="PMG197" s="91"/>
      <c r="PMH197" s="91"/>
      <c r="PMI197" s="91"/>
      <c r="PMJ197" s="91"/>
      <c r="PMK197" s="91"/>
      <c r="PML197" s="91"/>
      <c r="PMM197" s="91"/>
      <c r="PMN197" s="91"/>
      <c r="PMO197" s="91"/>
      <c r="PMP197" s="91"/>
      <c r="PMQ197" s="91"/>
      <c r="PMR197" s="91"/>
      <c r="PMS197" s="91"/>
      <c r="PMT197" s="91"/>
      <c r="PMU197" s="91"/>
      <c r="PMV197" s="91"/>
      <c r="PMW197" s="91"/>
      <c r="PMX197" s="91"/>
      <c r="PMY197" s="91"/>
      <c r="PMZ197" s="91"/>
      <c r="PNA197" s="91"/>
      <c r="PNB197" s="91"/>
      <c r="PNC197" s="91"/>
      <c r="PND197" s="91"/>
      <c r="PNE197" s="91"/>
      <c r="PNF197" s="91"/>
      <c r="PNG197" s="91"/>
      <c r="PNH197" s="91"/>
      <c r="PNI197" s="91"/>
      <c r="PNJ197" s="91"/>
      <c r="PNK197" s="91"/>
      <c r="PNL197" s="91"/>
      <c r="PNM197" s="91"/>
      <c r="PNN197" s="91"/>
      <c r="PNO197" s="91"/>
      <c r="PNP197" s="91"/>
      <c r="PNQ197" s="91"/>
      <c r="PNR197" s="91"/>
      <c r="PNS197" s="91"/>
      <c r="PNT197" s="91"/>
      <c r="PNU197" s="91"/>
      <c r="PNV197" s="91"/>
      <c r="PNW197" s="91"/>
      <c r="PNX197" s="91"/>
      <c r="PNY197" s="91"/>
      <c r="PNZ197" s="91"/>
      <c r="POA197" s="91"/>
      <c r="POB197" s="91"/>
      <c r="POC197" s="91"/>
      <c r="POD197" s="91"/>
      <c r="POE197" s="91"/>
      <c r="POF197" s="91"/>
      <c r="POG197" s="91"/>
      <c r="POH197" s="91"/>
      <c r="POI197" s="91"/>
      <c r="POJ197" s="91"/>
      <c r="POK197" s="91"/>
      <c r="POL197" s="91"/>
      <c r="POM197" s="91"/>
      <c r="PON197" s="91"/>
      <c r="POO197" s="91"/>
      <c r="POP197" s="91"/>
      <c r="POQ197" s="91"/>
      <c r="POR197" s="91"/>
      <c r="POS197" s="91"/>
      <c r="POT197" s="91"/>
      <c r="POU197" s="91"/>
      <c r="POV197" s="91"/>
      <c r="POW197" s="91"/>
      <c r="POX197" s="91"/>
      <c r="POY197" s="91"/>
      <c r="POZ197" s="91"/>
      <c r="PPA197" s="91"/>
      <c r="PPB197" s="91"/>
      <c r="PPC197" s="91"/>
      <c r="PPD197" s="91"/>
      <c r="PPE197" s="91"/>
      <c r="PPF197" s="91"/>
      <c r="PPG197" s="91"/>
      <c r="PPH197" s="91"/>
      <c r="PPI197" s="91"/>
      <c r="PPJ197" s="91"/>
      <c r="PPK197" s="91"/>
      <c r="PPL197" s="91"/>
      <c r="PPM197" s="91"/>
      <c r="PPN197" s="91"/>
      <c r="PPO197" s="91"/>
      <c r="PPP197" s="91"/>
      <c r="PPQ197" s="91"/>
      <c r="PPR197" s="91"/>
      <c r="PPS197" s="91"/>
      <c r="PPT197" s="91"/>
      <c r="PPU197" s="91"/>
      <c r="PPV197" s="91"/>
      <c r="PPW197" s="91"/>
      <c r="PPX197" s="91"/>
      <c r="PPY197" s="91"/>
      <c r="PPZ197" s="91"/>
      <c r="PQA197" s="91"/>
      <c r="PQB197" s="91"/>
      <c r="PQC197" s="91"/>
      <c r="PQD197" s="91"/>
      <c r="PQE197" s="91"/>
      <c r="PQF197" s="91"/>
      <c r="PQG197" s="91"/>
      <c r="PQH197" s="91"/>
      <c r="PQI197" s="91"/>
      <c r="PQJ197" s="91"/>
      <c r="PQK197" s="91"/>
      <c r="PQL197" s="91"/>
      <c r="PQM197" s="91"/>
      <c r="PQN197" s="91"/>
      <c r="PQO197" s="91"/>
      <c r="PQP197" s="91"/>
      <c r="PQQ197" s="91"/>
      <c r="PQR197" s="91"/>
      <c r="PQS197" s="91"/>
      <c r="PQT197" s="91"/>
      <c r="PQU197" s="91"/>
      <c r="PQV197" s="91"/>
      <c r="PQW197" s="91"/>
      <c r="PQX197" s="91"/>
      <c r="PQY197" s="91"/>
      <c r="PQZ197" s="91"/>
      <c r="PRA197" s="91"/>
      <c r="PRB197" s="91"/>
      <c r="PRC197" s="91"/>
      <c r="PRD197" s="91"/>
      <c r="PRE197" s="91"/>
      <c r="PRF197" s="91"/>
      <c r="PRG197" s="91"/>
      <c r="PRH197" s="91"/>
      <c r="PRI197" s="91"/>
      <c r="PRJ197" s="91"/>
      <c r="PRK197" s="91"/>
      <c r="PRL197" s="91"/>
      <c r="PRM197" s="91"/>
      <c r="PRN197" s="91"/>
      <c r="PRO197" s="91"/>
      <c r="PRP197" s="91"/>
      <c r="PRQ197" s="91"/>
      <c r="PRR197" s="91"/>
      <c r="PRS197" s="91"/>
      <c r="PRT197" s="91"/>
      <c r="PRU197" s="91"/>
      <c r="PRV197" s="91"/>
      <c r="PRW197" s="91"/>
      <c r="PRX197" s="91"/>
      <c r="PRY197" s="91"/>
      <c r="PRZ197" s="91"/>
      <c r="PSA197" s="91"/>
      <c r="PSB197" s="91"/>
      <c r="PSC197" s="91"/>
      <c r="PSD197" s="91"/>
      <c r="PSE197" s="91"/>
      <c r="PSF197" s="91"/>
      <c r="PSG197" s="91"/>
      <c r="PSH197" s="91"/>
      <c r="PSI197" s="91"/>
      <c r="PSJ197" s="91"/>
      <c r="PSK197" s="91"/>
      <c r="PSL197" s="91"/>
      <c r="PSM197" s="91"/>
      <c r="PSN197" s="91"/>
      <c r="PSO197" s="91"/>
      <c r="PSP197" s="91"/>
      <c r="PSQ197" s="91"/>
      <c r="PSR197" s="91"/>
      <c r="PSS197" s="91"/>
      <c r="PST197" s="91"/>
      <c r="PSU197" s="91"/>
      <c r="PSV197" s="91"/>
      <c r="PSW197" s="91"/>
      <c r="PSX197" s="91"/>
      <c r="PSY197" s="91"/>
      <c r="PSZ197" s="91"/>
      <c r="PTA197" s="91"/>
      <c r="PTB197" s="91"/>
      <c r="PTC197" s="91"/>
      <c r="PTD197" s="91"/>
      <c r="PTE197" s="91"/>
      <c r="PTF197" s="91"/>
      <c r="PTG197" s="91"/>
      <c r="PTH197" s="91"/>
      <c r="PTI197" s="91"/>
      <c r="PTJ197" s="91"/>
      <c r="PTK197" s="91"/>
      <c r="PTL197" s="91"/>
      <c r="PTM197" s="91"/>
      <c r="PTN197" s="91"/>
      <c r="PTO197" s="91"/>
      <c r="PTP197" s="91"/>
      <c r="PTQ197" s="91"/>
      <c r="PTR197" s="91"/>
      <c r="PTS197" s="91"/>
      <c r="PTT197" s="91"/>
      <c r="PTU197" s="91"/>
      <c r="PTV197" s="91"/>
      <c r="PTW197" s="91"/>
      <c r="PTX197" s="91"/>
      <c r="PTY197" s="91"/>
      <c r="PTZ197" s="91"/>
      <c r="PUA197" s="91"/>
      <c r="PUB197" s="91"/>
      <c r="PUC197" s="91"/>
      <c r="PUD197" s="91"/>
      <c r="PUE197" s="91"/>
      <c r="PUF197" s="91"/>
      <c r="PUG197" s="91"/>
      <c r="PUH197" s="91"/>
      <c r="PUI197" s="91"/>
      <c r="PUJ197" s="91"/>
      <c r="PUK197" s="91"/>
      <c r="PUL197" s="91"/>
      <c r="PUM197" s="91"/>
      <c r="PUN197" s="91"/>
      <c r="PUO197" s="91"/>
      <c r="PUP197" s="91"/>
      <c r="PUQ197" s="91"/>
      <c r="PUR197" s="91"/>
      <c r="PUS197" s="91"/>
      <c r="PUT197" s="91"/>
      <c r="PUU197" s="91"/>
      <c r="PUV197" s="91"/>
      <c r="PUW197" s="91"/>
      <c r="PUX197" s="91"/>
      <c r="PUY197" s="91"/>
      <c r="PUZ197" s="91"/>
      <c r="PVA197" s="91"/>
      <c r="PVB197" s="91"/>
      <c r="PVC197" s="91"/>
      <c r="PVD197" s="91"/>
      <c r="PVE197" s="91"/>
      <c r="PVF197" s="91"/>
      <c r="PVG197" s="91"/>
      <c r="PVH197" s="91"/>
      <c r="PVI197" s="91"/>
      <c r="PVJ197" s="91"/>
      <c r="PVK197" s="91"/>
      <c r="PVL197" s="91"/>
      <c r="PVM197" s="91"/>
      <c r="PVN197" s="91"/>
      <c r="PVO197" s="91"/>
      <c r="PVP197" s="91"/>
      <c r="PVQ197" s="91"/>
      <c r="PVR197" s="91"/>
      <c r="PVS197" s="91"/>
      <c r="PVT197" s="91"/>
      <c r="PVU197" s="91"/>
      <c r="PVV197" s="91"/>
      <c r="PVW197" s="91"/>
      <c r="PVX197" s="91"/>
      <c r="PVY197" s="91"/>
      <c r="PVZ197" s="91"/>
      <c r="PWA197" s="91"/>
      <c r="PWB197" s="91"/>
      <c r="PWC197" s="91"/>
      <c r="PWD197" s="91"/>
      <c r="PWE197" s="91"/>
      <c r="PWF197" s="91"/>
      <c r="PWG197" s="91"/>
      <c r="PWH197" s="91"/>
      <c r="PWI197" s="91"/>
      <c r="PWJ197" s="91"/>
      <c r="PWK197" s="91"/>
      <c r="PWL197" s="91"/>
      <c r="PWM197" s="91"/>
      <c r="PWN197" s="91"/>
      <c r="PWO197" s="91"/>
      <c r="PWP197" s="91"/>
      <c r="PWQ197" s="91"/>
      <c r="PWR197" s="91"/>
      <c r="PWS197" s="91"/>
      <c r="PWT197" s="91"/>
      <c r="PWU197" s="91"/>
      <c r="PWV197" s="91"/>
      <c r="PWW197" s="91"/>
      <c r="PWX197" s="91"/>
      <c r="PWY197" s="91"/>
      <c r="PWZ197" s="91"/>
      <c r="PXA197" s="91"/>
      <c r="PXB197" s="91"/>
      <c r="PXC197" s="91"/>
      <c r="PXD197" s="91"/>
      <c r="PXE197" s="91"/>
      <c r="PXF197" s="91"/>
      <c r="PXG197" s="91"/>
      <c r="PXH197" s="91"/>
      <c r="PXI197" s="91"/>
      <c r="PXJ197" s="91"/>
      <c r="PXK197" s="91"/>
      <c r="PXL197" s="91"/>
      <c r="PXM197" s="91"/>
      <c r="PXN197" s="91"/>
      <c r="PXO197" s="91"/>
      <c r="PXP197" s="91"/>
      <c r="PXQ197" s="91"/>
      <c r="PXR197" s="91"/>
      <c r="PXS197" s="91"/>
      <c r="PXT197" s="91"/>
      <c r="PXU197" s="91"/>
      <c r="PXV197" s="91"/>
      <c r="PXW197" s="91"/>
      <c r="PXX197" s="91"/>
      <c r="PXY197" s="91"/>
      <c r="PXZ197" s="91"/>
      <c r="PYA197" s="91"/>
      <c r="PYB197" s="91"/>
      <c r="PYC197" s="91"/>
      <c r="PYD197" s="91"/>
      <c r="PYE197" s="91"/>
      <c r="PYF197" s="91"/>
      <c r="PYG197" s="91"/>
      <c r="PYH197" s="91"/>
      <c r="PYI197" s="91"/>
      <c r="PYJ197" s="91"/>
      <c r="PYK197" s="91"/>
      <c r="PYL197" s="91"/>
      <c r="PYM197" s="91"/>
      <c r="PYN197" s="91"/>
      <c r="PYO197" s="91"/>
      <c r="PYP197" s="91"/>
      <c r="PYQ197" s="91"/>
      <c r="PYR197" s="91"/>
      <c r="PYS197" s="91"/>
      <c r="PYT197" s="91"/>
      <c r="PYU197" s="91"/>
      <c r="PYV197" s="91"/>
      <c r="PYW197" s="91"/>
      <c r="PYX197" s="91"/>
      <c r="PYY197" s="91"/>
      <c r="PYZ197" s="91"/>
      <c r="PZA197" s="91"/>
      <c r="PZB197" s="91"/>
      <c r="PZC197" s="91"/>
      <c r="PZD197" s="91"/>
      <c r="PZE197" s="91"/>
      <c r="PZF197" s="91"/>
      <c r="PZG197" s="91"/>
      <c r="PZH197" s="91"/>
      <c r="PZI197" s="91"/>
      <c r="PZJ197" s="91"/>
      <c r="PZK197" s="91"/>
      <c r="PZL197" s="91"/>
      <c r="PZM197" s="91"/>
      <c r="PZN197" s="91"/>
      <c r="PZO197" s="91"/>
      <c r="PZP197" s="91"/>
      <c r="PZQ197" s="91"/>
      <c r="PZR197" s="91"/>
      <c r="PZS197" s="91"/>
      <c r="PZT197" s="91"/>
      <c r="PZU197" s="91"/>
      <c r="PZV197" s="91"/>
      <c r="PZW197" s="91"/>
      <c r="PZX197" s="91"/>
      <c r="PZY197" s="91"/>
      <c r="PZZ197" s="91"/>
      <c r="QAA197" s="91"/>
      <c r="QAB197" s="91"/>
      <c r="QAC197" s="91"/>
      <c r="QAD197" s="91"/>
      <c r="QAE197" s="91"/>
      <c r="QAF197" s="91"/>
      <c r="QAG197" s="91"/>
      <c r="QAH197" s="91"/>
      <c r="QAI197" s="91"/>
      <c r="QAJ197" s="91"/>
      <c r="QAK197" s="91"/>
      <c r="QAL197" s="91"/>
      <c r="QAM197" s="91"/>
      <c r="QAN197" s="91"/>
      <c r="QAO197" s="91"/>
      <c r="QAP197" s="91"/>
      <c r="QAQ197" s="91"/>
      <c r="QAR197" s="91"/>
      <c r="QAS197" s="91"/>
      <c r="QAT197" s="91"/>
      <c r="QAU197" s="91"/>
      <c r="QAV197" s="91"/>
      <c r="QAW197" s="91"/>
      <c r="QAX197" s="91"/>
      <c r="QAY197" s="91"/>
      <c r="QAZ197" s="91"/>
      <c r="QBA197" s="91"/>
      <c r="QBB197" s="91"/>
      <c r="QBC197" s="91"/>
      <c r="QBD197" s="91"/>
      <c r="QBE197" s="91"/>
      <c r="QBF197" s="91"/>
      <c r="QBG197" s="91"/>
      <c r="QBH197" s="91"/>
      <c r="QBI197" s="91"/>
      <c r="QBJ197" s="91"/>
      <c r="QBK197" s="91"/>
      <c r="QBL197" s="91"/>
      <c r="QBM197" s="91"/>
      <c r="QBN197" s="91"/>
      <c r="QBO197" s="91"/>
      <c r="QBP197" s="91"/>
      <c r="QBQ197" s="91"/>
      <c r="QBR197" s="91"/>
      <c r="QBS197" s="91"/>
      <c r="QBT197" s="91"/>
      <c r="QBU197" s="91"/>
      <c r="QBV197" s="91"/>
      <c r="QBW197" s="91"/>
      <c r="QBX197" s="91"/>
      <c r="QBY197" s="91"/>
      <c r="QBZ197" s="91"/>
      <c r="QCA197" s="91"/>
      <c r="QCB197" s="91"/>
      <c r="QCC197" s="91"/>
      <c r="QCD197" s="91"/>
      <c r="QCE197" s="91"/>
      <c r="QCF197" s="91"/>
      <c r="QCG197" s="91"/>
      <c r="QCH197" s="91"/>
      <c r="QCI197" s="91"/>
      <c r="QCJ197" s="91"/>
      <c r="QCK197" s="91"/>
      <c r="QCL197" s="91"/>
      <c r="QCM197" s="91"/>
      <c r="QCN197" s="91"/>
      <c r="QCO197" s="91"/>
      <c r="QCP197" s="91"/>
      <c r="QCQ197" s="91"/>
      <c r="QCR197" s="91"/>
      <c r="QCS197" s="91"/>
      <c r="QCT197" s="91"/>
      <c r="QCU197" s="91"/>
      <c r="QCV197" s="91"/>
      <c r="QCW197" s="91"/>
      <c r="QCX197" s="91"/>
      <c r="QCY197" s="91"/>
      <c r="QCZ197" s="91"/>
      <c r="QDA197" s="91"/>
      <c r="QDB197" s="91"/>
      <c r="QDC197" s="91"/>
      <c r="QDD197" s="91"/>
      <c r="QDE197" s="91"/>
      <c r="QDF197" s="91"/>
      <c r="QDG197" s="91"/>
      <c r="QDH197" s="91"/>
      <c r="QDI197" s="91"/>
      <c r="QDJ197" s="91"/>
      <c r="QDK197" s="91"/>
      <c r="QDL197" s="91"/>
      <c r="QDM197" s="91"/>
      <c r="QDN197" s="91"/>
      <c r="QDO197" s="91"/>
      <c r="QDP197" s="91"/>
      <c r="QDQ197" s="91"/>
      <c r="QDR197" s="91"/>
      <c r="QDS197" s="91"/>
      <c r="QDT197" s="91"/>
      <c r="QDU197" s="91"/>
      <c r="QDV197" s="91"/>
      <c r="QDW197" s="91"/>
      <c r="QDX197" s="91"/>
      <c r="QDY197" s="91"/>
      <c r="QDZ197" s="91"/>
      <c r="QEA197" s="91"/>
      <c r="QEB197" s="91"/>
      <c r="QEC197" s="91"/>
      <c r="QED197" s="91"/>
      <c r="QEE197" s="91"/>
      <c r="QEF197" s="91"/>
      <c r="QEG197" s="91"/>
      <c r="QEH197" s="91"/>
      <c r="QEI197" s="91"/>
      <c r="QEJ197" s="91"/>
      <c r="QEK197" s="91"/>
      <c r="QEL197" s="91"/>
      <c r="QEM197" s="91"/>
      <c r="QEN197" s="91"/>
      <c r="QEO197" s="91"/>
      <c r="QEP197" s="91"/>
      <c r="QEQ197" s="91"/>
      <c r="QER197" s="91"/>
      <c r="QES197" s="91"/>
      <c r="QET197" s="91"/>
      <c r="QEU197" s="91"/>
      <c r="QEV197" s="91"/>
      <c r="QEW197" s="91"/>
      <c r="QEX197" s="91"/>
      <c r="QEY197" s="91"/>
      <c r="QEZ197" s="91"/>
      <c r="QFA197" s="91"/>
      <c r="QFB197" s="91"/>
      <c r="QFC197" s="91"/>
      <c r="QFD197" s="91"/>
      <c r="QFE197" s="91"/>
      <c r="QFF197" s="91"/>
      <c r="QFG197" s="91"/>
      <c r="QFH197" s="91"/>
      <c r="QFI197" s="91"/>
      <c r="QFJ197" s="91"/>
      <c r="QFK197" s="91"/>
      <c r="QFL197" s="91"/>
      <c r="QFM197" s="91"/>
      <c r="QFN197" s="91"/>
      <c r="QFO197" s="91"/>
      <c r="QFP197" s="91"/>
      <c r="QFQ197" s="91"/>
      <c r="QFR197" s="91"/>
      <c r="QFS197" s="91"/>
      <c r="QFT197" s="91"/>
      <c r="QFU197" s="91"/>
      <c r="QFV197" s="91"/>
      <c r="QFW197" s="91"/>
      <c r="QFX197" s="91"/>
      <c r="QFY197" s="91"/>
      <c r="QFZ197" s="91"/>
      <c r="QGA197" s="91"/>
      <c r="QGB197" s="91"/>
      <c r="QGC197" s="91"/>
      <c r="QGD197" s="91"/>
      <c r="QGE197" s="91"/>
      <c r="QGF197" s="91"/>
      <c r="QGG197" s="91"/>
      <c r="QGH197" s="91"/>
      <c r="QGI197" s="91"/>
      <c r="QGJ197" s="91"/>
      <c r="QGK197" s="91"/>
      <c r="QGL197" s="91"/>
      <c r="QGM197" s="91"/>
      <c r="QGN197" s="91"/>
      <c r="QGO197" s="91"/>
      <c r="QGP197" s="91"/>
      <c r="QGQ197" s="91"/>
      <c r="QGR197" s="91"/>
      <c r="QGS197" s="91"/>
      <c r="QGT197" s="91"/>
      <c r="QGU197" s="91"/>
      <c r="QGV197" s="91"/>
      <c r="QGW197" s="91"/>
      <c r="QGX197" s="91"/>
      <c r="QGY197" s="91"/>
      <c r="QGZ197" s="91"/>
      <c r="QHA197" s="91"/>
      <c r="QHB197" s="91"/>
      <c r="QHC197" s="91"/>
      <c r="QHD197" s="91"/>
      <c r="QHE197" s="91"/>
      <c r="QHF197" s="91"/>
      <c r="QHG197" s="91"/>
      <c r="QHH197" s="91"/>
      <c r="QHI197" s="91"/>
      <c r="QHJ197" s="91"/>
      <c r="QHK197" s="91"/>
      <c r="QHL197" s="91"/>
      <c r="QHM197" s="91"/>
      <c r="QHN197" s="91"/>
      <c r="QHO197" s="91"/>
      <c r="QHP197" s="91"/>
      <c r="QHQ197" s="91"/>
      <c r="QHR197" s="91"/>
      <c r="QHS197" s="91"/>
      <c r="QHT197" s="91"/>
      <c r="QHU197" s="91"/>
      <c r="QHV197" s="91"/>
      <c r="QHW197" s="91"/>
      <c r="QHX197" s="91"/>
      <c r="QHY197" s="91"/>
      <c r="QHZ197" s="91"/>
      <c r="QIA197" s="91"/>
      <c r="QIB197" s="91"/>
      <c r="QIC197" s="91"/>
      <c r="QID197" s="91"/>
      <c r="QIE197" s="91"/>
      <c r="QIF197" s="91"/>
      <c r="QIG197" s="91"/>
      <c r="QIH197" s="91"/>
      <c r="QII197" s="91"/>
      <c r="QIJ197" s="91"/>
      <c r="QIK197" s="91"/>
      <c r="QIL197" s="91"/>
      <c r="QIM197" s="91"/>
      <c r="QIN197" s="91"/>
      <c r="QIO197" s="91"/>
      <c r="QIP197" s="91"/>
      <c r="QIQ197" s="91"/>
      <c r="QIR197" s="91"/>
      <c r="QIS197" s="91"/>
      <c r="QIT197" s="91"/>
      <c r="QIU197" s="91"/>
      <c r="QIV197" s="91"/>
      <c r="QIW197" s="91"/>
      <c r="QIX197" s="91"/>
      <c r="QIY197" s="91"/>
      <c r="QIZ197" s="91"/>
      <c r="QJA197" s="91"/>
      <c r="QJB197" s="91"/>
      <c r="QJC197" s="91"/>
      <c r="QJD197" s="91"/>
      <c r="QJE197" s="91"/>
      <c r="QJF197" s="91"/>
      <c r="QJG197" s="91"/>
      <c r="QJH197" s="91"/>
      <c r="QJI197" s="91"/>
      <c r="QJJ197" s="91"/>
      <c r="QJK197" s="91"/>
      <c r="QJL197" s="91"/>
      <c r="QJM197" s="91"/>
      <c r="QJN197" s="91"/>
      <c r="QJO197" s="91"/>
      <c r="QJP197" s="91"/>
      <c r="QJQ197" s="91"/>
      <c r="QJR197" s="91"/>
      <c r="QJS197" s="91"/>
      <c r="QJT197" s="91"/>
      <c r="QJU197" s="91"/>
      <c r="QJV197" s="91"/>
      <c r="QJW197" s="91"/>
      <c r="QJX197" s="91"/>
      <c r="QJY197" s="91"/>
      <c r="QJZ197" s="91"/>
      <c r="QKA197" s="91"/>
      <c r="QKB197" s="91"/>
      <c r="QKC197" s="91"/>
      <c r="QKD197" s="91"/>
      <c r="QKE197" s="91"/>
      <c r="QKF197" s="91"/>
      <c r="QKG197" s="91"/>
      <c r="QKH197" s="91"/>
      <c r="QKI197" s="91"/>
      <c r="QKJ197" s="91"/>
      <c r="QKK197" s="91"/>
      <c r="QKL197" s="91"/>
      <c r="QKM197" s="91"/>
      <c r="QKN197" s="91"/>
      <c r="QKO197" s="91"/>
      <c r="QKP197" s="91"/>
      <c r="QKQ197" s="91"/>
      <c r="QKR197" s="91"/>
      <c r="QKS197" s="91"/>
      <c r="QKT197" s="91"/>
      <c r="QKU197" s="91"/>
      <c r="QKV197" s="91"/>
      <c r="QKW197" s="91"/>
      <c r="QKX197" s="91"/>
      <c r="QKY197" s="91"/>
      <c r="QKZ197" s="91"/>
      <c r="QLA197" s="91"/>
      <c r="QLB197" s="91"/>
      <c r="QLC197" s="91"/>
      <c r="QLD197" s="91"/>
      <c r="QLE197" s="91"/>
      <c r="QLF197" s="91"/>
      <c r="QLG197" s="91"/>
      <c r="QLH197" s="91"/>
      <c r="QLI197" s="91"/>
      <c r="QLJ197" s="91"/>
      <c r="QLK197" s="91"/>
      <c r="QLL197" s="91"/>
      <c r="QLM197" s="91"/>
      <c r="QLN197" s="91"/>
      <c r="QLO197" s="91"/>
      <c r="QLP197" s="91"/>
      <c r="QLQ197" s="91"/>
      <c r="QLR197" s="91"/>
      <c r="QLS197" s="91"/>
      <c r="QLT197" s="91"/>
      <c r="QLU197" s="91"/>
      <c r="QLV197" s="91"/>
      <c r="QLW197" s="91"/>
      <c r="QLX197" s="91"/>
      <c r="QLY197" s="91"/>
      <c r="QLZ197" s="91"/>
      <c r="QMA197" s="91"/>
      <c r="QMB197" s="91"/>
      <c r="QMC197" s="91"/>
      <c r="QMD197" s="91"/>
      <c r="QME197" s="91"/>
      <c r="QMF197" s="91"/>
      <c r="QMG197" s="91"/>
      <c r="QMH197" s="91"/>
      <c r="QMI197" s="91"/>
      <c r="QMJ197" s="91"/>
      <c r="QMK197" s="91"/>
      <c r="QML197" s="91"/>
      <c r="QMM197" s="91"/>
      <c r="QMN197" s="91"/>
      <c r="QMO197" s="91"/>
      <c r="QMP197" s="91"/>
      <c r="QMQ197" s="91"/>
      <c r="QMR197" s="91"/>
      <c r="QMS197" s="91"/>
      <c r="QMT197" s="91"/>
      <c r="QMU197" s="91"/>
      <c r="QMV197" s="91"/>
      <c r="QMW197" s="91"/>
      <c r="QMX197" s="91"/>
      <c r="QMY197" s="91"/>
      <c r="QMZ197" s="91"/>
      <c r="QNA197" s="91"/>
      <c r="QNB197" s="91"/>
      <c r="QNC197" s="91"/>
      <c r="QND197" s="91"/>
      <c r="QNE197" s="91"/>
      <c r="QNF197" s="91"/>
      <c r="QNG197" s="91"/>
      <c r="QNH197" s="91"/>
      <c r="QNI197" s="91"/>
      <c r="QNJ197" s="91"/>
      <c r="QNK197" s="91"/>
      <c r="QNL197" s="91"/>
      <c r="QNM197" s="91"/>
      <c r="QNN197" s="91"/>
      <c r="QNO197" s="91"/>
      <c r="QNP197" s="91"/>
      <c r="QNQ197" s="91"/>
      <c r="QNR197" s="91"/>
      <c r="QNS197" s="91"/>
      <c r="QNT197" s="91"/>
      <c r="QNU197" s="91"/>
      <c r="QNV197" s="91"/>
      <c r="QNW197" s="91"/>
      <c r="QNX197" s="91"/>
      <c r="QNY197" s="91"/>
      <c r="QNZ197" s="91"/>
      <c r="QOA197" s="91"/>
      <c r="QOB197" s="91"/>
      <c r="QOC197" s="91"/>
      <c r="QOD197" s="91"/>
      <c r="QOE197" s="91"/>
      <c r="QOF197" s="91"/>
      <c r="QOG197" s="91"/>
      <c r="QOH197" s="91"/>
      <c r="QOI197" s="91"/>
      <c r="QOJ197" s="91"/>
      <c r="QOK197" s="91"/>
      <c r="QOL197" s="91"/>
      <c r="QOM197" s="91"/>
      <c r="QON197" s="91"/>
      <c r="QOO197" s="91"/>
      <c r="QOP197" s="91"/>
      <c r="QOQ197" s="91"/>
      <c r="QOR197" s="91"/>
      <c r="QOS197" s="91"/>
      <c r="QOT197" s="91"/>
      <c r="QOU197" s="91"/>
      <c r="QOV197" s="91"/>
      <c r="QOW197" s="91"/>
      <c r="QOX197" s="91"/>
      <c r="QOY197" s="91"/>
      <c r="QOZ197" s="91"/>
      <c r="QPA197" s="91"/>
      <c r="QPB197" s="91"/>
      <c r="QPC197" s="91"/>
      <c r="QPD197" s="91"/>
      <c r="QPE197" s="91"/>
      <c r="QPF197" s="91"/>
      <c r="QPG197" s="91"/>
      <c r="QPH197" s="91"/>
      <c r="QPI197" s="91"/>
      <c r="QPJ197" s="91"/>
      <c r="QPK197" s="91"/>
      <c r="QPL197" s="91"/>
      <c r="QPM197" s="91"/>
      <c r="QPN197" s="91"/>
      <c r="QPO197" s="91"/>
      <c r="QPP197" s="91"/>
      <c r="QPQ197" s="91"/>
      <c r="QPR197" s="91"/>
      <c r="QPS197" s="91"/>
      <c r="QPT197" s="91"/>
      <c r="QPU197" s="91"/>
      <c r="QPV197" s="91"/>
      <c r="QPW197" s="91"/>
      <c r="QPX197" s="91"/>
      <c r="QPY197" s="91"/>
      <c r="QPZ197" s="91"/>
      <c r="QQA197" s="91"/>
      <c r="QQB197" s="91"/>
      <c r="QQC197" s="91"/>
      <c r="QQD197" s="91"/>
      <c r="QQE197" s="91"/>
      <c r="QQF197" s="91"/>
      <c r="QQG197" s="91"/>
      <c r="QQH197" s="91"/>
      <c r="QQI197" s="91"/>
      <c r="QQJ197" s="91"/>
      <c r="QQK197" s="91"/>
      <c r="QQL197" s="91"/>
      <c r="QQM197" s="91"/>
      <c r="QQN197" s="91"/>
      <c r="QQO197" s="91"/>
      <c r="QQP197" s="91"/>
      <c r="QQQ197" s="91"/>
      <c r="QQR197" s="91"/>
      <c r="QQS197" s="91"/>
      <c r="QQT197" s="91"/>
      <c r="QQU197" s="91"/>
      <c r="QQV197" s="91"/>
      <c r="QQW197" s="91"/>
      <c r="QQX197" s="91"/>
      <c r="QQY197" s="91"/>
      <c r="QQZ197" s="91"/>
      <c r="QRA197" s="91"/>
      <c r="QRB197" s="91"/>
      <c r="QRC197" s="91"/>
      <c r="QRD197" s="91"/>
      <c r="QRE197" s="91"/>
      <c r="QRF197" s="91"/>
      <c r="QRG197" s="91"/>
      <c r="QRH197" s="91"/>
      <c r="QRI197" s="91"/>
      <c r="QRJ197" s="91"/>
      <c r="QRK197" s="91"/>
      <c r="QRL197" s="91"/>
      <c r="QRM197" s="91"/>
      <c r="QRN197" s="91"/>
      <c r="QRO197" s="91"/>
      <c r="QRP197" s="91"/>
      <c r="QRQ197" s="91"/>
      <c r="QRR197" s="91"/>
      <c r="QRS197" s="91"/>
      <c r="QRT197" s="91"/>
      <c r="QRU197" s="91"/>
      <c r="QRV197" s="91"/>
      <c r="QRW197" s="91"/>
      <c r="QRX197" s="91"/>
      <c r="QRY197" s="91"/>
      <c r="QRZ197" s="91"/>
      <c r="QSA197" s="91"/>
      <c r="QSB197" s="91"/>
      <c r="QSC197" s="91"/>
      <c r="QSD197" s="91"/>
      <c r="QSE197" s="91"/>
      <c r="QSF197" s="91"/>
      <c r="QSG197" s="91"/>
      <c r="QSH197" s="91"/>
      <c r="QSI197" s="91"/>
      <c r="QSJ197" s="91"/>
      <c r="QSK197" s="91"/>
      <c r="QSL197" s="91"/>
      <c r="QSM197" s="91"/>
      <c r="QSN197" s="91"/>
      <c r="QSO197" s="91"/>
      <c r="QSP197" s="91"/>
      <c r="QSQ197" s="91"/>
      <c r="QSR197" s="91"/>
      <c r="QSS197" s="91"/>
      <c r="QST197" s="91"/>
      <c r="QSU197" s="91"/>
      <c r="QSV197" s="91"/>
      <c r="QSW197" s="91"/>
      <c r="QSX197" s="91"/>
      <c r="QSY197" s="91"/>
      <c r="QSZ197" s="91"/>
      <c r="QTA197" s="91"/>
      <c r="QTB197" s="91"/>
      <c r="QTC197" s="91"/>
      <c r="QTD197" s="91"/>
      <c r="QTE197" s="91"/>
      <c r="QTF197" s="91"/>
      <c r="QTG197" s="91"/>
      <c r="QTH197" s="91"/>
      <c r="QTI197" s="91"/>
      <c r="QTJ197" s="91"/>
      <c r="QTK197" s="91"/>
      <c r="QTL197" s="91"/>
      <c r="QTM197" s="91"/>
      <c r="QTN197" s="91"/>
      <c r="QTO197" s="91"/>
      <c r="QTP197" s="91"/>
      <c r="QTQ197" s="91"/>
      <c r="QTR197" s="91"/>
      <c r="QTS197" s="91"/>
      <c r="QTT197" s="91"/>
      <c r="QTU197" s="91"/>
      <c r="QTV197" s="91"/>
      <c r="QTW197" s="91"/>
      <c r="QTX197" s="91"/>
      <c r="QTY197" s="91"/>
      <c r="QTZ197" s="91"/>
      <c r="QUA197" s="91"/>
      <c r="QUB197" s="91"/>
      <c r="QUC197" s="91"/>
      <c r="QUD197" s="91"/>
      <c r="QUE197" s="91"/>
      <c r="QUF197" s="91"/>
      <c r="QUG197" s="91"/>
      <c r="QUH197" s="91"/>
      <c r="QUI197" s="91"/>
      <c r="QUJ197" s="91"/>
      <c r="QUK197" s="91"/>
      <c r="QUL197" s="91"/>
      <c r="QUM197" s="91"/>
      <c r="QUN197" s="91"/>
      <c r="QUO197" s="91"/>
      <c r="QUP197" s="91"/>
      <c r="QUQ197" s="91"/>
      <c r="QUR197" s="91"/>
      <c r="QUS197" s="91"/>
      <c r="QUT197" s="91"/>
      <c r="QUU197" s="91"/>
      <c r="QUV197" s="91"/>
      <c r="QUW197" s="91"/>
      <c r="QUX197" s="91"/>
      <c r="QUY197" s="91"/>
      <c r="QUZ197" s="91"/>
      <c r="QVA197" s="91"/>
      <c r="QVB197" s="91"/>
      <c r="QVC197" s="91"/>
      <c r="QVD197" s="91"/>
      <c r="QVE197" s="91"/>
      <c r="QVF197" s="91"/>
      <c r="QVG197" s="91"/>
      <c r="QVH197" s="91"/>
      <c r="QVI197" s="91"/>
      <c r="QVJ197" s="91"/>
      <c r="QVK197" s="91"/>
      <c r="QVL197" s="91"/>
      <c r="QVM197" s="91"/>
      <c r="QVN197" s="91"/>
      <c r="QVO197" s="91"/>
      <c r="QVP197" s="91"/>
      <c r="QVQ197" s="91"/>
      <c r="QVR197" s="91"/>
      <c r="QVS197" s="91"/>
      <c r="QVT197" s="91"/>
      <c r="QVU197" s="91"/>
      <c r="QVV197" s="91"/>
      <c r="QVW197" s="91"/>
      <c r="QVX197" s="91"/>
      <c r="QVY197" s="91"/>
      <c r="QVZ197" s="91"/>
      <c r="QWA197" s="91"/>
      <c r="QWB197" s="91"/>
      <c r="QWC197" s="91"/>
      <c r="QWD197" s="91"/>
      <c r="QWE197" s="91"/>
      <c r="QWF197" s="91"/>
      <c r="QWG197" s="91"/>
      <c r="QWH197" s="91"/>
      <c r="QWI197" s="91"/>
      <c r="QWJ197" s="91"/>
      <c r="QWK197" s="91"/>
      <c r="QWL197" s="91"/>
      <c r="QWM197" s="91"/>
      <c r="QWN197" s="91"/>
      <c r="QWO197" s="91"/>
      <c r="QWP197" s="91"/>
      <c r="QWQ197" s="91"/>
      <c r="QWR197" s="91"/>
      <c r="QWS197" s="91"/>
      <c r="QWT197" s="91"/>
      <c r="QWU197" s="91"/>
      <c r="QWV197" s="91"/>
      <c r="QWW197" s="91"/>
      <c r="QWX197" s="91"/>
      <c r="QWY197" s="91"/>
      <c r="QWZ197" s="91"/>
      <c r="QXA197" s="91"/>
      <c r="QXB197" s="91"/>
      <c r="QXC197" s="91"/>
      <c r="QXD197" s="91"/>
      <c r="QXE197" s="91"/>
      <c r="QXF197" s="91"/>
      <c r="QXG197" s="91"/>
      <c r="QXH197" s="91"/>
      <c r="QXI197" s="91"/>
      <c r="QXJ197" s="91"/>
      <c r="QXK197" s="91"/>
      <c r="QXL197" s="91"/>
      <c r="QXM197" s="91"/>
      <c r="QXN197" s="91"/>
      <c r="QXO197" s="91"/>
      <c r="QXP197" s="91"/>
      <c r="QXQ197" s="91"/>
      <c r="QXR197" s="91"/>
      <c r="QXS197" s="91"/>
      <c r="QXT197" s="91"/>
      <c r="QXU197" s="91"/>
      <c r="QXV197" s="91"/>
      <c r="QXW197" s="91"/>
      <c r="QXX197" s="91"/>
      <c r="QXY197" s="91"/>
      <c r="QXZ197" s="91"/>
      <c r="QYA197" s="91"/>
      <c r="QYB197" s="91"/>
      <c r="QYC197" s="91"/>
      <c r="QYD197" s="91"/>
      <c r="QYE197" s="91"/>
      <c r="QYF197" s="91"/>
      <c r="QYG197" s="91"/>
      <c r="QYH197" s="91"/>
      <c r="QYI197" s="91"/>
      <c r="QYJ197" s="91"/>
      <c r="QYK197" s="91"/>
      <c r="QYL197" s="91"/>
      <c r="QYM197" s="91"/>
      <c r="QYN197" s="91"/>
      <c r="QYO197" s="91"/>
      <c r="QYP197" s="91"/>
      <c r="QYQ197" s="91"/>
      <c r="QYR197" s="91"/>
      <c r="QYS197" s="91"/>
      <c r="QYT197" s="91"/>
      <c r="QYU197" s="91"/>
      <c r="QYV197" s="91"/>
      <c r="QYW197" s="91"/>
      <c r="QYX197" s="91"/>
      <c r="QYY197" s="91"/>
      <c r="QYZ197" s="91"/>
      <c r="QZA197" s="91"/>
      <c r="QZB197" s="91"/>
      <c r="QZC197" s="91"/>
      <c r="QZD197" s="91"/>
      <c r="QZE197" s="91"/>
      <c r="QZF197" s="91"/>
      <c r="QZG197" s="91"/>
      <c r="QZH197" s="91"/>
      <c r="QZI197" s="91"/>
      <c r="QZJ197" s="91"/>
      <c r="QZK197" s="91"/>
      <c r="QZL197" s="91"/>
      <c r="QZM197" s="91"/>
      <c r="QZN197" s="91"/>
      <c r="QZO197" s="91"/>
      <c r="QZP197" s="91"/>
      <c r="QZQ197" s="91"/>
      <c r="QZR197" s="91"/>
      <c r="QZS197" s="91"/>
      <c r="QZT197" s="91"/>
      <c r="QZU197" s="91"/>
      <c r="QZV197" s="91"/>
      <c r="QZW197" s="91"/>
      <c r="QZX197" s="91"/>
      <c r="QZY197" s="91"/>
      <c r="QZZ197" s="91"/>
      <c r="RAA197" s="91"/>
      <c r="RAB197" s="91"/>
      <c r="RAC197" s="91"/>
      <c r="RAD197" s="91"/>
      <c r="RAE197" s="91"/>
      <c r="RAF197" s="91"/>
      <c r="RAG197" s="91"/>
      <c r="RAH197" s="91"/>
      <c r="RAI197" s="91"/>
      <c r="RAJ197" s="91"/>
      <c r="RAK197" s="91"/>
      <c r="RAL197" s="91"/>
      <c r="RAM197" s="91"/>
      <c r="RAN197" s="91"/>
      <c r="RAO197" s="91"/>
      <c r="RAP197" s="91"/>
      <c r="RAQ197" s="91"/>
      <c r="RAR197" s="91"/>
      <c r="RAS197" s="91"/>
      <c r="RAT197" s="91"/>
      <c r="RAU197" s="91"/>
      <c r="RAV197" s="91"/>
      <c r="RAW197" s="91"/>
      <c r="RAX197" s="91"/>
      <c r="RAY197" s="91"/>
      <c r="RAZ197" s="91"/>
      <c r="RBA197" s="91"/>
      <c r="RBB197" s="91"/>
      <c r="RBC197" s="91"/>
      <c r="RBD197" s="91"/>
      <c r="RBE197" s="91"/>
      <c r="RBF197" s="91"/>
      <c r="RBG197" s="91"/>
      <c r="RBH197" s="91"/>
      <c r="RBI197" s="91"/>
      <c r="RBJ197" s="91"/>
      <c r="RBK197" s="91"/>
      <c r="RBL197" s="91"/>
      <c r="RBM197" s="91"/>
      <c r="RBN197" s="91"/>
      <c r="RBO197" s="91"/>
      <c r="RBP197" s="91"/>
      <c r="RBQ197" s="91"/>
      <c r="RBR197" s="91"/>
      <c r="RBS197" s="91"/>
      <c r="RBT197" s="91"/>
      <c r="RBU197" s="91"/>
      <c r="RBV197" s="91"/>
      <c r="RBW197" s="91"/>
      <c r="RBX197" s="91"/>
      <c r="RBY197" s="91"/>
      <c r="RBZ197" s="91"/>
      <c r="RCA197" s="91"/>
      <c r="RCB197" s="91"/>
      <c r="RCC197" s="91"/>
      <c r="RCD197" s="91"/>
      <c r="RCE197" s="91"/>
      <c r="RCF197" s="91"/>
      <c r="RCG197" s="91"/>
      <c r="RCH197" s="91"/>
      <c r="RCI197" s="91"/>
      <c r="RCJ197" s="91"/>
      <c r="RCK197" s="91"/>
      <c r="RCL197" s="91"/>
      <c r="RCM197" s="91"/>
      <c r="RCN197" s="91"/>
      <c r="RCO197" s="91"/>
      <c r="RCP197" s="91"/>
      <c r="RCQ197" s="91"/>
      <c r="RCR197" s="91"/>
      <c r="RCS197" s="91"/>
      <c r="RCT197" s="91"/>
      <c r="RCU197" s="91"/>
      <c r="RCV197" s="91"/>
      <c r="RCW197" s="91"/>
      <c r="RCX197" s="91"/>
      <c r="RCY197" s="91"/>
      <c r="RCZ197" s="91"/>
      <c r="RDA197" s="91"/>
      <c r="RDB197" s="91"/>
      <c r="RDC197" s="91"/>
      <c r="RDD197" s="91"/>
      <c r="RDE197" s="91"/>
      <c r="RDF197" s="91"/>
      <c r="RDG197" s="91"/>
      <c r="RDH197" s="91"/>
      <c r="RDI197" s="91"/>
      <c r="RDJ197" s="91"/>
      <c r="RDK197" s="91"/>
      <c r="RDL197" s="91"/>
      <c r="RDM197" s="91"/>
      <c r="RDN197" s="91"/>
      <c r="RDO197" s="91"/>
      <c r="RDP197" s="91"/>
      <c r="RDQ197" s="91"/>
      <c r="RDR197" s="91"/>
      <c r="RDS197" s="91"/>
      <c r="RDT197" s="91"/>
      <c r="RDU197" s="91"/>
      <c r="RDV197" s="91"/>
      <c r="RDW197" s="91"/>
      <c r="RDX197" s="91"/>
      <c r="RDY197" s="91"/>
      <c r="RDZ197" s="91"/>
      <c r="REA197" s="91"/>
      <c r="REB197" s="91"/>
      <c r="REC197" s="91"/>
      <c r="RED197" s="91"/>
      <c r="REE197" s="91"/>
      <c r="REF197" s="91"/>
      <c r="REG197" s="91"/>
      <c r="REH197" s="91"/>
      <c r="REI197" s="91"/>
      <c r="REJ197" s="91"/>
      <c r="REK197" s="91"/>
      <c r="REL197" s="91"/>
      <c r="REM197" s="91"/>
      <c r="REN197" s="91"/>
      <c r="REO197" s="91"/>
      <c r="REP197" s="91"/>
      <c r="REQ197" s="91"/>
      <c r="RER197" s="91"/>
      <c r="RES197" s="91"/>
      <c r="RET197" s="91"/>
      <c r="REU197" s="91"/>
      <c r="REV197" s="91"/>
      <c r="REW197" s="91"/>
      <c r="REX197" s="91"/>
      <c r="REY197" s="91"/>
      <c r="REZ197" s="91"/>
      <c r="RFA197" s="91"/>
      <c r="RFB197" s="91"/>
      <c r="RFC197" s="91"/>
      <c r="RFD197" s="91"/>
      <c r="RFE197" s="91"/>
      <c r="RFF197" s="91"/>
      <c r="RFG197" s="91"/>
      <c r="RFH197" s="91"/>
      <c r="RFI197" s="91"/>
      <c r="RFJ197" s="91"/>
      <c r="RFK197" s="91"/>
      <c r="RFL197" s="91"/>
      <c r="RFM197" s="91"/>
      <c r="RFN197" s="91"/>
      <c r="RFO197" s="91"/>
      <c r="RFP197" s="91"/>
      <c r="RFQ197" s="91"/>
      <c r="RFR197" s="91"/>
      <c r="RFS197" s="91"/>
      <c r="RFT197" s="91"/>
      <c r="RFU197" s="91"/>
      <c r="RFV197" s="91"/>
      <c r="RFW197" s="91"/>
      <c r="RFX197" s="91"/>
      <c r="RFY197" s="91"/>
      <c r="RFZ197" s="91"/>
      <c r="RGA197" s="91"/>
      <c r="RGB197" s="91"/>
      <c r="RGC197" s="91"/>
      <c r="RGD197" s="91"/>
      <c r="RGE197" s="91"/>
      <c r="RGF197" s="91"/>
      <c r="RGG197" s="91"/>
      <c r="RGH197" s="91"/>
      <c r="RGI197" s="91"/>
      <c r="RGJ197" s="91"/>
      <c r="RGK197" s="91"/>
      <c r="RGL197" s="91"/>
      <c r="RGM197" s="91"/>
      <c r="RGN197" s="91"/>
      <c r="RGO197" s="91"/>
      <c r="RGP197" s="91"/>
      <c r="RGQ197" s="91"/>
      <c r="RGR197" s="91"/>
      <c r="RGS197" s="91"/>
      <c r="RGT197" s="91"/>
      <c r="RGU197" s="91"/>
      <c r="RGV197" s="91"/>
      <c r="RGW197" s="91"/>
      <c r="RGX197" s="91"/>
      <c r="RGY197" s="91"/>
      <c r="RGZ197" s="91"/>
      <c r="RHA197" s="91"/>
      <c r="RHB197" s="91"/>
      <c r="RHC197" s="91"/>
      <c r="RHD197" s="91"/>
      <c r="RHE197" s="91"/>
      <c r="RHF197" s="91"/>
      <c r="RHG197" s="91"/>
      <c r="RHH197" s="91"/>
      <c r="RHI197" s="91"/>
      <c r="RHJ197" s="91"/>
      <c r="RHK197" s="91"/>
      <c r="RHL197" s="91"/>
      <c r="RHM197" s="91"/>
      <c r="RHN197" s="91"/>
      <c r="RHO197" s="91"/>
      <c r="RHP197" s="91"/>
      <c r="RHQ197" s="91"/>
      <c r="RHR197" s="91"/>
      <c r="RHS197" s="91"/>
      <c r="RHT197" s="91"/>
      <c r="RHU197" s="91"/>
      <c r="RHV197" s="91"/>
      <c r="RHW197" s="91"/>
      <c r="RHX197" s="91"/>
      <c r="RHY197" s="91"/>
      <c r="RHZ197" s="91"/>
      <c r="RIA197" s="91"/>
      <c r="RIB197" s="91"/>
      <c r="RIC197" s="91"/>
      <c r="RID197" s="91"/>
      <c r="RIE197" s="91"/>
      <c r="RIF197" s="91"/>
      <c r="RIG197" s="91"/>
      <c r="RIH197" s="91"/>
      <c r="RII197" s="91"/>
      <c r="RIJ197" s="91"/>
      <c r="RIK197" s="91"/>
      <c r="RIL197" s="91"/>
      <c r="RIM197" s="91"/>
      <c r="RIN197" s="91"/>
      <c r="RIO197" s="91"/>
      <c r="RIP197" s="91"/>
      <c r="RIQ197" s="91"/>
      <c r="RIR197" s="91"/>
      <c r="RIS197" s="91"/>
      <c r="RIT197" s="91"/>
      <c r="RIU197" s="91"/>
      <c r="RIV197" s="91"/>
      <c r="RIW197" s="91"/>
      <c r="RIX197" s="91"/>
      <c r="RIY197" s="91"/>
      <c r="RIZ197" s="91"/>
      <c r="RJA197" s="91"/>
      <c r="RJB197" s="91"/>
      <c r="RJC197" s="91"/>
      <c r="RJD197" s="91"/>
      <c r="RJE197" s="91"/>
      <c r="RJF197" s="91"/>
      <c r="RJG197" s="91"/>
      <c r="RJH197" s="91"/>
      <c r="RJI197" s="91"/>
      <c r="RJJ197" s="91"/>
      <c r="RJK197" s="91"/>
      <c r="RJL197" s="91"/>
      <c r="RJM197" s="91"/>
      <c r="RJN197" s="91"/>
      <c r="RJO197" s="91"/>
      <c r="RJP197" s="91"/>
      <c r="RJQ197" s="91"/>
      <c r="RJR197" s="91"/>
      <c r="RJS197" s="91"/>
      <c r="RJT197" s="91"/>
      <c r="RJU197" s="91"/>
      <c r="RJV197" s="91"/>
      <c r="RJW197" s="91"/>
      <c r="RJX197" s="91"/>
      <c r="RJY197" s="91"/>
      <c r="RJZ197" s="91"/>
      <c r="RKA197" s="91"/>
      <c r="RKB197" s="91"/>
      <c r="RKC197" s="91"/>
      <c r="RKD197" s="91"/>
      <c r="RKE197" s="91"/>
      <c r="RKF197" s="91"/>
      <c r="RKG197" s="91"/>
      <c r="RKH197" s="91"/>
      <c r="RKI197" s="91"/>
      <c r="RKJ197" s="91"/>
      <c r="RKK197" s="91"/>
      <c r="RKL197" s="91"/>
      <c r="RKM197" s="91"/>
      <c r="RKN197" s="91"/>
      <c r="RKO197" s="91"/>
      <c r="RKP197" s="91"/>
      <c r="RKQ197" s="91"/>
      <c r="RKR197" s="91"/>
      <c r="RKS197" s="91"/>
      <c r="RKT197" s="91"/>
      <c r="RKU197" s="91"/>
      <c r="RKV197" s="91"/>
      <c r="RKW197" s="91"/>
      <c r="RKX197" s="91"/>
      <c r="RKY197" s="91"/>
      <c r="RKZ197" s="91"/>
      <c r="RLA197" s="91"/>
      <c r="RLB197" s="91"/>
      <c r="RLC197" s="91"/>
      <c r="RLD197" s="91"/>
      <c r="RLE197" s="91"/>
      <c r="RLF197" s="91"/>
      <c r="RLG197" s="91"/>
      <c r="RLH197" s="91"/>
      <c r="RLI197" s="91"/>
      <c r="RLJ197" s="91"/>
      <c r="RLK197" s="91"/>
      <c r="RLL197" s="91"/>
      <c r="RLM197" s="91"/>
      <c r="RLN197" s="91"/>
      <c r="RLO197" s="91"/>
      <c r="RLP197" s="91"/>
      <c r="RLQ197" s="91"/>
      <c r="RLR197" s="91"/>
      <c r="RLS197" s="91"/>
      <c r="RLT197" s="91"/>
      <c r="RLU197" s="91"/>
      <c r="RLV197" s="91"/>
      <c r="RLW197" s="91"/>
      <c r="RLX197" s="91"/>
      <c r="RLY197" s="91"/>
      <c r="RLZ197" s="91"/>
      <c r="RMA197" s="91"/>
      <c r="RMB197" s="91"/>
      <c r="RMC197" s="91"/>
      <c r="RMD197" s="91"/>
      <c r="RME197" s="91"/>
      <c r="RMF197" s="91"/>
      <c r="RMG197" s="91"/>
      <c r="RMH197" s="91"/>
      <c r="RMI197" s="91"/>
      <c r="RMJ197" s="91"/>
      <c r="RMK197" s="91"/>
      <c r="RML197" s="91"/>
      <c r="RMM197" s="91"/>
      <c r="RMN197" s="91"/>
      <c r="RMO197" s="91"/>
      <c r="RMP197" s="91"/>
      <c r="RMQ197" s="91"/>
      <c r="RMR197" s="91"/>
      <c r="RMS197" s="91"/>
      <c r="RMT197" s="91"/>
      <c r="RMU197" s="91"/>
      <c r="RMV197" s="91"/>
      <c r="RMW197" s="91"/>
      <c r="RMX197" s="91"/>
      <c r="RMY197" s="91"/>
      <c r="RMZ197" s="91"/>
      <c r="RNA197" s="91"/>
      <c r="RNB197" s="91"/>
      <c r="RNC197" s="91"/>
      <c r="RND197" s="91"/>
      <c r="RNE197" s="91"/>
      <c r="RNF197" s="91"/>
      <c r="RNG197" s="91"/>
      <c r="RNH197" s="91"/>
      <c r="RNI197" s="91"/>
      <c r="RNJ197" s="91"/>
      <c r="RNK197" s="91"/>
      <c r="RNL197" s="91"/>
      <c r="RNM197" s="91"/>
      <c r="RNN197" s="91"/>
      <c r="RNO197" s="91"/>
      <c r="RNP197" s="91"/>
      <c r="RNQ197" s="91"/>
      <c r="RNR197" s="91"/>
      <c r="RNS197" s="91"/>
      <c r="RNT197" s="91"/>
      <c r="RNU197" s="91"/>
      <c r="RNV197" s="91"/>
      <c r="RNW197" s="91"/>
      <c r="RNX197" s="91"/>
      <c r="RNY197" s="91"/>
      <c r="RNZ197" s="91"/>
      <c r="ROA197" s="91"/>
      <c r="ROB197" s="91"/>
      <c r="ROC197" s="91"/>
      <c r="ROD197" s="91"/>
      <c r="ROE197" s="91"/>
      <c r="ROF197" s="91"/>
      <c r="ROG197" s="91"/>
      <c r="ROH197" s="91"/>
      <c r="ROI197" s="91"/>
      <c r="ROJ197" s="91"/>
      <c r="ROK197" s="91"/>
      <c r="ROL197" s="91"/>
      <c r="ROM197" s="91"/>
      <c r="RON197" s="91"/>
      <c r="ROO197" s="91"/>
      <c r="ROP197" s="91"/>
      <c r="ROQ197" s="91"/>
      <c r="ROR197" s="91"/>
      <c r="ROS197" s="91"/>
      <c r="ROT197" s="91"/>
      <c r="ROU197" s="91"/>
      <c r="ROV197" s="91"/>
      <c r="ROW197" s="91"/>
      <c r="ROX197" s="91"/>
      <c r="ROY197" s="91"/>
      <c r="ROZ197" s="91"/>
      <c r="RPA197" s="91"/>
      <c r="RPB197" s="91"/>
      <c r="RPC197" s="91"/>
      <c r="RPD197" s="91"/>
      <c r="RPE197" s="91"/>
      <c r="RPF197" s="91"/>
      <c r="RPG197" s="91"/>
      <c r="RPH197" s="91"/>
      <c r="RPI197" s="91"/>
      <c r="RPJ197" s="91"/>
      <c r="RPK197" s="91"/>
      <c r="RPL197" s="91"/>
      <c r="RPM197" s="91"/>
      <c r="RPN197" s="91"/>
      <c r="RPO197" s="91"/>
      <c r="RPP197" s="91"/>
      <c r="RPQ197" s="91"/>
      <c r="RPR197" s="91"/>
      <c r="RPS197" s="91"/>
      <c r="RPT197" s="91"/>
      <c r="RPU197" s="91"/>
      <c r="RPV197" s="91"/>
      <c r="RPW197" s="91"/>
      <c r="RPX197" s="91"/>
      <c r="RPY197" s="91"/>
      <c r="RPZ197" s="91"/>
      <c r="RQA197" s="91"/>
      <c r="RQB197" s="91"/>
      <c r="RQC197" s="91"/>
      <c r="RQD197" s="91"/>
      <c r="RQE197" s="91"/>
      <c r="RQF197" s="91"/>
      <c r="RQG197" s="91"/>
      <c r="RQH197" s="91"/>
      <c r="RQI197" s="91"/>
      <c r="RQJ197" s="91"/>
      <c r="RQK197" s="91"/>
      <c r="RQL197" s="91"/>
      <c r="RQM197" s="91"/>
      <c r="RQN197" s="91"/>
      <c r="RQO197" s="91"/>
      <c r="RQP197" s="91"/>
      <c r="RQQ197" s="91"/>
      <c r="RQR197" s="91"/>
      <c r="RQS197" s="91"/>
      <c r="RQT197" s="91"/>
      <c r="RQU197" s="91"/>
      <c r="RQV197" s="91"/>
      <c r="RQW197" s="91"/>
      <c r="RQX197" s="91"/>
      <c r="RQY197" s="91"/>
      <c r="RQZ197" s="91"/>
      <c r="RRA197" s="91"/>
      <c r="RRB197" s="91"/>
      <c r="RRC197" s="91"/>
      <c r="RRD197" s="91"/>
      <c r="RRE197" s="91"/>
      <c r="RRF197" s="91"/>
      <c r="RRG197" s="91"/>
      <c r="RRH197" s="91"/>
      <c r="RRI197" s="91"/>
      <c r="RRJ197" s="91"/>
      <c r="RRK197" s="91"/>
      <c r="RRL197" s="91"/>
      <c r="RRM197" s="91"/>
      <c r="RRN197" s="91"/>
      <c r="RRO197" s="91"/>
      <c r="RRP197" s="91"/>
      <c r="RRQ197" s="91"/>
      <c r="RRR197" s="91"/>
      <c r="RRS197" s="91"/>
      <c r="RRT197" s="91"/>
      <c r="RRU197" s="91"/>
      <c r="RRV197" s="91"/>
      <c r="RRW197" s="91"/>
      <c r="RRX197" s="91"/>
      <c r="RRY197" s="91"/>
      <c r="RRZ197" s="91"/>
      <c r="RSA197" s="91"/>
      <c r="RSB197" s="91"/>
      <c r="RSC197" s="91"/>
      <c r="RSD197" s="91"/>
      <c r="RSE197" s="91"/>
      <c r="RSF197" s="91"/>
      <c r="RSG197" s="91"/>
      <c r="RSH197" s="91"/>
      <c r="RSI197" s="91"/>
      <c r="RSJ197" s="91"/>
      <c r="RSK197" s="91"/>
      <c r="RSL197" s="91"/>
      <c r="RSM197" s="91"/>
      <c r="RSN197" s="91"/>
      <c r="RSO197" s="91"/>
      <c r="RSP197" s="91"/>
      <c r="RSQ197" s="91"/>
      <c r="RSR197" s="91"/>
      <c r="RSS197" s="91"/>
      <c r="RST197" s="91"/>
      <c r="RSU197" s="91"/>
      <c r="RSV197" s="91"/>
      <c r="RSW197" s="91"/>
      <c r="RSX197" s="91"/>
      <c r="RSY197" s="91"/>
      <c r="RSZ197" s="91"/>
      <c r="RTA197" s="91"/>
      <c r="RTB197" s="91"/>
      <c r="RTC197" s="91"/>
      <c r="RTD197" s="91"/>
      <c r="RTE197" s="91"/>
      <c r="RTF197" s="91"/>
      <c r="RTG197" s="91"/>
      <c r="RTH197" s="91"/>
      <c r="RTI197" s="91"/>
      <c r="RTJ197" s="91"/>
      <c r="RTK197" s="91"/>
      <c r="RTL197" s="91"/>
      <c r="RTM197" s="91"/>
      <c r="RTN197" s="91"/>
      <c r="RTO197" s="91"/>
      <c r="RTP197" s="91"/>
      <c r="RTQ197" s="91"/>
      <c r="RTR197" s="91"/>
      <c r="RTS197" s="91"/>
      <c r="RTT197" s="91"/>
      <c r="RTU197" s="91"/>
      <c r="RTV197" s="91"/>
      <c r="RTW197" s="91"/>
      <c r="RTX197" s="91"/>
      <c r="RTY197" s="91"/>
      <c r="RTZ197" s="91"/>
      <c r="RUA197" s="91"/>
      <c r="RUB197" s="91"/>
      <c r="RUC197" s="91"/>
      <c r="RUD197" s="91"/>
      <c r="RUE197" s="91"/>
      <c r="RUF197" s="91"/>
      <c r="RUG197" s="91"/>
      <c r="RUH197" s="91"/>
      <c r="RUI197" s="91"/>
      <c r="RUJ197" s="91"/>
      <c r="RUK197" s="91"/>
      <c r="RUL197" s="91"/>
      <c r="RUM197" s="91"/>
      <c r="RUN197" s="91"/>
      <c r="RUO197" s="91"/>
      <c r="RUP197" s="91"/>
      <c r="RUQ197" s="91"/>
      <c r="RUR197" s="91"/>
      <c r="RUS197" s="91"/>
      <c r="RUT197" s="91"/>
      <c r="RUU197" s="91"/>
      <c r="RUV197" s="91"/>
      <c r="RUW197" s="91"/>
      <c r="RUX197" s="91"/>
      <c r="RUY197" s="91"/>
      <c r="RUZ197" s="91"/>
      <c r="RVA197" s="91"/>
      <c r="RVB197" s="91"/>
      <c r="RVC197" s="91"/>
      <c r="RVD197" s="91"/>
      <c r="RVE197" s="91"/>
      <c r="RVF197" s="91"/>
      <c r="RVG197" s="91"/>
      <c r="RVH197" s="91"/>
      <c r="RVI197" s="91"/>
      <c r="RVJ197" s="91"/>
      <c r="RVK197" s="91"/>
      <c r="RVL197" s="91"/>
      <c r="RVM197" s="91"/>
      <c r="RVN197" s="91"/>
      <c r="RVO197" s="91"/>
      <c r="RVP197" s="91"/>
      <c r="RVQ197" s="91"/>
      <c r="RVR197" s="91"/>
      <c r="RVS197" s="91"/>
      <c r="RVT197" s="91"/>
      <c r="RVU197" s="91"/>
      <c r="RVV197" s="91"/>
      <c r="RVW197" s="91"/>
      <c r="RVX197" s="91"/>
      <c r="RVY197" s="91"/>
      <c r="RVZ197" s="91"/>
      <c r="RWA197" s="91"/>
      <c r="RWB197" s="91"/>
      <c r="RWC197" s="91"/>
      <c r="RWD197" s="91"/>
      <c r="RWE197" s="91"/>
      <c r="RWF197" s="91"/>
      <c r="RWG197" s="91"/>
      <c r="RWH197" s="91"/>
      <c r="RWI197" s="91"/>
      <c r="RWJ197" s="91"/>
      <c r="RWK197" s="91"/>
      <c r="RWL197" s="91"/>
      <c r="RWM197" s="91"/>
      <c r="RWN197" s="91"/>
      <c r="RWO197" s="91"/>
      <c r="RWP197" s="91"/>
      <c r="RWQ197" s="91"/>
      <c r="RWR197" s="91"/>
      <c r="RWS197" s="91"/>
      <c r="RWT197" s="91"/>
      <c r="RWU197" s="91"/>
      <c r="RWV197" s="91"/>
      <c r="RWW197" s="91"/>
      <c r="RWX197" s="91"/>
      <c r="RWY197" s="91"/>
      <c r="RWZ197" s="91"/>
      <c r="RXA197" s="91"/>
      <c r="RXB197" s="91"/>
      <c r="RXC197" s="91"/>
      <c r="RXD197" s="91"/>
      <c r="RXE197" s="91"/>
      <c r="RXF197" s="91"/>
      <c r="RXG197" s="91"/>
      <c r="RXH197" s="91"/>
      <c r="RXI197" s="91"/>
      <c r="RXJ197" s="91"/>
      <c r="RXK197" s="91"/>
      <c r="RXL197" s="91"/>
      <c r="RXM197" s="91"/>
      <c r="RXN197" s="91"/>
      <c r="RXO197" s="91"/>
      <c r="RXP197" s="91"/>
      <c r="RXQ197" s="91"/>
      <c r="RXR197" s="91"/>
      <c r="RXS197" s="91"/>
      <c r="RXT197" s="91"/>
      <c r="RXU197" s="91"/>
      <c r="RXV197" s="91"/>
      <c r="RXW197" s="91"/>
      <c r="RXX197" s="91"/>
      <c r="RXY197" s="91"/>
      <c r="RXZ197" s="91"/>
      <c r="RYA197" s="91"/>
      <c r="RYB197" s="91"/>
      <c r="RYC197" s="91"/>
      <c r="RYD197" s="91"/>
      <c r="RYE197" s="91"/>
      <c r="RYF197" s="91"/>
      <c r="RYG197" s="91"/>
      <c r="RYH197" s="91"/>
      <c r="RYI197" s="91"/>
      <c r="RYJ197" s="91"/>
      <c r="RYK197" s="91"/>
      <c r="RYL197" s="91"/>
      <c r="RYM197" s="91"/>
      <c r="RYN197" s="91"/>
      <c r="RYO197" s="91"/>
      <c r="RYP197" s="91"/>
      <c r="RYQ197" s="91"/>
      <c r="RYR197" s="91"/>
      <c r="RYS197" s="91"/>
      <c r="RYT197" s="91"/>
      <c r="RYU197" s="91"/>
      <c r="RYV197" s="91"/>
      <c r="RYW197" s="91"/>
      <c r="RYX197" s="91"/>
      <c r="RYY197" s="91"/>
      <c r="RYZ197" s="91"/>
      <c r="RZA197" s="91"/>
      <c r="RZB197" s="91"/>
      <c r="RZC197" s="91"/>
      <c r="RZD197" s="91"/>
      <c r="RZE197" s="91"/>
      <c r="RZF197" s="91"/>
      <c r="RZG197" s="91"/>
      <c r="RZH197" s="91"/>
      <c r="RZI197" s="91"/>
      <c r="RZJ197" s="91"/>
      <c r="RZK197" s="91"/>
      <c r="RZL197" s="91"/>
      <c r="RZM197" s="91"/>
      <c r="RZN197" s="91"/>
      <c r="RZO197" s="91"/>
      <c r="RZP197" s="91"/>
      <c r="RZQ197" s="91"/>
      <c r="RZR197" s="91"/>
      <c r="RZS197" s="91"/>
      <c r="RZT197" s="91"/>
      <c r="RZU197" s="91"/>
      <c r="RZV197" s="91"/>
      <c r="RZW197" s="91"/>
      <c r="RZX197" s="91"/>
      <c r="RZY197" s="91"/>
      <c r="RZZ197" s="91"/>
      <c r="SAA197" s="91"/>
      <c r="SAB197" s="91"/>
      <c r="SAC197" s="91"/>
      <c r="SAD197" s="91"/>
      <c r="SAE197" s="91"/>
      <c r="SAF197" s="91"/>
      <c r="SAG197" s="91"/>
      <c r="SAH197" s="91"/>
      <c r="SAI197" s="91"/>
      <c r="SAJ197" s="91"/>
      <c r="SAK197" s="91"/>
      <c r="SAL197" s="91"/>
      <c r="SAM197" s="91"/>
      <c r="SAN197" s="91"/>
      <c r="SAO197" s="91"/>
      <c r="SAP197" s="91"/>
      <c r="SAQ197" s="91"/>
      <c r="SAR197" s="91"/>
      <c r="SAS197" s="91"/>
      <c r="SAT197" s="91"/>
      <c r="SAU197" s="91"/>
      <c r="SAV197" s="91"/>
      <c r="SAW197" s="91"/>
      <c r="SAX197" s="91"/>
      <c r="SAY197" s="91"/>
      <c r="SAZ197" s="91"/>
      <c r="SBA197" s="91"/>
      <c r="SBB197" s="91"/>
      <c r="SBC197" s="91"/>
      <c r="SBD197" s="91"/>
      <c r="SBE197" s="91"/>
      <c r="SBF197" s="91"/>
      <c r="SBG197" s="91"/>
      <c r="SBH197" s="91"/>
      <c r="SBI197" s="91"/>
      <c r="SBJ197" s="91"/>
      <c r="SBK197" s="91"/>
      <c r="SBL197" s="91"/>
      <c r="SBM197" s="91"/>
      <c r="SBN197" s="91"/>
      <c r="SBO197" s="91"/>
      <c r="SBP197" s="91"/>
      <c r="SBQ197" s="91"/>
      <c r="SBR197" s="91"/>
      <c r="SBS197" s="91"/>
      <c r="SBT197" s="91"/>
      <c r="SBU197" s="91"/>
      <c r="SBV197" s="91"/>
      <c r="SBW197" s="91"/>
      <c r="SBX197" s="91"/>
      <c r="SBY197" s="91"/>
      <c r="SBZ197" s="91"/>
      <c r="SCA197" s="91"/>
      <c r="SCB197" s="91"/>
      <c r="SCC197" s="91"/>
      <c r="SCD197" s="91"/>
      <c r="SCE197" s="91"/>
      <c r="SCF197" s="91"/>
      <c r="SCG197" s="91"/>
      <c r="SCH197" s="91"/>
      <c r="SCI197" s="91"/>
      <c r="SCJ197" s="91"/>
      <c r="SCK197" s="91"/>
      <c r="SCL197" s="91"/>
      <c r="SCM197" s="91"/>
      <c r="SCN197" s="91"/>
      <c r="SCO197" s="91"/>
      <c r="SCP197" s="91"/>
      <c r="SCQ197" s="91"/>
      <c r="SCR197" s="91"/>
      <c r="SCS197" s="91"/>
      <c r="SCT197" s="91"/>
      <c r="SCU197" s="91"/>
      <c r="SCV197" s="91"/>
      <c r="SCW197" s="91"/>
      <c r="SCX197" s="91"/>
      <c r="SCY197" s="91"/>
      <c r="SCZ197" s="91"/>
      <c r="SDA197" s="91"/>
      <c r="SDB197" s="91"/>
      <c r="SDC197" s="91"/>
      <c r="SDD197" s="91"/>
      <c r="SDE197" s="91"/>
      <c r="SDF197" s="91"/>
      <c r="SDG197" s="91"/>
      <c r="SDH197" s="91"/>
      <c r="SDI197" s="91"/>
      <c r="SDJ197" s="91"/>
      <c r="SDK197" s="91"/>
      <c r="SDL197" s="91"/>
      <c r="SDM197" s="91"/>
      <c r="SDN197" s="91"/>
      <c r="SDO197" s="91"/>
      <c r="SDP197" s="91"/>
      <c r="SDQ197" s="91"/>
      <c r="SDR197" s="91"/>
      <c r="SDS197" s="91"/>
      <c r="SDT197" s="91"/>
      <c r="SDU197" s="91"/>
      <c r="SDV197" s="91"/>
      <c r="SDW197" s="91"/>
      <c r="SDX197" s="91"/>
      <c r="SDY197" s="91"/>
      <c r="SDZ197" s="91"/>
      <c r="SEA197" s="91"/>
      <c r="SEB197" s="91"/>
      <c r="SEC197" s="91"/>
      <c r="SED197" s="91"/>
      <c r="SEE197" s="91"/>
      <c r="SEF197" s="91"/>
      <c r="SEG197" s="91"/>
      <c r="SEH197" s="91"/>
      <c r="SEI197" s="91"/>
      <c r="SEJ197" s="91"/>
      <c r="SEK197" s="91"/>
      <c r="SEL197" s="91"/>
      <c r="SEM197" s="91"/>
      <c r="SEN197" s="91"/>
      <c r="SEO197" s="91"/>
      <c r="SEP197" s="91"/>
      <c r="SEQ197" s="91"/>
      <c r="SER197" s="91"/>
      <c r="SES197" s="91"/>
      <c r="SET197" s="91"/>
      <c r="SEU197" s="91"/>
      <c r="SEV197" s="91"/>
      <c r="SEW197" s="91"/>
      <c r="SEX197" s="91"/>
      <c r="SEY197" s="91"/>
      <c r="SEZ197" s="91"/>
      <c r="SFA197" s="91"/>
      <c r="SFB197" s="91"/>
      <c r="SFC197" s="91"/>
      <c r="SFD197" s="91"/>
      <c r="SFE197" s="91"/>
      <c r="SFF197" s="91"/>
      <c r="SFG197" s="91"/>
      <c r="SFH197" s="91"/>
      <c r="SFI197" s="91"/>
      <c r="SFJ197" s="91"/>
      <c r="SFK197" s="91"/>
      <c r="SFL197" s="91"/>
      <c r="SFM197" s="91"/>
      <c r="SFN197" s="91"/>
      <c r="SFO197" s="91"/>
      <c r="SFP197" s="91"/>
      <c r="SFQ197" s="91"/>
      <c r="SFR197" s="91"/>
      <c r="SFS197" s="91"/>
      <c r="SFT197" s="91"/>
      <c r="SFU197" s="91"/>
      <c r="SFV197" s="91"/>
      <c r="SFW197" s="91"/>
      <c r="SFX197" s="91"/>
      <c r="SFY197" s="91"/>
      <c r="SFZ197" s="91"/>
      <c r="SGA197" s="91"/>
      <c r="SGB197" s="91"/>
      <c r="SGC197" s="91"/>
      <c r="SGD197" s="91"/>
      <c r="SGE197" s="91"/>
      <c r="SGF197" s="91"/>
      <c r="SGG197" s="91"/>
      <c r="SGH197" s="91"/>
      <c r="SGI197" s="91"/>
      <c r="SGJ197" s="91"/>
      <c r="SGK197" s="91"/>
      <c r="SGL197" s="91"/>
      <c r="SGM197" s="91"/>
      <c r="SGN197" s="91"/>
      <c r="SGO197" s="91"/>
      <c r="SGP197" s="91"/>
      <c r="SGQ197" s="91"/>
      <c r="SGR197" s="91"/>
      <c r="SGS197" s="91"/>
      <c r="SGT197" s="91"/>
      <c r="SGU197" s="91"/>
      <c r="SGV197" s="91"/>
      <c r="SGW197" s="91"/>
      <c r="SGX197" s="91"/>
      <c r="SGY197" s="91"/>
      <c r="SGZ197" s="91"/>
      <c r="SHA197" s="91"/>
      <c r="SHB197" s="91"/>
      <c r="SHC197" s="91"/>
      <c r="SHD197" s="91"/>
      <c r="SHE197" s="91"/>
      <c r="SHF197" s="91"/>
      <c r="SHG197" s="91"/>
      <c r="SHH197" s="91"/>
      <c r="SHI197" s="91"/>
      <c r="SHJ197" s="91"/>
      <c r="SHK197" s="91"/>
      <c r="SHL197" s="91"/>
      <c r="SHM197" s="91"/>
      <c r="SHN197" s="91"/>
      <c r="SHO197" s="91"/>
      <c r="SHP197" s="91"/>
      <c r="SHQ197" s="91"/>
      <c r="SHR197" s="91"/>
      <c r="SHS197" s="91"/>
      <c r="SHT197" s="91"/>
      <c r="SHU197" s="91"/>
      <c r="SHV197" s="91"/>
      <c r="SHW197" s="91"/>
      <c r="SHX197" s="91"/>
      <c r="SHY197" s="91"/>
      <c r="SHZ197" s="91"/>
      <c r="SIA197" s="91"/>
      <c r="SIB197" s="91"/>
      <c r="SIC197" s="91"/>
      <c r="SID197" s="91"/>
      <c r="SIE197" s="91"/>
      <c r="SIF197" s="91"/>
      <c r="SIG197" s="91"/>
      <c r="SIH197" s="91"/>
      <c r="SII197" s="91"/>
      <c r="SIJ197" s="91"/>
      <c r="SIK197" s="91"/>
      <c r="SIL197" s="91"/>
      <c r="SIM197" s="91"/>
      <c r="SIN197" s="91"/>
      <c r="SIO197" s="91"/>
      <c r="SIP197" s="91"/>
      <c r="SIQ197" s="91"/>
      <c r="SIR197" s="91"/>
      <c r="SIS197" s="91"/>
      <c r="SIT197" s="91"/>
      <c r="SIU197" s="91"/>
      <c r="SIV197" s="91"/>
      <c r="SIW197" s="91"/>
      <c r="SIX197" s="91"/>
      <c r="SIY197" s="91"/>
      <c r="SIZ197" s="91"/>
      <c r="SJA197" s="91"/>
      <c r="SJB197" s="91"/>
      <c r="SJC197" s="91"/>
      <c r="SJD197" s="91"/>
      <c r="SJE197" s="91"/>
      <c r="SJF197" s="91"/>
      <c r="SJG197" s="91"/>
      <c r="SJH197" s="91"/>
      <c r="SJI197" s="91"/>
      <c r="SJJ197" s="91"/>
      <c r="SJK197" s="91"/>
      <c r="SJL197" s="91"/>
      <c r="SJM197" s="91"/>
      <c r="SJN197" s="91"/>
      <c r="SJO197" s="91"/>
      <c r="SJP197" s="91"/>
      <c r="SJQ197" s="91"/>
      <c r="SJR197" s="91"/>
      <c r="SJS197" s="91"/>
      <c r="SJT197" s="91"/>
      <c r="SJU197" s="91"/>
      <c r="SJV197" s="91"/>
      <c r="SJW197" s="91"/>
      <c r="SJX197" s="91"/>
      <c r="SJY197" s="91"/>
      <c r="SJZ197" s="91"/>
      <c r="SKA197" s="91"/>
      <c r="SKB197" s="91"/>
      <c r="SKC197" s="91"/>
      <c r="SKD197" s="91"/>
      <c r="SKE197" s="91"/>
      <c r="SKF197" s="91"/>
      <c r="SKG197" s="91"/>
      <c r="SKH197" s="91"/>
      <c r="SKI197" s="91"/>
      <c r="SKJ197" s="91"/>
      <c r="SKK197" s="91"/>
      <c r="SKL197" s="91"/>
      <c r="SKM197" s="91"/>
      <c r="SKN197" s="91"/>
      <c r="SKO197" s="91"/>
      <c r="SKP197" s="91"/>
      <c r="SKQ197" s="91"/>
      <c r="SKR197" s="91"/>
      <c r="SKS197" s="91"/>
      <c r="SKT197" s="91"/>
      <c r="SKU197" s="91"/>
      <c r="SKV197" s="91"/>
      <c r="SKW197" s="91"/>
      <c r="SKX197" s="91"/>
      <c r="SKY197" s="91"/>
      <c r="SKZ197" s="91"/>
      <c r="SLA197" s="91"/>
      <c r="SLB197" s="91"/>
      <c r="SLC197" s="91"/>
      <c r="SLD197" s="91"/>
      <c r="SLE197" s="91"/>
      <c r="SLF197" s="91"/>
      <c r="SLG197" s="91"/>
      <c r="SLH197" s="91"/>
      <c r="SLI197" s="91"/>
      <c r="SLJ197" s="91"/>
      <c r="SLK197" s="91"/>
      <c r="SLL197" s="91"/>
      <c r="SLM197" s="91"/>
      <c r="SLN197" s="91"/>
      <c r="SLO197" s="91"/>
      <c r="SLP197" s="91"/>
      <c r="SLQ197" s="91"/>
      <c r="SLR197" s="91"/>
      <c r="SLS197" s="91"/>
      <c r="SLT197" s="91"/>
      <c r="SLU197" s="91"/>
      <c r="SLV197" s="91"/>
      <c r="SLW197" s="91"/>
      <c r="SLX197" s="91"/>
      <c r="SLY197" s="91"/>
      <c r="SLZ197" s="91"/>
      <c r="SMA197" s="91"/>
      <c r="SMB197" s="91"/>
      <c r="SMC197" s="91"/>
      <c r="SMD197" s="91"/>
      <c r="SME197" s="91"/>
      <c r="SMF197" s="91"/>
      <c r="SMG197" s="91"/>
      <c r="SMH197" s="91"/>
      <c r="SMI197" s="91"/>
      <c r="SMJ197" s="91"/>
      <c r="SMK197" s="91"/>
      <c r="SML197" s="91"/>
      <c r="SMM197" s="91"/>
      <c r="SMN197" s="91"/>
      <c r="SMO197" s="91"/>
      <c r="SMP197" s="91"/>
      <c r="SMQ197" s="91"/>
      <c r="SMR197" s="91"/>
      <c r="SMS197" s="91"/>
      <c r="SMT197" s="91"/>
      <c r="SMU197" s="91"/>
      <c r="SMV197" s="91"/>
      <c r="SMW197" s="91"/>
      <c r="SMX197" s="91"/>
      <c r="SMY197" s="91"/>
      <c r="SMZ197" s="91"/>
      <c r="SNA197" s="91"/>
      <c r="SNB197" s="91"/>
      <c r="SNC197" s="91"/>
      <c r="SND197" s="91"/>
      <c r="SNE197" s="91"/>
      <c r="SNF197" s="91"/>
      <c r="SNG197" s="91"/>
      <c r="SNH197" s="91"/>
      <c r="SNI197" s="91"/>
      <c r="SNJ197" s="91"/>
      <c r="SNK197" s="91"/>
      <c r="SNL197" s="91"/>
      <c r="SNM197" s="91"/>
      <c r="SNN197" s="91"/>
      <c r="SNO197" s="91"/>
      <c r="SNP197" s="91"/>
      <c r="SNQ197" s="91"/>
      <c r="SNR197" s="91"/>
      <c r="SNS197" s="91"/>
      <c r="SNT197" s="91"/>
      <c r="SNU197" s="91"/>
      <c r="SNV197" s="91"/>
      <c r="SNW197" s="91"/>
      <c r="SNX197" s="91"/>
      <c r="SNY197" s="91"/>
      <c r="SNZ197" s="91"/>
      <c r="SOA197" s="91"/>
      <c r="SOB197" s="91"/>
      <c r="SOC197" s="91"/>
      <c r="SOD197" s="91"/>
      <c r="SOE197" s="91"/>
      <c r="SOF197" s="91"/>
      <c r="SOG197" s="91"/>
      <c r="SOH197" s="91"/>
      <c r="SOI197" s="91"/>
      <c r="SOJ197" s="91"/>
      <c r="SOK197" s="91"/>
      <c r="SOL197" s="91"/>
      <c r="SOM197" s="91"/>
      <c r="SON197" s="91"/>
      <c r="SOO197" s="91"/>
      <c r="SOP197" s="91"/>
      <c r="SOQ197" s="91"/>
      <c r="SOR197" s="91"/>
      <c r="SOS197" s="91"/>
      <c r="SOT197" s="91"/>
      <c r="SOU197" s="91"/>
      <c r="SOV197" s="91"/>
      <c r="SOW197" s="91"/>
      <c r="SOX197" s="91"/>
      <c r="SOY197" s="91"/>
      <c r="SOZ197" s="91"/>
      <c r="SPA197" s="91"/>
      <c r="SPB197" s="91"/>
      <c r="SPC197" s="91"/>
      <c r="SPD197" s="91"/>
      <c r="SPE197" s="91"/>
      <c r="SPF197" s="91"/>
      <c r="SPG197" s="91"/>
      <c r="SPH197" s="91"/>
      <c r="SPI197" s="91"/>
      <c r="SPJ197" s="91"/>
      <c r="SPK197" s="91"/>
      <c r="SPL197" s="91"/>
      <c r="SPM197" s="91"/>
      <c r="SPN197" s="91"/>
      <c r="SPO197" s="91"/>
      <c r="SPP197" s="91"/>
      <c r="SPQ197" s="91"/>
      <c r="SPR197" s="91"/>
      <c r="SPS197" s="91"/>
      <c r="SPT197" s="91"/>
      <c r="SPU197" s="91"/>
      <c r="SPV197" s="91"/>
      <c r="SPW197" s="91"/>
      <c r="SPX197" s="91"/>
      <c r="SPY197" s="91"/>
      <c r="SPZ197" s="91"/>
      <c r="SQA197" s="91"/>
      <c r="SQB197" s="91"/>
      <c r="SQC197" s="91"/>
      <c r="SQD197" s="91"/>
      <c r="SQE197" s="91"/>
      <c r="SQF197" s="91"/>
      <c r="SQG197" s="91"/>
      <c r="SQH197" s="91"/>
      <c r="SQI197" s="91"/>
      <c r="SQJ197" s="91"/>
      <c r="SQK197" s="91"/>
      <c r="SQL197" s="91"/>
      <c r="SQM197" s="91"/>
      <c r="SQN197" s="91"/>
      <c r="SQO197" s="91"/>
      <c r="SQP197" s="91"/>
      <c r="SQQ197" s="91"/>
      <c r="SQR197" s="91"/>
      <c r="SQS197" s="91"/>
      <c r="SQT197" s="91"/>
      <c r="SQU197" s="91"/>
      <c r="SQV197" s="91"/>
      <c r="SQW197" s="91"/>
      <c r="SQX197" s="91"/>
      <c r="SQY197" s="91"/>
      <c r="SQZ197" s="91"/>
      <c r="SRA197" s="91"/>
      <c r="SRB197" s="91"/>
      <c r="SRC197" s="91"/>
      <c r="SRD197" s="91"/>
      <c r="SRE197" s="91"/>
      <c r="SRF197" s="91"/>
      <c r="SRG197" s="91"/>
      <c r="SRH197" s="91"/>
      <c r="SRI197" s="91"/>
      <c r="SRJ197" s="91"/>
      <c r="SRK197" s="91"/>
      <c r="SRL197" s="91"/>
      <c r="SRM197" s="91"/>
      <c r="SRN197" s="91"/>
      <c r="SRO197" s="91"/>
      <c r="SRP197" s="91"/>
      <c r="SRQ197" s="91"/>
      <c r="SRR197" s="91"/>
      <c r="SRS197" s="91"/>
      <c r="SRT197" s="91"/>
      <c r="SRU197" s="91"/>
      <c r="SRV197" s="91"/>
      <c r="SRW197" s="91"/>
      <c r="SRX197" s="91"/>
      <c r="SRY197" s="91"/>
      <c r="SRZ197" s="91"/>
      <c r="SSA197" s="91"/>
      <c r="SSB197" s="91"/>
      <c r="SSC197" s="91"/>
      <c r="SSD197" s="91"/>
      <c r="SSE197" s="91"/>
      <c r="SSF197" s="91"/>
      <c r="SSG197" s="91"/>
      <c r="SSH197" s="91"/>
      <c r="SSI197" s="91"/>
      <c r="SSJ197" s="91"/>
      <c r="SSK197" s="91"/>
      <c r="SSL197" s="91"/>
      <c r="SSM197" s="91"/>
      <c r="SSN197" s="91"/>
      <c r="SSO197" s="91"/>
      <c r="SSP197" s="91"/>
      <c r="SSQ197" s="91"/>
      <c r="SSR197" s="91"/>
      <c r="SSS197" s="91"/>
      <c r="SST197" s="91"/>
      <c r="SSU197" s="91"/>
      <c r="SSV197" s="91"/>
      <c r="SSW197" s="91"/>
      <c r="SSX197" s="91"/>
      <c r="SSY197" s="91"/>
      <c r="SSZ197" s="91"/>
      <c r="STA197" s="91"/>
      <c r="STB197" s="91"/>
      <c r="STC197" s="91"/>
      <c r="STD197" s="91"/>
      <c r="STE197" s="91"/>
      <c r="STF197" s="91"/>
      <c r="STG197" s="91"/>
      <c r="STH197" s="91"/>
      <c r="STI197" s="91"/>
      <c r="STJ197" s="91"/>
      <c r="STK197" s="91"/>
      <c r="STL197" s="91"/>
      <c r="STM197" s="91"/>
      <c r="STN197" s="91"/>
      <c r="STO197" s="91"/>
      <c r="STP197" s="91"/>
      <c r="STQ197" s="91"/>
      <c r="STR197" s="91"/>
      <c r="STS197" s="91"/>
      <c r="STT197" s="91"/>
      <c r="STU197" s="91"/>
      <c r="STV197" s="91"/>
      <c r="STW197" s="91"/>
      <c r="STX197" s="91"/>
      <c r="STY197" s="91"/>
      <c r="STZ197" s="91"/>
      <c r="SUA197" s="91"/>
      <c r="SUB197" s="91"/>
      <c r="SUC197" s="91"/>
      <c r="SUD197" s="91"/>
      <c r="SUE197" s="91"/>
      <c r="SUF197" s="91"/>
      <c r="SUG197" s="91"/>
      <c r="SUH197" s="91"/>
      <c r="SUI197" s="91"/>
      <c r="SUJ197" s="91"/>
      <c r="SUK197" s="91"/>
      <c r="SUL197" s="91"/>
      <c r="SUM197" s="91"/>
      <c r="SUN197" s="91"/>
      <c r="SUO197" s="91"/>
      <c r="SUP197" s="91"/>
      <c r="SUQ197" s="91"/>
      <c r="SUR197" s="91"/>
      <c r="SUS197" s="91"/>
      <c r="SUT197" s="91"/>
      <c r="SUU197" s="91"/>
      <c r="SUV197" s="91"/>
      <c r="SUW197" s="91"/>
      <c r="SUX197" s="91"/>
      <c r="SUY197" s="91"/>
      <c r="SUZ197" s="91"/>
      <c r="SVA197" s="91"/>
      <c r="SVB197" s="91"/>
      <c r="SVC197" s="91"/>
      <c r="SVD197" s="91"/>
      <c r="SVE197" s="91"/>
      <c r="SVF197" s="91"/>
      <c r="SVG197" s="91"/>
      <c r="SVH197" s="91"/>
      <c r="SVI197" s="91"/>
      <c r="SVJ197" s="91"/>
      <c r="SVK197" s="91"/>
      <c r="SVL197" s="91"/>
      <c r="SVM197" s="91"/>
      <c r="SVN197" s="91"/>
      <c r="SVO197" s="91"/>
      <c r="SVP197" s="91"/>
      <c r="SVQ197" s="91"/>
      <c r="SVR197" s="91"/>
      <c r="SVS197" s="91"/>
      <c r="SVT197" s="91"/>
      <c r="SVU197" s="91"/>
      <c r="SVV197" s="91"/>
      <c r="SVW197" s="91"/>
      <c r="SVX197" s="91"/>
      <c r="SVY197" s="91"/>
      <c r="SVZ197" s="91"/>
      <c r="SWA197" s="91"/>
      <c r="SWB197" s="91"/>
      <c r="SWC197" s="91"/>
      <c r="SWD197" s="91"/>
      <c r="SWE197" s="91"/>
      <c r="SWF197" s="91"/>
      <c r="SWG197" s="91"/>
      <c r="SWH197" s="91"/>
      <c r="SWI197" s="91"/>
      <c r="SWJ197" s="91"/>
      <c r="SWK197" s="91"/>
      <c r="SWL197" s="91"/>
      <c r="SWM197" s="91"/>
      <c r="SWN197" s="91"/>
      <c r="SWO197" s="91"/>
      <c r="SWP197" s="91"/>
      <c r="SWQ197" s="91"/>
      <c r="SWR197" s="91"/>
      <c r="SWS197" s="91"/>
      <c r="SWT197" s="91"/>
      <c r="SWU197" s="91"/>
      <c r="SWV197" s="91"/>
      <c r="SWW197" s="91"/>
      <c r="SWX197" s="91"/>
      <c r="SWY197" s="91"/>
      <c r="SWZ197" s="91"/>
      <c r="SXA197" s="91"/>
      <c r="SXB197" s="91"/>
      <c r="SXC197" s="91"/>
      <c r="SXD197" s="91"/>
      <c r="SXE197" s="91"/>
      <c r="SXF197" s="91"/>
      <c r="SXG197" s="91"/>
      <c r="SXH197" s="91"/>
      <c r="SXI197" s="91"/>
      <c r="SXJ197" s="91"/>
      <c r="SXK197" s="91"/>
      <c r="SXL197" s="91"/>
      <c r="SXM197" s="91"/>
      <c r="SXN197" s="91"/>
      <c r="SXO197" s="91"/>
      <c r="SXP197" s="91"/>
      <c r="SXQ197" s="91"/>
      <c r="SXR197" s="91"/>
      <c r="SXS197" s="91"/>
      <c r="SXT197" s="91"/>
      <c r="SXU197" s="91"/>
      <c r="SXV197" s="91"/>
      <c r="SXW197" s="91"/>
      <c r="SXX197" s="91"/>
      <c r="SXY197" s="91"/>
      <c r="SXZ197" s="91"/>
      <c r="SYA197" s="91"/>
      <c r="SYB197" s="91"/>
      <c r="SYC197" s="91"/>
      <c r="SYD197" s="91"/>
      <c r="SYE197" s="91"/>
      <c r="SYF197" s="91"/>
      <c r="SYG197" s="91"/>
      <c r="SYH197" s="91"/>
      <c r="SYI197" s="91"/>
      <c r="SYJ197" s="91"/>
      <c r="SYK197" s="91"/>
      <c r="SYL197" s="91"/>
      <c r="SYM197" s="91"/>
      <c r="SYN197" s="91"/>
      <c r="SYO197" s="91"/>
      <c r="SYP197" s="91"/>
      <c r="SYQ197" s="91"/>
      <c r="SYR197" s="91"/>
      <c r="SYS197" s="91"/>
      <c r="SYT197" s="91"/>
      <c r="SYU197" s="91"/>
      <c r="SYV197" s="91"/>
      <c r="SYW197" s="91"/>
      <c r="SYX197" s="91"/>
      <c r="SYY197" s="91"/>
      <c r="SYZ197" s="91"/>
      <c r="SZA197" s="91"/>
      <c r="SZB197" s="91"/>
      <c r="SZC197" s="91"/>
      <c r="SZD197" s="91"/>
      <c r="SZE197" s="91"/>
      <c r="SZF197" s="91"/>
      <c r="SZG197" s="91"/>
      <c r="SZH197" s="91"/>
      <c r="SZI197" s="91"/>
      <c r="SZJ197" s="91"/>
      <c r="SZK197" s="91"/>
      <c r="SZL197" s="91"/>
      <c r="SZM197" s="91"/>
      <c r="SZN197" s="91"/>
      <c r="SZO197" s="91"/>
      <c r="SZP197" s="91"/>
      <c r="SZQ197" s="91"/>
      <c r="SZR197" s="91"/>
      <c r="SZS197" s="91"/>
      <c r="SZT197" s="91"/>
      <c r="SZU197" s="91"/>
      <c r="SZV197" s="91"/>
      <c r="SZW197" s="91"/>
      <c r="SZX197" s="91"/>
      <c r="SZY197" s="91"/>
      <c r="SZZ197" s="91"/>
      <c r="TAA197" s="91"/>
      <c r="TAB197" s="91"/>
      <c r="TAC197" s="91"/>
      <c r="TAD197" s="91"/>
      <c r="TAE197" s="91"/>
      <c r="TAF197" s="91"/>
      <c r="TAG197" s="91"/>
      <c r="TAH197" s="91"/>
      <c r="TAI197" s="91"/>
      <c r="TAJ197" s="91"/>
      <c r="TAK197" s="91"/>
      <c r="TAL197" s="91"/>
      <c r="TAM197" s="91"/>
      <c r="TAN197" s="91"/>
      <c r="TAO197" s="91"/>
      <c r="TAP197" s="91"/>
      <c r="TAQ197" s="91"/>
      <c r="TAR197" s="91"/>
      <c r="TAS197" s="91"/>
      <c r="TAT197" s="91"/>
      <c r="TAU197" s="91"/>
      <c r="TAV197" s="91"/>
      <c r="TAW197" s="91"/>
      <c r="TAX197" s="91"/>
      <c r="TAY197" s="91"/>
      <c r="TAZ197" s="91"/>
      <c r="TBA197" s="91"/>
      <c r="TBB197" s="91"/>
      <c r="TBC197" s="91"/>
      <c r="TBD197" s="91"/>
      <c r="TBE197" s="91"/>
      <c r="TBF197" s="91"/>
      <c r="TBG197" s="91"/>
      <c r="TBH197" s="91"/>
      <c r="TBI197" s="91"/>
      <c r="TBJ197" s="91"/>
      <c r="TBK197" s="91"/>
      <c r="TBL197" s="91"/>
      <c r="TBM197" s="91"/>
      <c r="TBN197" s="91"/>
      <c r="TBO197" s="91"/>
      <c r="TBP197" s="91"/>
      <c r="TBQ197" s="91"/>
      <c r="TBR197" s="91"/>
      <c r="TBS197" s="91"/>
      <c r="TBT197" s="91"/>
      <c r="TBU197" s="91"/>
      <c r="TBV197" s="91"/>
      <c r="TBW197" s="91"/>
      <c r="TBX197" s="91"/>
      <c r="TBY197" s="91"/>
      <c r="TBZ197" s="91"/>
      <c r="TCA197" s="91"/>
      <c r="TCB197" s="91"/>
      <c r="TCC197" s="91"/>
      <c r="TCD197" s="91"/>
      <c r="TCE197" s="91"/>
      <c r="TCF197" s="91"/>
      <c r="TCG197" s="91"/>
      <c r="TCH197" s="91"/>
      <c r="TCI197" s="91"/>
      <c r="TCJ197" s="91"/>
      <c r="TCK197" s="91"/>
      <c r="TCL197" s="91"/>
      <c r="TCM197" s="91"/>
      <c r="TCN197" s="91"/>
      <c r="TCO197" s="91"/>
      <c r="TCP197" s="91"/>
      <c r="TCQ197" s="91"/>
      <c r="TCR197" s="91"/>
      <c r="TCS197" s="91"/>
      <c r="TCT197" s="91"/>
      <c r="TCU197" s="91"/>
      <c r="TCV197" s="91"/>
      <c r="TCW197" s="91"/>
      <c r="TCX197" s="91"/>
      <c r="TCY197" s="91"/>
      <c r="TCZ197" s="91"/>
      <c r="TDA197" s="91"/>
      <c r="TDB197" s="91"/>
      <c r="TDC197" s="91"/>
      <c r="TDD197" s="91"/>
      <c r="TDE197" s="91"/>
      <c r="TDF197" s="91"/>
      <c r="TDG197" s="91"/>
      <c r="TDH197" s="91"/>
      <c r="TDI197" s="91"/>
      <c r="TDJ197" s="91"/>
      <c r="TDK197" s="91"/>
      <c r="TDL197" s="91"/>
      <c r="TDM197" s="91"/>
      <c r="TDN197" s="91"/>
      <c r="TDO197" s="91"/>
      <c r="TDP197" s="91"/>
      <c r="TDQ197" s="91"/>
      <c r="TDR197" s="91"/>
      <c r="TDS197" s="91"/>
      <c r="TDT197" s="91"/>
      <c r="TDU197" s="91"/>
      <c r="TDV197" s="91"/>
      <c r="TDW197" s="91"/>
      <c r="TDX197" s="91"/>
      <c r="TDY197" s="91"/>
      <c r="TDZ197" s="91"/>
      <c r="TEA197" s="91"/>
      <c r="TEB197" s="91"/>
      <c r="TEC197" s="91"/>
      <c r="TED197" s="91"/>
      <c r="TEE197" s="91"/>
      <c r="TEF197" s="91"/>
      <c r="TEG197" s="91"/>
      <c r="TEH197" s="91"/>
      <c r="TEI197" s="91"/>
      <c r="TEJ197" s="91"/>
      <c r="TEK197" s="91"/>
      <c r="TEL197" s="91"/>
      <c r="TEM197" s="91"/>
      <c r="TEN197" s="91"/>
      <c r="TEO197" s="91"/>
      <c r="TEP197" s="91"/>
      <c r="TEQ197" s="91"/>
      <c r="TER197" s="91"/>
      <c r="TES197" s="91"/>
      <c r="TET197" s="91"/>
      <c r="TEU197" s="91"/>
      <c r="TEV197" s="91"/>
      <c r="TEW197" s="91"/>
      <c r="TEX197" s="91"/>
      <c r="TEY197" s="91"/>
      <c r="TEZ197" s="91"/>
      <c r="TFA197" s="91"/>
      <c r="TFB197" s="91"/>
      <c r="TFC197" s="91"/>
      <c r="TFD197" s="91"/>
      <c r="TFE197" s="91"/>
      <c r="TFF197" s="91"/>
      <c r="TFG197" s="91"/>
      <c r="TFH197" s="91"/>
      <c r="TFI197" s="91"/>
      <c r="TFJ197" s="91"/>
      <c r="TFK197" s="91"/>
      <c r="TFL197" s="91"/>
      <c r="TFM197" s="91"/>
      <c r="TFN197" s="91"/>
      <c r="TFO197" s="91"/>
      <c r="TFP197" s="91"/>
      <c r="TFQ197" s="91"/>
      <c r="TFR197" s="91"/>
      <c r="TFS197" s="91"/>
      <c r="TFT197" s="91"/>
      <c r="TFU197" s="91"/>
      <c r="TFV197" s="91"/>
      <c r="TFW197" s="91"/>
      <c r="TFX197" s="91"/>
      <c r="TFY197" s="91"/>
      <c r="TFZ197" s="91"/>
      <c r="TGA197" s="91"/>
      <c r="TGB197" s="91"/>
      <c r="TGC197" s="91"/>
      <c r="TGD197" s="91"/>
      <c r="TGE197" s="91"/>
      <c r="TGF197" s="91"/>
      <c r="TGG197" s="91"/>
      <c r="TGH197" s="91"/>
      <c r="TGI197" s="91"/>
      <c r="TGJ197" s="91"/>
      <c r="TGK197" s="91"/>
      <c r="TGL197" s="91"/>
      <c r="TGM197" s="91"/>
      <c r="TGN197" s="91"/>
      <c r="TGO197" s="91"/>
      <c r="TGP197" s="91"/>
      <c r="TGQ197" s="91"/>
      <c r="TGR197" s="91"/>
      <c r="TGS197" s="91"/>
      <c r="TGT197" s="91"/>
      <c r="TGU197" s="91"/>
      <c r="TGV197" s="91"/>
      <c r="TGW197" s="91"/>
      <c r="TGX197" s="91"/>
      <c r="TGY197" s="91"/>
      <c r="TGZ197" s="91"/>
      <c r="THA197" s="91"/>
      <c r="THB197" s="91"/>
      <c r="THC197" s="91"/>
      <c r="THD197" s="91"/>
      <c r="THE197" s="91"/>
      <c r="THF197" s="91"/>
      <c r="THG197" s="91"/>
      <c r="THH197" s="91"/>
      <c r="THI197" s="91"/>
      <c r="THJ197" s="91"/>
      <c r="THK197" s="91"/>
      <c r="THL197" s="91"/>
      <c r="THM197" s="91"/>
      <c r="THN197" s="91"/>
      <c r="THO197" s="91"/>
      <c r="THP197" s="91"/>
      <c r="THQ197" s="91"/>
      <c r="THR197" s="91"/>
      <c r="THS197" s="91"/>
      <c r="THT197" s="91"/>
      <c r="THU197" s="91"/>
      <c r="THV197" s="91"/>
      <c r="THW197" s="91"/>
      <c r="THX197" s="91"/>
      <c r="THY197" s="91"/>
      <c r="THZ197" s="91"/>
      <c r="TIA197" s="91"/>
      <c r="TIB197" s="91"/>
      <c r="TIC197" s="91"/>
      <c r="TID197" s="91"/>
      <c r="TIE197" s="91"/>
      <c r="TIF197" s="91"/>
      <c r="TIG197" s="91"/>
      <c r="TIH197" s="91"/>
      <c r="TII197" s="91"/>
      <c r="TIJ197" s="91"/>
      <c r="TIK197" s="91"/>
      <c r="TIL197" s="91"/>
      <c r="TIM197" s="91"/>
      <c r="TIN197" s="91"/>
      <c r="TIO197" s="91"/>
      <c r="TIP197" s="91"/>
      <c r="TIQ197" s="91"/>
      <c r="TIR197" s="91"/>
      <c r="TIS197" s="91"/>
      <c r="TIT197" s="91"/>
      <c r="TIU197" s="91"/>
      <c r="TIV197" s="91"/>
      <c r="TIW197" s="91"/>
      <c r="TIX197" s="91"/>
      <c r="TIY197" s="91"/>
      <c r="TIZ197" s="91"/>
      <c r="TJA197" s="91"/>
      <c r="TJB197" s="91"/>
      <c r="TJC197" s="91"/>
      <c r="TJD197" s="91"/>
      <c r="TJE197" s="91"/>
      <c r="TJF197" s="91"/>
      <c r="TJG197" s="91"/>
      <c r="TJH197" s="91"/>
      <c r="TJI197" s="91"/>
      <c r="TJJ197" s="91"/>
      <c r="TJK197" s="91"/>
      <c r="TJL197" s="91"/>
      <c r="TJM197" s="91"/>
      <c r="TJN197" s="91"/>
      <c r="TJO197" s="91"/>
      <c r="TJP197" s="91"/>
      <c r="TJQ197" s="91"/>
      <c r="TJR197" s="91"/>
      <c r="TJS197" s="91"/>
      <c r="TJT197" s="91"/>
      <c r="TJU197" s="91"/>
      <c r="TJV197" s="91"/>
      <c r="TJW197" s="91"/>
      <c r="TJX197" s="91"/>
      <c r="TJY197" s="91"/>
      <c r="TJZ197" s="91"/>
      <c r="TKA197" s="91"/>
      <c r="TKB197" s="91"/>
      <c r="TKC197" s="91"/>
      <c r="TKD197" s="91"/>
      <c r="TKE197" s="91"/>
      <c r="TKF197" s="91"/>
      <c r="TKG197" s="91"/>
      <c r="TKH197" s="91"/>
      <c r="TKI197" s="91"/>
      <c r="TKJ197" s="91"/>
      <c r="TKK197" s="91"/>
      <c r="TKL197" s="91"/>
      <c r="TKM197" s="91"/>
      <c r="TKN197" s="91"/>
      <c r="TKO197" s="91"/>
      <c r="TKP197" s="91"/>
      <c r="TKQ197" s="91"/>
      <c r="TKR197" s="91"/>
      <c r="TKS197" s="91"/>
      <c r="TKT197" s="91"/>
      <c r="TKU197" s="91"/>
      <c r="TKV197" s="91"/>
      <c r="TKW197" s="91"/>
      <c r="TKX197" s="91"/>
      <c r="TKY197" s="91"/>
      <c r="TKZ197" s="91"/>
      <c r="TLA197" s="91"/>
      <c r="TLB197" s="91"/>
      <c r="TLC197" s="91"/>
      <c r="TLD197" s="91"/>
      <c r="TLE197" s="91"/>
      <c r="TLF197" s="91"/>
      <c r="TLG197" s="91"/>
      <c r="TLH197" s="91"/>
      <c r="TLI197" s="91"/>
      <c r="TLJ197" s="91"/>
      <c r="TLK197" s="91"/>
      <c r="TLL197" s="91"/>
      <c r="TLM197" s="91"/>
      <c r="TLN197" s="91"/>
      <c r="TLO197" s="91"/>
      <c r="TLP197" s="91"/>
      <c r="TLQ197" s="91"/>
      <c r="TLR197" s="91"/>
      <c r="TLS197" s="91"/>
      <c r="TLT197" s="91"/>
      <c r="TLU197" s="91"/>
      <c r="TLV197" s="91"/>
      <c r="TLW197" s="91"/>
      <c r="TLX197" s="91"/>
      <c r="TLY197" s="91"/>
      <c r="TLZ197" s="91"/>
      <c r="TMA197" s="91"/>
      <c r="TMB197" s="91"/>
      <c r="TMC197" s="91"/>
      <c r="TMD197" s="91"/>
      <c r="TME197" s="91"/>
      <c r="TMF197" s="91"/>
      <c r="TMG197" s="91"/>
      <c r="TMH197" s="91"/>
      <c r="TMI197" s="91"/>
      <c r="TMJ197" s="91"/>
      <c r="TMK197" s="91"/>
      <c r="TML197" s="91"/>
      <c r="TMM197" s="91"/>
      <c r="TMN197" s="91"/>
      <c r="TMO197" s="91"/>
      <c r="TMP197" s="91"/>
      <c r="TMQ197" s="91"/>
      <c r="TMR197" s="91"/>
      <c r="TMS197" s="91"/>
      <c r="TMT197" s="91"/>
      <c r="TMU197" s="91"/>
      <c r="TMV197" s="91"/>
      <c r="TMW197" s="91"/>
      <c r="TMX197" s="91"/>
      <c r="TMY197" s="91"/>
      <c r="TMZ197" s="91"/>
      <c r="TNA197" s="91"/>
      <c r="TNB197" s="91"/>
      <c r="TNC197" s="91"/>
      <c r="TND197" s="91"/>
      <c r="TNE197" s="91"/>
      <c r="TNF197" s="91"/>
      <c r="TNG197" s="91"/>
      <c r="TNH197" s="91"/>
      <c r="TNI197" s="91"/>
      <c r="TNJ197" s="91"/>
      <c r="TNK197" s="91"/>
      <c r="TNL197" s="91"/>
      <c r="TNM197" s="91"/>
      <c r="TNN197" s="91"/>
      <c r="TNO197" s="91"/>
      <c r="TNP197" s="91"/>
      <c r="TNQ197" s="91"/>
      <c r="TNR197" s="91"/>
      <c r="TNS197" s="91"/>
      <c r="TNT197" s="91"/>
      <c r="TNU197" s="91"/>
      <c r="TNV197" s="91"/>
      <c r="TNW197" s="91"/>
      <c r="TNX197" s="91"/>
      <c r="TNY197" s="91"/>
      <c r="TNZ197" s="91"/>
      <c r="TOA197" s="91"/>
      <c r="TOB197" s="91"/>
      <c r="TOC197" s="91"/>
      <c r="TOD197" s="91"/>
      <c r="TOE197" s="91"/>
      <c r="TOF197" s="91"/>
      <c r="TOG197" s="91"/>
      <c r="TOH197" s="91"/>
      <c r="TOI197" s="91"/>
      <c r="TOJ197" s="91"/>
      <c r="TOK197" s="91"/>
      <c r="TOL197" s="91"/>
      <c r="TOM197" s="91"/>
      <c r="TON197" s="91"/>
      <c r="TOO197" s="91"/>
      <c r="TOP197" s="91"/>
      <c r="TOQ197" s="91"/>
      <c r="TOR197" s="91"/>
      <c r="TOS197" s="91"/>
      <c r="TOT197" s="91"/>
      <c r="TOU197" s="91"/>
      <c r="TOV197" s="91"/>
      <c r="TOW197" s="91"/>
      <c r="TOX197" s="91"/>
      <c r="TOY197" s="91"/>
      <c r="TOZ197" s="91"/>
      <c r="TPA197" s="91"/>
      <c r="TPB197" s="91"/>
      <c r="TPC197" s="91"/>
      <c r="TPD197" s="91"/>
      <c r="TPE197" s="91"/>
      <c r="TPF197" s="91"/>
      <c r="TPG197" s="91"/>
      <c r="TPH197" s="91"/>
      <c r="TPI197" s="91"/>
      <c r="TPJ197" s="91"/>
      <c r="TPK197" s="91"/>
      <c r="TPL197" s="91"/>
      <c r="TPM197" s="91"/>
      <c r="TPN197" s="91"/>
      <c r="TPO197" s="91"/>
      <c r="TPP197" s="91"/>
      <c r="TPQ197" s="91"/>
      <c r="TPR197" s="91"/>
      <c r="TPS197" s="91"/>
      <c r="TPT197" s="91"/>
      <c r="TPU197" s="91"/>
      <c r="TPV197" s="91"/>
      <c r="TPW197" s="91"/>
      <c r="TPX197" s="91"/>
      <c r="TPY197" s="91"/>
      <c r="TPZ197" s="91"/>
      <c r="TQA197" s="91"/>
      <c r="TQB197" s="91"/>
      <c r="TQC197" s="91"/>
      <c r="TQD197" s="91"/>
      <c r="TQE197" s="91"/>
      <c r="TQF197" s="91"/>
      <c r="TQG197" s="91"/>
      <c r="TQH197" s="91"/>
      <c r="TQI197" s="91"/>
      <c r="TQJ197" s="91"/>
      <c r="TQK197" s="91"/>
      <c r="TQL197" s="91"/>
      <c r="TQM197" s="91"/>
      <c r="TQN197" s="91"/>
      <c r="TQO197" s="91"/>
      <c r="TQP197" s="91"/>
      <c r="TQQ197" s="91"/>
      <c r="TQR197" s="91"/>
      <c r="TQS197" s="91"/>
      <c r="TQT197" s="91"/>
      <c r="TQU197" s="91"/>
      <c r="TQV197" s="91"/>
      <c r="TQW197" s="91"/>
      <c r="TQX197" s="91"/>
      <c r="TQY197" s="91"/>
      <c r="TQZ197" s="91"/>
      <c r="TRA197" s="91"/>
      <c r="TRB197" s="91"/>
      <c r="TRC197" s="91"/>
      <c r="TRD197" s="91"/>
      <c r="TRE197" s="91"/>
      <c r="TRF197" s="91"/>
      <c r="TRG197" s="91"/>
      <c r="TRH197" s="91"/>
      <c r="TRI197" s="91"/>
      <c r="TRJ197" s="91"/>
      <c r="TRK197" s="91"/>
      <c r="TRL197" s="91"/>
      <c r="TRM197" s="91"/>
      <c r="TRN197" s="91"/>
      <c r="TRO197" s="91"/>
      <c r="TRP197" s="91"/>
      <c r="TRQ197" s="91"/>
      <c r="TRR197" s="91"/>
      <c r="TRS197" s="91"/>
      <c r="TRT197" s="91"/>
      <c r="TRU197" s="91"/>
      <c r="TRV197" s="91"/>
      <c r="TRW197" s="91"/>
      <c r="TRX197" s="91"/>
      <c r="TRY197" s="91"/>
      <c r="TRZ197" s="91"/>
      <c r="TSA197" s="91"/>
      <c r="TSB197" s="91"/>
      <c r="TSC197" s="91"/>
      <c r="TSD197" s="91"/>
      <c r="TSE197" s="91"/>
      <c r="TSF197" s="91"/>
      <c r="TSG197" s="91"/>
      <c r="TSH197" s="91"/>
      <c r="TSI197" s="91"/>
      <c r="TSJ197" s="91"/>
      <c r="TSK197" s="91"/>
      <c r="TSL197" s="91"/>
      <c r="TSM197" s="91"/>
      <c r="TSN197" s="91"/>
      <c r="TSO197" s="91"/>
      <c r="TSP197" s="91"/>
      <c r="TSQ197" s="91"/>
      <c r="TSR197" s="91"/>
      <c r="TSS197" s="91"/>
      <c r="TST197" s="91"/>
      <c r="TSU197" s="91"/>
      <c r="TSV197" s="91"/>
      <c r="TSW197" s="91"/>
      <c r="TSX197" s="91"/>
      <c r="TSY197" s="91"/>
      <c r="TSZ197" s="91"/>
      <c r="TTA197" s="91"/>
      <c r="TTB197" s="91"/>
      <c r="TTC197" s="91"/>
      <c r="TTD197" s="91"/>
      <c r="TTE197" s="91"/>
      <c r="TTF197" s="91"/>
      <c r="TTG197" s="91"/>
      <c r="TTH197" s="91"/>
      <c r="TTI197" s="91"/>
      <c r="TTJ197" s="91"/>
      <c r="TTK197" s="91"/>
      <c r="TTL197" s="91"/>
      <c r="TTM197" s="91"/>
      <c r="TTN197" s="91"/>
      <c r="TTO197" s="91"/>
      <c r="TTP197" s="91"/>
      <c r="TTQ197" s="91"/>
      <c r="TTR197" s="91"/>
      <c r="TTS197" s="91"/>
      <c r="TTT197" s="91"/>
      <c r="TTU197" s="91"/>
      <c r="TTV197" s="91"/>
      <c r="TTW197" s="91"/>
      <c r="TTX197" s="91"/>
      <c r="TTY197" s="91"/>
      <c r="TTZ197" s="91"/>
      <c r="TUA197" s="91"/>
      <c r="TUB197" s="91"/>
      <c r="TUC197" s="91"/>
      <c r="TUD197" s="91"/>
      <c r="TUE197" s="91"/>
      <c r="TUF197" s="91"/>
      <c r="TUG197" s="91"/>
      <c r="TUH197" s="91"/>
      <c r="TUI197" s="91"/>
      <c r="TUJ197" s="91"/>
      <c r="TUK197" s="91"/>
      <c r="TUL197" s="91"/>
      <c r="TUM197" s="91"/>
      <c r="TUN197" s="91"/>
      <c r="TUO197" s="91"/>
      <c r="TUP197" s="91"/>
      <c r="TUQ197" s="91"/>
      <c r="TUR197" s="91"/>
      <c r="TUS197" s="91"/>
      <c r="TUT197" s="91"/>
      <c r="TUU197" s="91"/>
      <c r="TUV197" s="91"/>
      <c r="TUW197" s="91"/>
      <c r="TUX197" s="91"/>
      <c r="TUY197" s="91"/>
      <c r="TUZ197" s="91"/>
      <c r="TVA197" s="91"/>
      <c r="TVB197" s="91"/>
      <c r="TVC197" s="91"/>
      <c r="TVD197" s="91"/>
      <c r="TVE197" s="91"/>
      <c r="TVF197" s="91"/>
      <c r="TVG197" s="91"/>
      <c r="TVH197" s="91"/>
      <c r="TVI197" s="91"/>
      <c r="TVJ197" s="91"/>
      <c r="TVK197" s="91"/>
      <c r="TVL197" s="91"/>
      <c r="TVM197" s="91"/>
      <c r="TVN197" s="91"/>
      <c r="TVO197" s="91"/>
      <c r="TVP197" s="91"/>
      <c r="TVQ197" s="91"/>
      <c r="TVR197" s="91"/>
      <c r="TVS197" s="91"/>
      <c r="TVT197" s="91"/>
      <c r="TVU197" s="91"/>
      <c r="TVV197" s="91"/>
      <c r="TVW197" s="91"/>
      <c r="TVX197" s="91"/>
      <c r="TVY197" s="91"/>
      <c r="TVZ197" s="91"/>
      <c r="TWA197" s="91"/>
      <c r="TWB197" s="91"/>
      <c r="TWC197" s="91"/>
      <c r="TWD197" s="91"/>
      <c r="TWE197" s="91"/>
      <c r="TWF197" s="91"/>
      <c r="TWG197" s="91"/>
      <c r="TWH197" s="91"/>
      <c r="TWI197" s="91"/>
      <c r="TWJ197" s="91"/>
      <c r="TWK197" s="91"/>
      <c r="TWL197" s="91"/>
      <c r="TWM197" s="91"/>
      <c r="TWN197" s="91"/>
      <c r="TWO197" s="91"/>
      <c r="TWP197" s="91"/>
      <c r="TWQ197" s="91"/>
      <c r="TWR197" s="91"/>
      <c r="TWS197" s="91"/>
      <c r="TWT197" s="91"/>
      <c r="TWU197" s="91"/>
      <c r="TWV197" s="91"/>
      <c r="TWW197" s="91"/>
      <c r="TWX197" s="91"/>
      <c r="TWY197" s="91"/>
      <c r="TWZ197" s="91"/>
      <c r="TXA197" s="91"/>
      <c r="TXB197" s="91"/>
      <c r="TXC197" s="91"/>
      <c r="TXD197" s="91"/>
      <c r="TXE197" s="91"/>
      <c r="TXF197" s="91"/>
      <c r="TXG197" s="91"/>
      <c r="TXH197" s="91"/>
      <c r="TXI197" s="91"/>
      <c r="TXJ197" s="91"/>
      <c r="TXK197" s="91"/>
      <c r="TXL197" s="91"/>
      <c r="TXM197" s="91"/>
      <c r="TXN197" s="91"/>
      <c r="TXO197" s="91"/>
      <c r="TXP197" s="91"/>
      <c r="TXQ197" s="91"/>
      <c r="TXR197" s="91"/>
      <c r="TXS197" s="91"/>
      <c r="TXT197" s="91"/>
      <c r="TXU197" s="91"/>
      <c r="TXV197" s="91"/>
      <c r="TXW197" s="91"/>
      <c r="TXX197" s="91"/>
      <c r="TXY197" s="91"/>
      <c r="TXZ197" s="91"/>
      <c r="TYA197" s="91"/>
      <c r="TYB197" s="91"/>
      <c r="TYC197" s="91"/>
      <c r="TYD197" s="91"/>
      <c r="TYE197" s="91"/>
      <c r="TYF197" s="91"/>
      <c r="TYG197" s="91"/>
      <c r="TYH197" s="91"/>
      <c r="TYI197" s="91"/>
      <c r="TYJ197" s="91"/>
      <c r="TYK197" s="91"/>
      <c r="TYL197" s="91"/>
      <c r="TYM197" s="91"/>
      <c r="TYN197" s="91"/>
      <c r="TYO197" s="91"/>
      <c r="TYP197" s="91"/>
      <c r="TYQ197" s="91"/>
      <c r="TYR197" s="91"/>
      <c r="TYS197" s="91"/>
      <c r="TYT197" s="91"/>
      <c r="TYU197" s="91"/>
      <c r="TYV197" s="91"/>
      <c r="TYW197" s="91"/>
      <c r="TYX197" s="91"/>
      <c r="TYY197" s="91"/>
      <c r="TYZ197" s="91"/>
      <c r="TZA197" s="91"/>
      <c r="TZB197" s="91"/>
      <c r="TZC197" s="91"/>
      <c r="TZD197" s="91"/>
      <c r="TZE197" s="91"/>
      <c r="TZF197" s="91"/>
      <c r="TZG197" s="91"/>
      <c r="TZH197" s="91"/>
      <c r="TZI197" s="91"/>
      <c r="TZJ197" s="91"/>
      <c r="TZK197" s="91"/>
      <c r="TZL197" s="91"/>
      <c r="TZM197" s="91"/>
      <c r="TZN197" s="91"/>
      <c r="TZO197" s="91"/>
      <c r="TZP197" s="91"/>
      <c r="TZQ197" s="91"/>
      <c r="TZR197" s="91"/>
      <c r="TZS197" s="91"/>
      <c r="TZT197" s="91"/>
      <c r="TZU197" s="91"/>
      <c r="TZV197" s="91"/>
      <c r="TZW197" s="91"/>
      <c r="TZX197" s="91"/>
      <c r="TZY197" s="91"/>
      <c r="TZZ197" s="91"/>
      <c r="UAA197" s="91"/>
      <c r="UAB197" s="91"/>
      <c r="UAC197" s="91"/>
      <c r="UAD197" s="91"/>
      <c r="UAE197" s="91"/>
      <c r="UAF197" s="91"/>
      <c r="UAG197" s="91"/>
      <c r="UAH197" s="91"/>
      <c r="UAI197" s="91"/>
      <c r="UAJ197" s="91"/>
      <c r="UAK197" s="91"/>
      <c r="UAL197" s="91"/>
      <c r="UAM197" s="91"/>
      <c r="UAN197" s="91"/>
      <c r="UAO197" s="91"/>
      <c r="UAP197" s="91"/>
      <c r="UAQ197" s="91"/>
      <c r="UAR197" s="91"/>
      <c r="UAS197" s="91"/>
      <c r="UAT197" s="91"/>
      <c r="UAU197" s="91"/>
      <c r="UAV197" s="91"/>
      <c r="UAW197" s="91"/>
      <c r="UAX197" s="91"/>
      <c r="UAY197" s="91"/>
      <c r="UAZ197" s="91"/>
      <c r="UBA197" s="91"/>
      <c r="UBB197" s="91"/>
      <c r="UBC197" s="91"/>
      <c r="UBD197" s="91"/>
      <c r="UBE197" s="91"/>
      <c r="UBF197" s="91"/>
      <c r="UBG197" s="91"/>
      <c r="UBH197" s="91"/>
      <c r="UBI197" s="91"/>
      <c r="UBJ197" s="91"/>
      <c r="UBK197" s="91"/>
      <c r="UBL197" s="91"/>
      <c r="UBM197" s="91"/>
      <c r="UBN197" s="91"/>
      <c r="UBO197" s="91"/>
      <c r="UBP197" s="91"/>
      <c r="UBQ197" s="91"/>
      <c r="UBR197" s="91"/>
      <c r="UBS197" s="91"/>
      <c r="UBT197" s="91"/>
      <c r="UBU197" s="91"/>
      <c r="UBV197" s="91"/>
      <c r="UBW197" s="91"/>
      <c r="UBX197" s="91"/>
      <c r="UBY197" s="91"/>
      <c r="UBZ197" s="91"/>
      <c r="UCA197" s="91"/>
      <c r="UCB197" s="91"/>
      <c r="UCC197" s="91"/>
      <c r="UCD197" s="91"/>
      <c r="UCE197" s="91"/>
      <c r="UCF197" s="91"/>
      <c r="UCG197" s="91"/>
      <c r="UCH197" s="91"/>
      <c r="UCI197" s="91"/>
      <c r="UCJ197" s="91"/>
      <c r="UCK197" s="91"/>
      <c r="UCL197" s="91"/>
      <c r="UCM197" s="91"/>
      <c r="UCN197" s="91"/>
      <c r="UCO197" s="91"/>
      <c r="UCP197" s="91"/>
      <c r="UCQ197" s="91"/>
      <c r="UCR197" s="91"/>
      <c r="UCS197" s="91"/>
      <c r="UCT197" s="91"/>
      <c r="UCU197" s="91"/>
      <c r="UCV197" s="91"/>
      <c r="UCW197" s="91"/>
      <c r="UCX197" s="91"/>
      <c r="UCY197" s="91"/>
      <c r="UCZ197" s="91"/>
      <c r="UDA197" s="91"/>
      <c r="UDB197" s="91"/>
      <c r="UDC197" s="91"/>
      <c r="UDD197" s="91"/>
      <c r="UDE197" s="91"/>
      <c r="UDF197" s="91"/>
      <c r="UDG197" s="91"/>
      <c r="UDH197" s="91"/>
      <c r="UDI197" s="91"/>
      <c r="UDJ197" s="91"/>
      <c r="UDK197" s="91"/>
      <c r="UDL197" s="91"/>
      <c r="UDM197" s="91"/>
      <c r="UDN197" s="91"/>
      <c r="UDO197" s="91"/>
      <c r="UDP197" s="91"/>
      <c r="UDQ197" s="91"/>
      <c r="UDR197" s="91"/>
      <c r="UDS197" s="91"/>
      <c r="UDT197" s="91"/>
      <c r="UDU197" s="91"/>
      <c r="UDV197" s="91"/>
      <c r="UDW197" s="91"/>
      <c r="UDX197" s="91"/>
      <c r="UDY197" s="91"/>
      <c r="UDZ197" s="91"/>
      <c r="UEA197" s="91"/>
      <c r="UEB197" s="91"/>
      <c r="UEC197" s="91"/>
      <c r="UED197" s="91"/>
      <c r="UEE197" s="91"/>
      <c r="UEF197" s="91"/>
      <c r="UEG197" s="91"/>
      <c r="UEH197" s="91"/>
      <c r="UEI197" s="91"/>
      <c r="UEJ197" s="91"/>
      <c r="UEK197" s="91"/>
      <c r="UEL197" s="91"/>
      <c r="UEM197" s="91"/>
      <c r="UEN197" s="91"/>
      <c r="UEO197" s="91"/>
      <c r="UEP197" s="91"/>
      <c r="UEQ197" s="91"/>
      <c r="UER197" s="91"/>
      <c r="UES197" s="91"/>
      <c r="UET197" s="91"/>
      <c r="UEU197" s="91"/>
      <c r="UEV197" s="91"/>
      <c r="UEW197" s="91"/>
      <c r="UEX197" s="91"/>
      <c r="UEY197" s="91"/>
      <c r="UEZ197" s="91"/>
      <c r="UFA197" s="91"/>
      <c r="UFB197" s="91"/>
      <c r="UFC197" s="91"/>
      <c r="UFD197" s="91"/>
      <c r="UFE197" s="91"/>
      <c r="UFF197" s="91"/>
      <c r="UFG197" s="91"/>
      <c r="UFH197" s="91"/>
      <c r="UFI197" s="91"/>
      <c r="UFJ197" s="91"/>
      <c r="UFK197" s="91"/>
      <c r="UFL197" s="91"/>
      <c r="UFM197" s="91"/>
      <c r="UFN197" s="91"/>
      <c r="UFO197" s="91"/>
      <c r="UFP197" s="91"/>
      <c r="UFQ197" s="91"/>
      <c r="UFR197" s="91"/>
      <c r="UFS197" s="91"/>
      <c r="UFT197" s="91"/>
      <c r="UFU197" s="91"/>
      <c r="UFV197" s="91"/>
      <c r="UFW197" s="91"/>
      <c r="UFX197" s="91"/>
      <c r="UFY197" s="91"/>
      <c r="UFZ197" s="91"/>
      <c r="UGA197" s="91"/>
      <c r="UGB197" s="91"/>
      <c r="UGC197" s="91"/>
      <c r="UGD197" s="91"/>
      <c r="UGE197" s="91"/>
      <c r="UGF197" s="91"/>
      <c r="UGG197" s="91"/>
      <c r="UGH197" s="91"/>
      <c r="UGI197" s="91"/>
      <c r="UGJ197" s="91"/>
      <c r="UGK197" s="91"/>
      <c r="UGL197" s="91"/>
      <c r="UGM197" s="91"/>
      <c r="UGN197" s="91"/>
      <c r="UGO197" s="91"/>
      <c r="UGP197" s="91"/>
      <c r="UGQ197" s="91"/>
      <c r="UGR197" s="91"/>
      <c r="UGS197" s="91"/>
      <c r="UGT197" s="91"/>
      <c r="UGU197" s="91"/>
      <c r="UGV197" s="91"/>
      <c r="UGW197" s="91"/>
      <c r="UGX197" s="91"/>
      <c r="UGY197" s="91"/>
      <c r="UGZ197" s="91"/>
      <c r="UHA197" s="91"/>
      <c r="UHB197" s="91"/>
      <c r="UHC197" s="91"/>
      <c r="UHD197" s="91"/>
      <c r="UHE197" s="91"/>
      <c r="UHF197" s="91"/>
      <c r="UHG197" s="91"/>
      <c r="UHH197" s="91"/>
      <c r="UHI197" s="91"/>
      <c r="UHJ197" s="91"/>
      <c r="UHK197" s="91"/>
      <c r="UHL197" s="91"/>
      <c r="UHM197" s="91"/>
      <c r="UHN197" s="91"/>
      <c r="UHO197" s="91"/>
      <c r="UHP197" s="91"/>
      <c r="UHQ197" s="91"/>
      <c r="UHR197" s="91"/>
      <c r="UHS197" s="91"/>
      <c r="UHT197" s="91"/>
      <c r="UHU197" s="91"/>
      <c r="UHV197" s="91"/>
      <c r="UHW197" s="91"/>
      <c r="UHX197" s="91"/>
      <c r="UHY197" s="91"/>
      <c r="UHZ197" s="91"/>
      <c r="UIA197" s="91"/>
      <c r="UIB197" s="91"/>
      <c r="UIC197" s="91"/>
      <c r="UID197" s="91"/>
      <c r="UIE197" s="91"/>
      <c r="UIF197" s="91"/>
      <c r="UIG197" s="91"/>
      <c r="UIH197" s="91"/>
      <c r="UII197" s="91"/>
      <c r="UIJ197" s="91"/>
      <c r="UIK197" s="91"/>
      <c r="UIL197" s="91"/>
      <c r="UIM197" s="91"/>
      <c r="UIN197" s="91"/>
      <c r="UIO197" s="91"/>
      <c r="UIP197" s="91"/>
      <c r="UIQ197" s="91"/>
      <c r="UIR197" s="91"/>
      <c r="UIS197" s="91"/>
      <c r="UIT197" s="91"/>
      <c r="UIU197" s="91"/>
      <c r="UIV197" s="91"/>
      <c r="UIW197" s="91"/>
      <c r="UIX197" s="91"/>
      <c r="UIY197" s="91"/>
      <c r="UIZ197" s="91"/>
      <c r="UJA197" s="91"/>
      <c r="UJB197" s="91"/>
      <c r="UJC197" s="91"/>
      <c r="UJD197" s="91"/>
      <c r="UJE197" s="91"/>
      <c r="UJF197" s="91"/>
      <c r="UJG197" s="91"/>
      <c r="UJH197" s="91"/>
      <c r="UJI197" s="91"/>
      <c r="UJJ197" s="91"/>
      <c r="UJK197" s="91"/>
      <c r="UJL197" s="91"/>
      <c r="UJM197" s="91"/>
      <c r="UJN197" s="91"/>
      <c r="UJO197" s="91"/>
      <c r="UJP197" s="91"/>
      <c r="UJQ197" s="91"/>
      <c r="UJR197" s="91"/>
      <c r="UJS197" s="91"/>
      <c r="UJT197" s="91"/>
      <c r="UJU197" s="91"/>
      <c r="UJV197" s="91"/>
      <c r="UJW197" s="91"/>
      <c r="UJX197" s="91"/>
      <c r="UJY197" s="91"/>
      <c r="UJZ197" s="91"/>
      <c r="UKA197" s="91"/>
      <c r="UKB197" s="91"/>
      <c r="UKC197" s="91"/>
      <c r="UKD197" s="91"/>
      <c r="UKE197" s="91"/>
      <c r="UKF197" s="91"/>
      <c r="UKG197" s="91"/>
      <c r="UKH197" s="91"/>
      <c r="UKI197" s="91"/>
      <c r="UKJ197" s="91"/>
      <c r="UKK197" s="91"/>
      <c r="UKL197" s="91"/>
      <c r="UKM197" s="91"/>
      <c r="UKN197" s="91"/>
      <c r="UKO197" s="91"/>
      <c r="UKP197" s="91"/>
      <c r="UKQ197" s="91"/>
      <c r="UKR197" s="91"/>
      <c r="UKS197" s="91"/>
      <c r="UKT197" s="91"/>
      <c r="UKU197" s="91"/>
      <c r="UKV197" s="91"/>
      <c r="UKW197" s="91"/>
      <c r="UKX197" s="91"/>
      <c r="UKY197" s="91"/>
      <c r="UKZ197" s="91"/>
      <c r="ULA197" s="91"/>
      <c r="ULB197" s="91"/>
      <c r="ULC197" s="91"/>
      <c r="ULD197" s="91"/>
      <c r="ULE197" s="91"/>
      <c r="ULF197" s="91"/>
      <c r="ULG197" s="91"/>
      <c r="ULH197" s="91"/>
      <c r="ULI197" s="91"/>
      <c r="ULJ197" s="91"/>
      <c r="ULK197" s="91"/>
      <c r="ULL197" s="91"/>
      <c r="ULM197" s="91"/>
      <c r="ULN197" s="91"/>
      <c r="ULO197" s="91"/>
      <c r="ULP197" s="91"/>
      <c r="ULQ197" s="91"/>
      <c r="ULR197" s="91"/>
      <c r="ULS197" s="91"/>
      <c r="ULT197" s="91"/>
      <c r="ULU197" s="91"/>
      <c r="ULV197" s="91"/>
      <c r="ULW197" s="91"/>
      <c r="ULX197" s="91"/>
      <c r="ULY197" s="91"/>
      <c r="ULZ197" s="91"/>
      <c r="UMA197" s="91"/>
      <c r="UMB197" s="91"/>
      <c r="UMC197" s="91"/>
      <c r="UMD197" s="91"/>
      <c r="UME197" s="91"/>
      <c r="UMF197" s="91"/>
      <c r="UMG197" s="91"/>
      <c r="UMH197" s="91"/>
      <c r="UMI197" s="91"/>
      <c r="UMJ197" s="91"/>
      <c r="UMK197" s="91"/>
      <c r="UML197" s="91"/>
      <c r="UMM197" s="91"/>
      <c r="UMN197" s="91"/>
      <c r="UMO197" s="91"/>
      <c r="UMP197" s="91"/>
      <c r="UMQ197" s="91"/>
      <c r="UMR197" s="91"/>
      <c r="UMS197" s="91"/>
      <c r="UMT197" s="91"/>
      <c r="UMU197" s="91"/>
      <c r="UMV197" s="91"/>
      <c r="UMW197" s="91"/>
      <c r="UMX197" s="91"/>
      <c r="UMY197" s="91"/>
      <c r="UMZ197" s="91"/>
      <c r="UNA197" s="91"/>
      <c r="UNB197" s="91"/>
      <c r="UNC197" s="91"/>
      <c r="UND197" s="91"/>
      <c r="UNE197" s="91"/>
      <c r="UNF197" s="91"/>
      <c r="UNG197" s="91"/>
      <c r="UNH197" s="91"/>
      <c r="UNI197" s="91"/>
      <c r="UNJ197" s="91"/>
      <c r="UNK197" s="91"/>
      <c r="UNL197" s="91"/>
      <c r="UNM197" s="91"/>
      <c r="UNN197" s="91"/>
      <c r="UNO197" s="91"/>
      <c r="UNP197" s="91"/>
      <c r="UNQ197" s="91"/>
      <c r="UNR197" s="91"/>
      <c r="UNS197" s="91"/>
      <c r="UNT197" s="91"/>
      <c r="UNU197" s="91"/>
      <c r="UNV197" s="91"/>
      <c r="UNW197" s="91"/>
      <c r="UNX197" s="91"/>
      <c r="UNY197" s="91"/>
      <c r="UNZ197" s="91"/>
      <c r="UOA197" s="91"/>
      <c r="UOB197" s="91"/>
      <c r="UOC197" s="91"/>
      <c r="UOD197" s="91"/>
      <c r="UOE197" s="91"/>
      <c r="UOF197" s="91"/>
      <c r="UOG197" s="91"/>
      <c r="UOH197" s="91"/>
      <c r="UOI197" s="91"/>
      <c r="UOJ197" s="91"/>
      <c r="UOK197" s="91"/>
      <c r="UOL197" s="91"/>
      <c r="UOM197" s="91"/>
      <c r="UON197" s="91"/>
      <c r="UOO197" s="91"/>
      <c r="UOP197" s="91"/>
      <c r="UOQ197" s="91"/>
      <c r="UOR197" s="91"/>
      <c r="UOS197" s="91"/>
      <c r="UOT197" s="91"/>
      <c r="UOU197" s="91"/>
      <c r="UOV197" s="91"/>
      <c r="UOW197" s="91"/>
      <c r="UOX197" s="91"/>
      <c r="UOY197" s="91"/>
      <c r="UOZ197" s="91"/>
      <c r="UPA197" s="91"/>
      <c r="UPB197" s="91"/>
      <c r="UPC197" s="91"/>
      <c r="UPD197" s="91"/>
      <c r="UPE197" s="91"/>
      <c r="UPF197" s="91"/>
      <c r="UPG197" s="91"/>
      <c r="UPH197" s="91"/>
      <c r="UPI197" s="91"/>
      <c r="UPJ197" s="91"/>
      <c r="UPK197" s="91"/>
      <c r="UPL197" s="91"/>
      <c r="UPM197" s="91"/>
      <c r="UPN197" s="91"/>
      <c r="UPO197" s="91"/>
      <c r="UPP197" s="91"/>
      <c r="UPQ197" s="91"/>
      <c r="UPR197" s="91"/>
      <c r="UPS197" s="91"/>
      <c r="UPT197" s="91"/>
      <c r="UPU197" s="91"/>
      <c r="UPV197" s="91"/>
      <c r="UPW197" s="91"/>
      <c r="UPX197" s="91"/>
      <c r="UPY197" s="91"/>
      <c r="UPZ197" s="91"/>
      <c r="UQA197" s="91"/>
      <c r="UQB197" s="91"/>
      <c r="UQC197" s="91"/>
      <c r="UQD197" s="91"/>
      <c r="UQE197" s="91"/>
      <c r="UQF197" s="91"/>
      <c r="UQG197" s="91"/>
      <c r="UQH197" s="91"/>
      <c r="UQI197" s="91"/>
      <c r="UQJ197" s="91"/>
      <c r="UQK197" s="91"/>
      <c r="UQL197" s="91"/>
      <c r="UQM197" s="91"/>
      <c r="UQN197" s="91"/>
      <c r="UQO197" s="91"/>
      <c r="UQP197" s="91"/>
      <c r="UQQ197" s="91"/>
      <c r="UQR197" s="91"/>
      <c r="UQS197" s="91"/>
      <c r="UQT197" s="91"/>
      <c r="UQU197" s="91"/>
      <c r="UQV197" s="91"/>
      <c r="UQW197" s="91"/>
      <c r="UQX197" s="91"/>
      <c r="UQY197" s="91"/>
      <c r="UQZ197" s="91"/>
      <c r="URA197" s="91"/>
      <c r="URB197" s="91"/>
      <c r="URC197" s="91"/>
      <c r="URD197" s="91"/>
      <c r="URE197" s="91"/>
      <c r="URF197" s="91"/>
      <c r="URG197" s="91"/>
      <c r="URH197" s="91"/>
      <c r="URI197" s="91"/>
      <c r="URJ197" s="91"/>
      <c r="URK197" s="91"/>
      <c r="URL197" s="91"/>
      <c r="URM197" s="91"/>
      <c r="URN197" s="91"/>
      <c r="URO197" s="91"/>
      <c r="URP197" s="91"/>
      <c r="URQ197" s="91"/>
      <c r="URR197" s="91"/>
      <c r="URS197" s="91"/>
      <c r="URT197" s="91"/>
      <c r="URU197" s="91"/>
      <c r="URV197" s="91"/>
      <c r="URW197" s="91"/>
      <c r="URX197" s="91"/>
      <c r="URY197" s="91"/>
      <c r="URZ197" s="91"/>
      <c r="USA197" s="91"/>
      <c r="USB197" s="91"/>
      <c r="USC197" s="91"/>
      <c r="USD197" s="91"/>
      <c r="USE197" s="91"/>
      <c r="USF197" s="91"/>
      <c r="USG197" s="91"/>
      <c r="USH197" s="91"/>
      <c r="USI197" s="91"/>
      <c r="USJ197" s="91"/>
      <c r="USK197" s="91"/>
      <c r="USL197" s="91"/>
      <c r="USM197" s="91"/>
      <c r="USN197" s="91"/>
      <c r="USO197" s="91"/>
      <c r="USP197" s="91"/>
      <c r="USQ197" s="91"/>
      <c r="USR197" s="91"/>
      <c r="USS197" s="91"/>
      <c r="UST197" s="91"/>
      <c r="USU197" s="91"/>
      <c r="USV197" s="91"/>
      <c r="USW197" s="91"/>
      <c r="USX197" s="91"/>
      <c r="USY197" s="91"/>
      <c r="USZ197" s="91"/>
      <c r="UTA197" s="91"/>
      <c r="UTB197" s="91"/>
      <c r="UTC197" s="91"/>
      <c r="UTD197" s="91"/>
      <c r="UTE197" s="91"/>
      <c r="UTF197" s="91"/>
      <c r="UTG197" s="91"/>
      <c r="UTH197" s="91"/>
      <c r="UTI197" s="91"/>
      <c r="UTJ197" s="91"/>
      <c r="UTK197" s="91"/>
      <c r="UTL197" s="91"/>
      <c r="UTM197" s="91"/>
      <c r="UTN197" s="91"/>
      <c r="UTO197" s="91"/>
      <c r="UTP197" s="91"/>
      <c r="UTQ197" s="91"/>
      <c r="UTR197" s="91"/>
      <c r="UTS197" s="91"/>
      <c r="UTT197" s="91"/>
      <c r="UTU197" s="91"/>
      <c r="UTV197" s="91"/>
      <c r="UTW197" s="91"/>
      <c r="UTX197" s="91"/>
      <c r="UTY197" s="91"/>
      <c r="UTZ197" s="91"/>
      <c r="UUA197" s="91"/>
      <c r="UUB197" s="91"/>
      <c r="UUC197" s="91"/>
      <c r="UUD197" s="91"/>
      <c r="UUE197" s="91"/>
      <c r="UUF197" s="91"/>
      <c r="UUG197" s="91"/>
      <c r="UUH197" s="91"/>
      <c r="UUI197" s="91"/>
      <c r="UUJ197" s="91"/>
      <c r="UUK197" s="91"/>
      <c r="UUL197" s="91"/>
      <c r="UUM197" s="91"/>
      <c r="UUN197" s="91"/>
      <c r="UUO197" s="91"/>
      <c r="UUP197" s="91"/>
      <c r="UUQ197" s="91"/>
      <c r="UUR197" s="91"/>
      <c r="UUS197" s="91"/>
      <c r="UUT197" s="91"/>
      <c r="UUU197" s="91"/>
      <c r="UUV197" s="91"/>
      <c r="UUW197" s="91"/>
      <c r="UUX197" s="91"/>
      <c r="UUY197" s="91"/>
      <c r="UUZ197" s="91"/>
      <c r="UVA197" s="91"/>
      <c r="UVB197" s="91"/>
      <c r="UVC197" s="91"/>
      <c r="UVD197" s="91"/>
      <c r="UVE197" s="91"/>
      <c r="UVF197" s="91"/>
      <c r="UVG197" s="91"/>
      <c r="UVH197" s="91"/>
      <c r="UVI197" s="91"/>
      <c r="UVJ197" s="91"/>
      <c r="UVK197" s="91"/>
      <c r="UVL197" s="91"/>
      <c r="UVM197" s="91"/>
      <c r="UVN197" s="91"/>
      <c r="UVO197" s="91"/>
      <c r="UVP197" s="91"/>
      <c r="UVQ197" s="91"/>
      <c r="UVR197" s="91"/>
      <c r="UVS197" s="91"/>
      <c r="UVT197" s="91"/>
      <c r="UVU197" s="91"/>
      <c r="UVV197" s="91"/>
      <c r="UVW197" s="91"/>
      <c r="UVX197" s="91"/>
      <c r="UVY197" s="91"/>
      <c r="UVZ197" s="91"/>
      <c r="UWA197" s="91"/>
      <c r="UWB197" s="91"/>
      <c r="UWC197" s="91"/>
      <c r="UWD197" s="91"/>
      <c r="UWE197" s="91"/>
      <c r="UWF197" s="91"/>
      <c r="UWG197" s="91"/>
      <c r="UWH197" s="91"/>
      <c r="UWI197" s="91"/>
      <c r="UWJ197" s="91"/>
      <c r="UWK197" s="91"/>
      <c r="UWL197" s="91"/>
      <c r="UWM197" s="91"/>
      <c r="UWN197" s="91"/>
      <c r="UWO197" s="91"/>
      <c r="UWP197" s="91"/>
      <c r="UWQ197" s="91"/>
      <c r="UWR197" s="91"/>
      <c r="UWS197" s="91"/>
      <c r="UWT197" s="91"/>
      <c r="UWU197" s="91"/>
      <c r="UWV197" s="91"/>
      <c r="UWW197" s="91"/>
      <c r="UWX197" s="91"/>
      <c r="UWY197" s="91"/>
      <c r="UWZ197" s="91"/>
      <c r="UXA197" s="91"/>
      <c r="UXB197" s="91"/>
      <c r="UXC197" s="91"/>
      <c r="UXD197" s="91"/>
      <c r="UXE197" s="91"/>
      <c r="UXF197" s="91"/>
      <c r="UXG197" s="91"/>
      <c r="UXH197" s="91"/>
      <c r="UXI197" s="91"/>
      <c r="UXJ197" s="91"/>
      <c r="UXK197" s="91"/>
      <c r="UXL197" s="91"/>
      <c r="UXM197" s="91"/>
      <c r="UXN197" s="91"/>
      <c r="UXO197" s="91"/>
      <c r="UXP197" s="91"/>
      <c r="UXQ197" s="91"/>
      <c r="UXR197" s="91"/>
      <c r="UXS197" s="91"/>
      <c r="UXT197" s="91"/>
      <c r="UXU197" s="91"/>
      <c r="UXV197" s="91"/>
      <c r="UXW197" s="91"/>
      <c r="UXX197" s="91"/>
      <c r="UXY197" s="91"/>
      <c r="UXZ197" s="91"/>
      <c r="UYA197" s="91"/>
      <c r="UYB197" s="91"/>
      <c r="UYC197" s="91"/>
      <c r="UYD197" s="91"/>
      <c r="UYE197" s="91"/>
      <c r="UYF197" s="91"/>
      <c r="UYG197" s="91"/>
      <c r="UYH197" s="91"/>
      <c r="UYI197" s="91"/>
      <c r="UYJ197" s="91"/>
      <c r="UYK197" s="91"/>
      <c r="UYL197" s="91"/>
      <c r="UYM197" s="91"/>
      <c r="UYN197" s="91"/>
      <c r="UYO197" s="91"/>
      <c r="UYP197" s="91"/>
      <c r="UYQ197" s="91"/>
      <c r="UYR197" s="91"/>
      <c r="UYS197" s="91"/>
      <c r="UYT197" s="91"/>
      <c r="UYU197" s="91"/>
      <c r="UYV197" s="91"/>
      <c r="UYW197" s="91"/>
      <c r="UYX197" s="91"/>
      <c r="UYY197" s="91"/>
      <c r="UYZ197" s="91"/>
      <c r="UZA197" s="91"/>
      <c r="UZB197" s="91"/>
      <c r="UZC197" s="91"/>
      <c r="UZD197" s="91"/>
      <c r="UZE197" s="91"/>
      <c r="UZF197" s="91"/>
      <c r="UZG197" s="91"/>
      <c r="UZH197" s="91"/>
      <c r="UZI197" s="91"/>
      <c r="UZJ197" s="91"/>
      <c r="UZK197" s="91"/>
      <c r="UZL197" s="91"/>
      <c r="UZM197" s="91"/>
      <c r="UZN197" s="91"/>
      <c r="UZO197" s="91"/>
      <c r="UZP197" s="91"/>
      <c r="UZQ197" s="91"/>
      <c r="UZR197" s="91"/>
      <c r="UZS197" s="91"/>
      <c r="UZT197" s="91"/>
      <c r="UZU197" s="91"/>
      <c r="UZV197" s="91"/>
      <c r="UZW197" s="91"/>
      <c r="UZX197" s="91"/>
      <c r="UZY197" s="91"/>
      <c r="UZZ197" s="91"/>
      <c r="VAA197" s="91"/>
      <c r="VAB197" s="91"/>
      <c r="VAC197" s="91"/>
      <c r="VAD197" s="91"/>
      <c r="VAE197" s="91"/>
      <c r="VAF197" s="91"/>
      <c r="VAG197" s="91"/>
      <c r="VAH197" s="91"/>
      <c r="VAI197" s="91"/>
      <c r="VAJ197" s="91"/>
      <c r="VAK197" s="91"/>
      <c r="VAL197" s="91"/>
      <c r="VAM197" s="91"/>
      <c r="VAN197" s="91"/>
      <c r="VAO197" s="91"/>
      <c r="VAP197" s="91"/>
      <c r="VAQ197" s="91"/>
      <c r="VAR197" s="91"/>
      <c r="VAS197" s="91"/>
      <c r="VAT197" s="91"/>
      <c r="VAU197" s="91"/>
      <c r="VAV197" s="91"/>
      <c r="VAW197" s="91"/>
      <c r="VAX197" s="91"/>
      <c r="VAY197" s="91"/>
      <c r="VAZ197" s="91"/>
      <c r="VBA197" s="91"/>
      <c r="VBB197" s="91"/>
      <c r="VBC197" s="91"/>
      <c r="VBD197" s="91"/>
      <c r="VBE197" s="91"/>
      <c r="VBF197" s="91"/>
      <c r="VBG197" s="91"/>
      <c r="VBH197" s="91"/>
      <c r="VBI197" s="91"/>
      <c r="VBJ197" s="91"/>
      <c r="VBK197" s="91"/>
      <c r="VBL197" s="91"/>
      <c r="VBM197" s="91"/>
      <c r="VBN197" s="91"/>
      <c r="VBO197" s="91"/>
      <c r="VBP197" s="91"/>
      <c r="VBQ197" s="91"/>
      <c r="VBR197" s="91"/>
      <c r="VBS197" s="91"/>
      <c r="VBT197" s="91"/>
      <c r="VBU197" s="91"/>
      <c r="VBV197" s="91"/>
      <c r="VBW197" s="91"/>
      <c r="VBX197" s="91"/>
      <c r="VBY197" s="91"/>
      <c r="VBZ197" s="91"/>
      <c r="VCA197" s="91"/>
      <c r="VCB197" s="91"/>
      <c r="VCC197" s="91"/>
      <c r="VCD197" s="91"/>
      <c r="VCE197" s="91"/>
      <c r="VCF197" s="91"/>
      <c r="VCG197" s="91"/>
      <c r="VCH197" s="91"/>
      <c r="VCI197" s="91"/>
      <c r="VCJ197" s="91"/>
      <c r="VCK197" s="91"/>
      <c r="VCL197" s="91"/>
      <c r="VCM197" s="91"/>
      <c r="VCN197" s="91"/>
      <c r="VCO197" s="91"/>
      <c r="VCP197" s="91"/>
      <c r="VCQ197" s="91"/>
      <c r="VCR197" s="91"/>
      <c r="VCS197" s="91"/>
      <c r="VCT197" s="91"/>
      <c r="VCU197" s="91"/>
      <c r="VCV197" s="91"/>
      <c r="VCW197" s="91"/>
      <c r="VCX197" s="91"/>
      <c r="VCY197" s="91"/>
      <c r="VCZ197" s="91"/>
      <c r="VDA197" s="91"/>
      <c r="VDB197" s="91"/>
      <c r="VDC197" s="91"/>
      <c r="VDD197" s="91"/>
      <c r="VDE197" s="91"/>
      <c r="VDF197" s="91"/>
      <c r="VDG197" s="91"/>
      <c r="VDH197" s="91"/>
      <c r="VDI197" s="91"/>
      <c r="VDJ197" s="91"/>
      <c r="VDK197" s="91"/>
      <c r="VDL197" s="91"/>
      <c r="VDM197" s="91"/>
      <c r="VDN197" s="91"/>
      <c r="VDO197" s="91"/>
      <c r="VDP197" s="91"/>
      <c r="VDQ197" s="91"/>
      <c r="VDR197" s="91"/>
      <c r="VDS197" s="91"/>
      <c r="VDT197" s="91"/>
      <c r="VDU197" s="91"/>
      <c r="VDV197" s="91"/>
      <c r="VDW197" s="91"/>
      <c r="VDX197" s="91"/>
      <c r="VDY197" s="91"/>
      <c r="VDZ197" s="91"/>
      <c r="VEA197" s="91"/>
      <c r="VEB197" s="91"/>
      <c r="VEC197" s="91"/>
      <c r="VED197" s="91"/>
      <c r="VEE197" s="91"/>
      <c r="VEF197" s="91"/>
      <c r="VEG197" s="91"/>
      <c r="VEH197" s="91"/>
      <c r="VEI197" s="91"/>
      <c r="VEJ197" s="91"/>
      <c r="VEK197" s="91"/>
      <c r="VEL197" s="91"/>
      <c r="VEM197" s="91"/>
      <c r="VEN197" s="91"/>
      <c r="VEO197" s="91"/>
      <c r="VEP197" s="91"/>
      <c r="VEQ197" s="91"/>
      <c r="VER197" s="91"/>
      <c r="VES197" s="91"/>
      <c r="VET197" s="91"/>
      <c r="VEU197" s="91"/>
      <c r="VEV197" s="91"/>
      <c r="VEW197" s="91"/>
      <c r="VEX197" s="91"/>
      <c r="VEY197" s="91"/>
      <c r="VEZ197" s="91"/>
      <c r="VFA197" s="91"/>
      <c r="VFB197" s="91"/>
      <c r="VFC197" s="91"/>
      <c r="VFD197" s="91"/>
      <c r="VFE197" s="91"/>
      <c r="VFF197" s="91"/>
      <c r="VFG197" s="91"/>
      <c r="VFH197" s="91"/>
      <c r="VFI197" s="91"/>
      <c r="VFJ197" s="91"/>
      <c r="VFK197" s="91"/>
      <c r="VFL197" s="91"/>
      <c r="VFM197" s="91"/>
      <c r="VFN197" s="91"/>
      <c r="VFO197" s="91"/>
      <c r="VFP197" s="91"/>
      <c r="VFQ197" s="91"/>
      <c r="VFR197" s="91"/>
      <c r="VFS197" s="91"/>
      <c r="VFT197" s="91"/>
      <c r="VFU197" s="91"/>
      <c r="VFV197" s="91"/>
      <c r="VFW197" s="91"/>
      <c r="VFX197" s="91"/>
      <c r="VFY197" s="91"/>
      <c r="VFZ197" s="91"/>
      <c r="VGA197" s="91"/>
      <c r="VGB197" s="91"/>
      <c r="VGC197" s="91"/>
      <c r="VGD197" s="91"/>
      <c r="VGE197" s="91"/>
      <c r="VGF197" s="91"/>
      <c r="VGG197" s="91"/>
      <c r="VGH197" s="91"/>
      <c r="VGI197" s="91"/>
      <c r="VGJ197" s="91"/>
      <c r="VGK197" s="91"/>
      <c r="VGL197" s="91"/>
      <c r="VGM197" s="91"/>
      <c r="VGN197" s="91"/>
      <c r="VGO197" s="91"/>
      <c r="VGP197" s="91"/>
      <c r="VGQ197" s="91"/>
      <c r="VGR197" s="91"/>
      <c r="VGS197" s="91"/>
      <c r="VGT197" s="91"/>
      <c r="VGU197" s="91"/>
      <c r="VGV197" s="91"/>
      <c r="VGW197" s="91"/>
      <c r="VGX197" s="91"/>
      <c r="VGY197" s="91"/>
      <c r="VGZ197" s="91"/>
      <c r="VHA197" s="91"/>
      <c r="VHB197" s="91"/>
      <c r="VHC197" s="91"/>
      <c r="VHD197" s="91"/>
      <c r="VHE197" s="91"/>
      <c r="VHF197" s="91"/>
      <c r="VHG197" s="91"/>
      <c r="VHH197" s="91"/>
      <c r="VHI197" s="91"/>
      <c r="VHJ197" s="91"/>
      <c r="VHK197" s="91"/>
      <c r="VHL197" s="91"/>
      <c r="VHM197" s="91"/>
      <c r="VHN197" s="91"/>
      <c r="VHO197" s="91"/>
      <c r="VHP197" s="91"/>
      <c r="VHQ197" s="91"/>
      <c r="VHR197" s="91"/>
      <c r="VHS197" s="91"/>
      <c r="VHT197" s="91"/>
      <c r="VHU197" s="91"/>
      <c r="VHV197" s="91"/>
      <c r="VHW197" s="91"/>
      <c r="VHX197" s="91"/>
      <c r="VHY197" s="91"/>
      <c r="VHZ197" s="91"/>
      <c r="VIA197" s="91"/>
      <c r="VIB197" s="91"/>
      <c r="VIC197" s="91"/>
      <c r="VID197" s="91"/>
      <c r="VIE197" s="91"/>
      <c r="VIF197" s="91"/>
      <c r="VIG197" s="91"/>
      <c r="VIH197" s="91"/>
      <c r="VII197" s="91"/>
      <c r="VIJ197" s="91"/>
      <c r="VIK197" s="91"/>
      <c r="VIL197" s="91"/>
      <c r="VIM197" s="91"/>
      <c r="VIN197" s="91"/>
      <c r="VIO197" s="91"/>
      <c r="VIP197" s="91"/>
      <c r="VIQ197" s="91"/>
      <c r="VIR197" s="91"/>
      <c r="VIS197" s="91"/>
      <c r="VIT197" s="91"/>
      <c r="VIU197" s="91"/>
      <c r="VIV197" s="91"/>
      <c r="VIW197" s="91"/>
      <c r="VIX197" s="91"/>
      <c r="VIY197" s="91"/>
      <c r="VIZ197" s="91"/>
      <c r="VJA197" s="91"/>
      <c r="VJB197" s="91"/>
      <c r="VJC197" s="91"/>
      <c r="VJD197" s="91"/>
      <c r="VJE197" s="91"/>
      <c r="VJF197" s="91"/>
      <c r="VJG197" s="91"/>
      <c r="VJH197" s="91"/>
      <c r="VJI197" s="91"/>
      <c r="VJJ197" s="91"/>
      <c r="VJK197" s="91"/>
      <c r="VJL197" s="91"/>
      <c r="VJM197" s="91"/>
      <c r="VJN197" s="91"/>
      <c r="VJO197" s="91"/>
      <c r="VJP197" s="91"/>
      <c r="VJQ197" s="91"/>
      <c r="VJR197" s="91"/>
      <c r="VJS197" s="91"/>
      <c r="VJT197" s="91"/>
      <c r="VJU197" s="91"/>
      <c r="VJV197" s="91"/>
      <c r="VJW197" s="91"/>
      <c r="VJX197" s="91"/>
      <c r="VJY197" s="91"/>
      <c r="VJZ197" s="91"/>
      <c r="VKA197" s="91"/>
      <c r="VKB197" s="91"/>
      <c r="VKC197" s="91"/>
      <c r="VKD197" s="91"/>
      <c r="VKE197" s="91"/>
      <c r="VKF197" s="91"/>
      <c r="VKG197" s="91"/>
      <c r="VKH197" s="91"/>
      <c r="VKI197" s="91"/>
      <c r="VKJ197" s="91"/>
      <c r="VKK197" s="91"/>
      <c r="VKL197" s="91"/>
      <c r="VKM197" s="91"/>
      <c r="VKN197" s="91"/>
      <c r="VKO197" s="91"/>
      <c r="VKP197" s="91"/>
      <c r="VKQ197" s="91"/>
      <c r="VKR197" s="91"/>
      <c r="VKS197" s="91"/>
      <c r="VKT197" s="91"/>
      <c r="VKU197" s="91"/>
      <c r="VKV197" s="91"/>
      <c r="VKW197" s="91"/>
      <c r="VKX197" s="91"/>
      <c r="VKY197" s="91"/>
      <c r="VKZ197" s="91"/>
      <c r="VLA197" s="91"/>
      <c r="VLB197" s="91"/>
      <c r="VLC197" s="91"/>
      <c r="VLD197" s="91"/>
      <c r="VLE197" s="91"/>
      <c r="VLF197" s="91"/>
      <c r="VLG197" s="91"/>
      <c r="VLH197" s="91"/>
      <c r="VLI197" s="91"/>
      <c r="VLJ197" s="91"/>
      <c r="VLK197" s="91"/>
      <c r="VLL197" s="91"/>
      <c r="VLM197" s="91"/>
      <c r="VLN197" s="91"/>
      <c r="VLO197" s="91"/>
      <c r="VLP197" s="91"/>
      <c r="VLQ197" s="91"/>
      <c r="VLR197" s="91"/>
      <c r="VLS197" s="91"/>
      <c r="VLT197" s="91"/>
      <c r="VLU197" s="91"/>
      <c r="VLV197" s="91"/>
      <c r="VLW197" s="91"/>
      <c r="VLX197" s="91"/>
      <c r="VLY197" s="91"/>
      <c r="VLZ197" s="91"/>
      <c r="VMA197" s="91"/>
      <c r="VMB197" s="91"/>
      <c r="VMC197" s="91"/>
      <c r="VMD197" s="91"/>
      <c r="VME197" s="91"/>
      <c r="VMF197" s="91"/>
      <c r="VMG197" s="91"/>
      <c r="VMH197" s="91"/>
      <c r="VMI197" s="91"/>
      <c r="VMJ197" s="91"/>
      <c r="VMK197" s="91"/>
      <c r="VML197" s="91"/>
      <c r="VMM197" s="91"/>
      <c r="VMN197" s="91"/>
      <c r="VMO197" s="91"/>
      <c r="VMP197" s="91"/>
      <c r="VMQ197" s="91"/>
      <c r="VMR197" s="91"/>
      <c r="VMS197" s="91"/>
      <c r="VMT197" s="91"/>
      <c r="VMU197" s="91"/>
      <c r="VMV197" s="91"/>
      <c r="VMW197" s="91"/>
      <c r="VMX197" s="91"/>
      <c r="VMY197" s="91"/>
      <c r="VMZ197" s="91"/>
      <c r="VNA197" s="91"/>
      <c r="VNB197" s="91"/>
      <c r="VNC197" s="91"/>
      <c r="VND197" s="91"/>
      <c r="VNE197" s="91"/>
      <c r="VNF197" s="91"/>
      <c r="VNG197" s="91"/>
      <c r="VNH197" s="91"/>
      <c r="VNI197" s="91"/>
      <c r="VNJ197" s="91"/>
      <c r="VNK197" s="91"/>
      <c r="VNL197" s="91"/>
      <c r="VNM197" s="91"/>
      <c r="VNN197" s="91"/>
      <c r="VNO197" s="91"/>
      <c r="VNP197" s="91"/>
      <c r="VNQ197" s="91"/>
      <c r="VNR197" s="91"/>
      <c r="VNS197" s="91"/>
      <c r="VNT197" s="91"/>
      <c r="VNU197" s="91"/>
      <c r="VNV197" s="91"/>
      <c r="VNW197" s="91"/>
      <c r="VNX197" s="91"/>
      <c r="VNY197" s="91"/>
      <c r="VNZ197" s="91"/>
      <c r="VOA197" s="91"/>
      <c r="VOB197" s="91"/>
      <c r="VOC197" s="91"/>
      <c r="VOD197" s="91"/>
      <c r="VOE197" s="91"/>
      <c r="VOF197" s="91"/>
      <c r="VOG197" s="91"/>
      <c r="VOH197" s="91"/>
      <c r="VOI197" s="91"/>
      <c r="VOJ197" s="91"/>
      <c r="VOK197" s="91"/>
      <c r="VOL197" s="91"/>
      <c r="VOM197" s="91"/>
      <c r="VON197" s="91"/>
      <c r="VOO197" s="91"/>
      <c r="VOP197" s="91"/>
      <c r="VOQ197" s="91"/>
      <c r="VOR197" s="91"/>
      <c r="VOS197" s="91"/>
      <c r="VOT197" s="91"/>
      <c r="VOU197" s="91"/>
      <c r="VOV197" s="91"/>
      <c r="VOW197" s="91"/>
      <c r="VOX197" s="91"/>
      <c r="VOY197" s="91"/>
      <c r="VOZ197" s="91"/>
      <c r="VPA197" s="91"/>
      <c r="VPB197" s="91"/>
      <c r="VPC197" s="91"/>
      <c r="VPD197" s="91"/>
      <c r="VPE197" s="91"/>
      <c r="VPF197" s="91"/>
      <c r="VPG197" s="91"/>
      <c r="VPH197" s="91"/>
      <c r="VPI197" s="91"/>
      <c r="VPJ197" s="91"/>
      <c r="VPK197" s="91"/>
      <c r="VPL197" s="91"/>
      <c r="VPM197" s="91"/>
      <c r="VPN197" s="91"/>
      <c r="VPO197" s="91"/>
      <c r="VPP197" s="91"/>
      <c r="VPQ197" s="91"/>
      <c r="VPR197" s="91"/>
      <c r="VPS197" s="91"/>
      <c r="VPT197" s="91"/>
      <c r="VPU197" s="91"/>
      <c r="VPV197" s="91"/>
      <c r="VPW197" s="91"/>
      <c r="VPX197" s="91"/>
      <c r="VPY197" s="91"/>
      <c r="VPZ197" s="91"/>
      <c r="VQA197" s="91"/>
      <c r="VQB197" s="91"/>
      <c r="VQC197" s="91"/>
      <c r="VQD197" s="91"/>
      <c r="VQE197" s="91"/>
      <c r="VQF197" s="91"/>
      <c r="VQG197" s="91"/>
      <c r="VQH197" s="91"/>
      <c r="VQI197" s="91"/>
      <c r="VQJ197" s="91"/>
      <c r="VQK197" s="91"/>
      <c r="VQL197" s="91"/>
      <c r="VQM197" s="91"/>
      <c r="VQN197" s="91"/>
      <c r="VQO197" s="91"/>
      <c r="VQP197" s="91"/>
      <c r="VQQ197" s="91"/>
      <c r="VQR197" s="91"/>
      <c r="VQS197" s="91"/>
      <c r="VQT197" s="91"/>
      <c r="VQU197" s="91"/>
      <c r="VQV197" s="91"/>
      <c r="VQW197" s="91"/>
      <c r="VQX197" s="91"/>
      <c r="VQY197" s="91"/>
      <c r="VQZ197" s="91"/>
      <c r="VRA197" s="91"/>
      <c r="VRB197" s="91"/>
      <c r="VRC197" s="91"/>
      <c r="VRD197" s="91"/>
      <c r="VRE197" s="91"/>
      <c r="VRF197" s="91"/>
      <c r="VRG197" s="91"/>
      <c r="VRH197" s="91"/>
      <c r="VRI197" s="91"/>
      <c r="VRJ197" s="91"/>
      <c r="VRK197" s="91"/>
      <c r="VRL197" s="91"/>
      <c r="VRM197" s="91"/>
      <c r="VRN197" s="91"/>
      <c r="VRO197" s="91"/>
      <c r="VRP197" s="91"/>
      <c r="VRQ197" s="91"/>
      <c r="VRR197" s="91"/>
      <c r="VRS197" s="91"/>
      <c r="VRT197" s="91"/>
      <c r="VRU197" s="91"/>
      <c r="VRV197" s="91"/>
      <c r="VRW197" s="91"/>
      <c r="VRX197" s="91"/>
      <c r="VRY197" s="91"/>
      <c r="VRZ197" s="91"/>
      <c r="VSA197" s="91"/>
      <c r="VSB197" s="91"/>
      <c r="VSC197" s="91"/>
      <c r="VSD197" s="91"/>
      <c r="VSE197" s="91"/>
      <c r="VSF197" s="91"/>
      <c r="VSG197" s="91"/>
      <c r="VSH197" s="91"/>
      <c r="VSI197" s="91"/>
      <c r="VSJ197" s="91"/>
      <c r="VSK197" s="91"/>
      <c r="VSL197" s="91"/>
      <c r="VSM197" s="91"/>
      <c r="VSN197" s="91"/>
      <c r="VSO197" s="91"/>
      <c r="VSP197" s="91"/>
      <c r="VSQ197" s="91"/>
      <c r="VSR197" s="91"/>
      <c r="VSS197" s="91"/>
      <c r="VST197" s="91"/>
      <c r="VSU197" s="91"/>
      <c r="VSV197" s="91"/>
      <c r="VSW197" s="91"/>
      <c r="VSX197" s="91"/>
      <c r="VSY197" s="91"/>
      <c r="VSZ197" s="91"/>
      <c r="VTA197" s="91"/>
      <c r="VTB197" s="91"/>
      <c r="VTC197" s="91"/>
      <c r="VTD197" s="91"/>
      <c r="VTE197" s="91"/>
      <c r="VTF197" s="91"/>
      <c r="VTG197" s="91"/>
      <c r="VTH197" s="91"/>
      <c r="VTI197" s="91"/>
      <c r="VTJ197" s="91"/>
      <c r="VTK197" s="91"/>
      <c r="VTL197" s="91"/>
      <c r="VTM197" s="91"/>
      <c r="VTN197" s="91"/>
      <c r="VTO197" s="91"/>
      <c r="VTP197" s="91"/>
      <c r="VTQ197" s="91"/>
      <c r="VTR197" s="91"/>
      <c r="VTS197" s="91"/>
      <c r="VTT197" s="91"/>
      <c r="VTU197" s="91"/>
      <c r="VTV197" s="91"/>
      <c r="VTW197" s="91"/>
      <c r="VTX197" s="91"/>
      <c r="VTY197" s="91"/>
      <c r="VTZ197" s="91"/>
      <c r="VUA197" s="91"/>
      <c r="VUB197" s="91"/>
      <c r="VUC197" s="91"/>
      <c r="VUD197" s="91"/>
      <c r="VUE197" s="91"/>
      <c r="VUF197" s="91"/>
      <c r="VUG197" s="91"/>
      <c r="VUH197" s="91"/>
      <c r="VUI197" s="91"/>
      <c r="VUJ197" s="91"/>
      <c r="VUK197" s="91"/>
      <c r="VUL197" s="91"/>
      <c r="VUM197" s="91"/>
      <c r="VUN197" s="91"/>
      <c r="VUO197" s="91"/>
      <c r="VUP197" s="91"/>
      <c r="VUQ197" s="91"/>
      <c r="VUR197" s="91"/>
      <c r="VUS197" s="91"/>
      <c r="VUT197" s="91"/>
      <c r="VUU197" s="91"/>
      <c r="VUV197" s="91"/>
      <c r="VUW197" s="91"/>
      <c r="VUX197" s="91"/>
      <c r="VUY197" s="91"/>
      <c r="VUZ197" s="91"/>
      <c r="VVA197" s="91"/>
      <c r="VVB197" s="91"/>
      <c r="VVC197" s="91"/>
      <c r="VVD197" s="91"/>
      <c r="VVE197" s="91"/>
      <c r="VVF197" s="91"/>
      <c r="VVG197" s="91"/>
      <c r="VVH197" s="91"/>
      <c r="VVI197" s="91"/>
      <c r="VVJ197" s="91"/>
      <c r="VVK197" s="91"/>
      <c r="VVL197" s="91"/>
      <c r="VVM197" s="91"/>
      <c r="VVN197" s="91"/>
      <c r="VVO197" s="91"/>
      <c r="VVP197" s="91"/>
      <c r="VVQ197" s="91"/>
      <c r="VVR197" s="91"/>
      <c r="VVS197" s="91"/>
      <c r="VVT197" s="91"/>
      <c r="VVU197" s="91"/>
      <c r="VVV197" s="91"/>
      <c r="VVW197" s="91"/>
      <c r="VVX197" s="91"/>
      <c r="VVY197" s="91"/>
      <c r="VVZ197" s="91"/>
      <c r="VWA197" s="91"/>
      <c r="VWB197" s="91"/>
      <c r="VWC197" s="91"/>
      <c r="VWD197" s="91"/>
      <c r="VWE197" s="91"/>
      <c r="VWF197" s="91"/>
      <c r="VWG197" s="91"/>
      <c r="VWH197" s="91"/>
      <c r="VWI197" s="91"/>
      <c r="VWJ197" s="91"/>
      <c r="VWK197" s="91"/>
      <c r="VWL197" s="91"/>
      <c r="VWM197" s="91"/>
      <c r="VWN197" s="91"/>
      <c r="VWO197" s="91"/>
      <c r="VWP197" s="91"/>
      <c r="VWQ197" s="91"/>
      <c r="VWR197" s="91"/>
      <c r="VWS197" s="91"/>
      <c r="VWT197" s="91"/>
      <c r="VWU197" s="91"/>
      <c r="VWV197" s="91"/>
      <c r="VWW197" s="91"/>
      <c r="VWX197" s="91"/>
      <c r="VWY197" s="91"/>
      <c r="VWZ197" s="91"/>
      <c r="VXA197" s="91"/>
      <c r="VXB197" s="91"/>
      <c r="VXC197" s="91"/>
      <c r="VXD197" s="91"/>
      <c r="VXE197" s="91"/>
      <c r="VXF197" s="91"/>
      <c r="VXG197" s="91"/>
      <c r="VXH197" s="91"/>
      <c r="VXI197" s="91"/>
      <c r="VXJ197" s="91"/>
      <c r="VXK197" s="91"/>
      <c r="VXL197" s="91"/>
      <c r="VXM197" s="91"/>
      <c r="VXN197" s="91"/>
      <c r="VXO197" s="91"/>
      <c r="VXP197" s="91"/>
      <c r="VXQ197" s="91"/>
      <c r="VXR197" s="91"/>
      <c r="VXS197" s="91"/>
      <c r="VXT197" s="91"/>
      <c r="VXU197" s="91"/>
      <c r="VXV197" s="91"/>
      <c r="VXW197" s="91"/>
      <c r="VXX197" s="91"/>
      <c r="VXY197" s="91"/>
      <c r="VXZ197" s="91"/>
      <c r="VYA197" s="91"/>
      <c r="VYB197" s="91"/>
      <c r="VYC197" s="91"/>
      <c r="VYD197" s="91"/>
      <c r="VYE197" s="91"/>
      <c r="VYF197" s="91"/>
      <c r="VYG197" s="91"/>
      <c r="VYH197" s="91"/>
      <c r="VYI197" s="91"/>
      <c r="VYJ197" s="91"/>
      <c r="VYK197" s="91"/>
      <c r="VYL197" s="91"/>
      <c r="VYM197" s="91"/>
      <c r="VYN197" s="91"/>
      <c r="VYO197" s="91"/>
      <c r="VYP197" s="91"/>
      <c r="VYQ197" s="91"/>
      <c r="VYR197" s="91"/>
      <c r="VYS197" s="91"/>
      <c r="VYT197" s="91"/>
      <c r="VYU197" s="91"/>
      <c r="VYV197" s="91"/>
      <c r="VYW197" s="91"/>
      <c r="VYX197" s="91"/>
      <c r="VYY197" s="91"/>
      <c r="VYZ197" s="91"/>
      <c r="VZA197" s="91"/>
      <c r="VZB197" s="91"/>
      <c r="VZC197" s="91"/>
      <c r="VZD197" s="91"/>
      <c r="VZE197" s="91"/>
      <c r="VZF197" s="91"/>
      <c r="VZG197" s="91"/>
      <c r="VZH197" s="91"/>
      <c r="VZI197" s="91"/>
      <c r="VZJ197" s="91"/>
      <c r="VZK197" s="91"/>
      <c r="VZL197" s="91"/>
      <c r="VZM197" s="91"/>
      <c r="VZN197" s="91"/>
      <c r="VZO197" s="91"/>
      <c r="VZP197" s="91"/>
      <c r="VZQ197" s="91"/>
      <c r="VZR197" s="91"/>
      <c r="VZS197" s="91"/>
      <c r="VZT197" s="91"/>
      <c r="VZU197" s="91"/>
      <c r="VZV197" s="91"/>
      <c r="VZW197" s="91"/>
      <c r="VZX197" s="91"/>
      <c r="VZY197" s="91"/>
      <c r="VZZ197" s="91"/>
      <c r="WAA197" s="91"/>
      <c r="WAB197" s="91"/>
      <c r="WAC197" s="91"/>
      <c r="WAD197" s="91"/>
      <c r="WAE197" s="91"/>
      <c r="WAF197" s="91"/>
      <c r="WAG197" s="91"/>
      <c r="WAH197" s="91"/>
      <c r="WAI197" s="91"/>
      <c r="WAJ197" s="91"/>
      <c r="WAK197" s="91"/>
      <c r="WAL197" s="91"/>
      <c r="WAM197" s="91"/>
      <c r="WAN197" s="91"/>
      <c r="WAO197" s="91"/>
      <c r="WAP197" s="91"/>
      <c r="WAQ197" s="91"/>
      <c r="WAR197" s="91"/>
      <c r="WAS197" s="91"/>
      <c r="WAT197" s="91"/>
      <c r="WAU197" s="91"/>
      <c r="WAV197" s="91"/>
      <c r="WAW197" s="91"/>
      <c r="WAX197" s="91"/>
      <c r="WAY197" s="91"/>
      <c r="WAZ197" s="91"/>
      <c r="WBA197" s="91"/>
      <c r="WBB197" s="91"/>
      <c r="WBC197" s="91"/>
      <c r="WBD197" s="91"/>
      <c r="WBE197" s="91"/>
      <c r="WBF197" s="91"/>
      <c r="WBG197" s="91"/>
      <c r="WBH197" s="91"/>
      <c r="WBI197" s="91"/>
      <c r="WBJ197" s="91"/>
      <c r="WBK197" s="91"/>
      <c r="WBL197" s="91"/>
      <c r="WBM197" s="91"/>
      <c r="WBN197" s="91"/>
      <c r="WBO197" s="91"/>
      <c r="WBP197" s="91"/>
      <c r="WBQ197" s="91"/>
      <c r="WBR197" s="91"/>
      <c r="WBS197" s="91"/>
      <c r="WBT197" s="91"/>
      <c r="WBU197" s="91"/>
      <c r="WBV197" s="91"/>
      <c r="WBW197" s="91"/>
      <c r="WBX197" s="91"/>
      <c r="WBY197" s="91"/>
      <c r="WBZ197" s="91"/>
      <c r="WCA197" s="91"/>
      <c r="WCB197" s="91"/>
      <c r="WCC197" s="91"/>
      <c r="WCD197" s="91"/>
      <c r="WCE197" s="91"/>
      <c r="WCF197" s="91"/>
      <c r="WCG197" s="91"/>
      <c r="WCH197" s="91"/>
      <c r="WCI197" s="91"/>
      <c r="WCJ197" s="91"/>
      <c r="WCK197" s="91"/>
      <c r="WCL197" s="91"/>
      <c r="WCM197" s="91"/>
      <c r="WCN197" s="91"/>
      <c r="WCO197" s="91"/>
      <c r="WCP197" s="91"/>
      <c r="WCQ197" s="91"/>
      <c r="WCR197" s="91"/>
      <c r="WCS197" s="91"/>
      <c r="WCT197" s="91"/>
      <c r="WCU197" s="91"/>
      <c r="WCV197" s="91"/>
      <c r="WCW197" s="91"/>
      <c r="WCX197" s="91"/>
      <c r="WCY197" s="91"/>
      <c r="WCZ197" s="91"/>
      <c r="WDA197" s="91"/>
      <c r="WDB197" s="91"/>
      <c r="WDC197" s="91"/>
      <c r="WDD197" s="91"/>
      <c r="WDE197" s="91"/>
      <c r="WDF197" s="91"/>
      <c r="WDG197" s="91"/>
      <c r="WDH197" s="91"/>
      <c r="WDI197" s="91"/>
      <c r="WDJ197" s="91"/>
      <c r="WDK197" s="91"/>
      <c r="WDL197" s="91"/>
      <c r="WDM197" s="91"/>
      <c r="WDN197" s="91"/>
      <c r="WDO197" s="91"/>
      <c r="WDP197" s="91"/>
      <c r="WDQ197" s="91"/>
      <c r="WDR197" s="91"/>
      <c r="WDS197" s="91"/>
      <c r="WDT197" s="91"/>
      <c r="WDU197" s="91"/>
      <c r="WDV197" s="91"/>
      <c r="WDW197" s="91"/>
      <c r="WDX197" s="91"/>
      <c r="WDY197" s="91"/>
      <c r="WDZ197" s="91"/>
      <c r="WEA197" s="91"/>
      <c r="WEB197" s="91"/>
      <c r="WEC197" s="91"/>
      <c r="WED197" s="91"/>
      <c r="WEE197" s="91"/>
      <c r="WEF197" s="91"/>
      <c r="WEG197" s="91"/>
      <c r="WEH197" s="91"/>
      <c r="WEI197" s="91"/>
      <c r="WEJ197" s="91"/>
      <c r="WEK197" s="91"/>
      <c r="WEL197" s="91"/>
      <c r="WEM197" s="91"/>
      <c r="WEN197" s="91"/>
      <c r="WEO197" s="91"/>
      <c r="WEP197" s="91"/>
      <c r="WEQ197" s="91"/>
      <c r="WER197" s="91"/>
      <c r="WES197" s="91"/>
      <c r="WET197" s="91"/>
      <c r="WEU197" s="91"/>
      <c r="WEV197" s="91"/>
      <c r="WEW197" s="91"/>
      <c r="WEX197" s="91"/>
      <c r="WEY197" s="91"/>
      <c r="WEZ197" s="91"/>
      <c r="WFA197" s="91"/>
      <c r="WFB197" s="91"/>
      <c r="WFC197" s="91"/>
      <c r="WFD197" s="91"/>
      <c r="WFE197" s="91"/>
      <c r="WFF197" s="91"/>
      <c r="WFG197" s="91"/>
      <c r="WFH197" s="91"/>
      <c r="WFI197" s="91"/>
      <c r="WFJ197" s="91"/>
      <c r="WFK197" s="91"/>
      <c r="WFL197" s="91"/>
      <c r="WFM197" s="91"/>
      <c r="WFN197" s="91"/>
      <c r="WFO197" s="91"/>
      <c r="WFP197" s="91"/>
      <c r="WFQ197" s="91"/>
      <c r="WFR197" s="91"/>
      <c r="WFS197" s="91"/>
      <c r="WFT197" s="91"/>
      <c r="WFU197" s="91"/>
      <c r="WFV197" s="91"/>
      <c r="WFW197" s="91"/>
      <c r="WFX197" s="91"/>
      <c r="WFY197" s="91"/>
      <c r="WFZ197" s="91"/>
      <c r="WGA197" s="91"/>
      <c r="WGB197" s="91"/>
      <c r="WGC197" s="91"/>
      <c r="WGD197" s="91"/>
      <c r="WGE197" s="91"/>
      <c r="WGF197" s="91"/>
      <c r="WGG197" s="91"/>
      <c r="WGH197" s="91"/>
      <c r="WGI197" s="91"/>
      <c r="WGJ197" s="91"/>
      <c r="WGK197" s="91"/>
      <c r="WGL197" s="91"/>
      <c r="WGM197" s="91"/>
      <c r="WGN197" s="91"/>
      <c r="WGO197" s="91"/>
      <c r="WGP197" s="91"/>
      <c r="WGQ197" s="91"/>
      <c r="WGR197" s="91"/>
      <c r="WGS197" s="91"/>
      <c r="WGT197" s="91"/>
      <c r="WGU197" s="91"/>
      <c r="WGV197" s="91"/>
      <c r="WGW197" s="91"/>
      <c r="WGX197" s="91"/>
      <c r="WGY197" s="91"/>
      <c r="WGZ197" s="91"/>
      <c r="WHA197" s="91"/>
      <c r="WHB197" s="91"/>
      <c r="WHC197" s="91"/>
      <c r="WHD197" s="91"/>
      <c r="WHE197" s="91"/>
      <c r="WHF197" s="91"/>
      <c r="WHG197" s="91"/>
      <c r="WHH197" s="91"/>
      <c r="WHI197" s="91"/>
      <c r="WHJ197" s="91"/>
      <c r="WHK197" s="91"/>
      <c r="WHL197" s="91"/>
      <c r="WHM197" s="91"/>
      <c r="WHN197" s="91"/>
      <c r="WHO197" s="91"/>
      <c r="WHP197" s="91"/>
      <c r="WHQ197" s="91"/>
      <c r="WHR197" s="91"/>
      <c r="WHS197" s="91"/>
      <c r="WHT197" s="91"/>
      <c r="WHU197" s="91"/>
      <c r="WHV197" s="91"/>
      <c r="WHW197" s="91"/>
      <c r="WHX197" s="91"/>
      <c r="WHY197" s="91"/>
      <c r="WHZ197" s="91"/>
      <c r="WIA197" s="91"/>
      <c r="WIB197" s="91"/>
      <c r="WIC197" s="91"/>
      <c r="WID197" s="91"/>
      <c r="WIE197" s="91"/>
      <c r="WIF197" s="91"/>
      <c r="WIG197" s="91"/>
      <c r="WIH197" s="91"/>
      <c r="WII197" s="91"/>
      <c r="WIJ197" s="91"/>
      <c r="WIK197" s="91"/>
      <c r="WIL197" s="91"/>
      <c r="WIM197" s="91"/>
      <c r="WIN197" s="91"/>
      <c r="WIO197" s="91"/>
      <c r="WIP197" s="91"/>
      <c r="WIQ197" s="91"/>
      <c r="WIR197" s="91"/>
      <c r="WIS197" s="91"/>
      <c r="WIT197" s="91"/>
      <c r="WIU197" s="91"/>
      <c r="WIV197" s="91"/>
      <c r="WIW197" s="91"/>
      <c r="WIX197" s="91"/>
      <c r="WIY197" s="91"/>
      <c r="WIZ197" s="91"/>
      <c r="WJA197" s="91"/>
      <c r="WJB197" s="91"/>
      <c r="WJC197" s="91"/>
      <c r="WJD197" s="91"/>
      <c r="WJE197" s="91"/>
      <c r="WJF197" s="91"/>
      <c r="WJG197" s="91"/>
      <c r="WJH197" s="91"/>
      <c r="WJI197" s="91"/>
      <c r="WJJ197" s="91"/>
      <c r="WJK197" s="91"/>
      <c r="WJL197" s="91"/>
      <c r="WJM197" s="91"/>
      <c r="WJN197" s="91"/>
      <c r="WJO197" s="91"/>
      <c r="WJP197" s="91"/>
      <c r="WJQ197" s="91"/>
      <c r="WJR197" s="91"/>
      <c r="WJS197" s="91"/>
      <c r="WJT197" s="91"/>
      <c r="WJU197" s="91"/>
      <c r="WJV197" s="91"/>
      <c r="WJW197" s="91"/>
      <c r="WJX197" s="91"/>
      <c r="WJY197" s="91"/>
      <c r="WJZ197" s="91"/>
      <c r="WKA197" s="91"/>
      <c r="WKB197" s="91"/>
      <c r="WKC197" s="91"/>
      <c r="WKD197" s="91"/>
      <c r="WKE197" s="91"/>
      <c r="WKF197" s="91"/>
      <c r="WKG197" s="91"/>
      <c r="WKH197" s="91"/>
      <c r="WKI197" s="91"/>
      <c r="WKJ197" s="91"/>
      <c r="WKK197" s="91"/>
      <c r="WKL197" s="91"/>
      <c r="WKM197" s="91"/>
      <c r="WKN197" s="91"/>
      <c r="WKO197" s="91"/>
      <c r="WKP197" s="91"/>
      <c r="WKQ197" s="91"/>
      <c r="WKR197" s="91"/>
      <c r="WKS197" s="91"/>
      <c r="WKT197" s="91"/>
      <c r="WKU197" s="91"/>
      <c r="WKV197" s="91"/>
      <c r="WKW197" s="91"/>
      <c r="WKX197" s="91"/>
      <c r="WKY197" s="91"/>
      <c r="WKZ197" s="91"/>
      <c r="WLA197" s="91"/>
      <c r="WLB197" s="91"/>
      <c r="WLC197" s="91"/>
      <c r="WLD197" s="91"/>
      <c r="WLE197" s="91"/>
      <c r="WLF197" s="91"/>
      <c r="WLG197" s="91"/>
      <c r="WLH197" s="91"/>
      <c r="WLI197" s="91"/>
      <c r="WLJ197" s="91"/>
      <c r="WLK197" s="91"/>
      <c r="WLL197" s="91"/>
      <c r="WLM197" s="91"/>
      <c r="WLN197" s="91"/>
      <c r="WLO197" s="91"/>
      <c r="WLP197" s="91"/>
      <c r="WLQ197" s="91"/>
      <c r="WLR197" s="91"/>
      <c r="WLS197" s="91"/>
      <c r="WLT197" s="91"/>
      <c r="WLU197" s="91"/>
      <c r="WLV197" s="91"/>
      <c r="WLW197" s="91"/>
      <c r="WLX197" s="91"/>
      <c r="WLY197" s="91"/>
      <c r="WLZ197" s="91"/>
      <c r="WMA197" s="91"/>
      <c r="WMB197" s="91"/>
      <c r="WMC197" s="91"/>
      <c r="WMD197" s="91"/>
      <c r="WME197" s="91"/>
      <c r="WMF197" s="91"/>
      <c r="WMG197" s="91"/>
      <c r="WMH197" s="91"/>
      <c r="WMI197" s="91"/>
      <c r="WMJ197" s="91"/>
      <c r="WMK197" s="91"/>
      <c r="WML197" s="91"/>
      <c r="WMM197" s="91"/>
      <c r="WMN197" s="91"/>
      <c r="WMO197" s="91"/>
      <c r="WMP197" s="91"/>
      <c r="WMQ197" s="91"/>
      <c r="WMR197" s="91"/>
      <c r="WMS197" s="91"/>
      <c r="WMT197" s="91"/>
      <c r="WMU197" s="91"/>
      <c r="WMV197" s="91"/>
      <c r="WMW197" s="91"/>
      <c r="WMX197" s="91"/>
      <c r="WMY197" s="91"/>
      <c r="WMZ197" s="91"/>
      <c r="WNA197" s="91"/>
      <c r="WNB197" s="91"/>
      <c r="WNC197" s="91"/>
      <c r="WND197" s="91"/>
      <c r="WNE197" s="91"/>
      <c r="WNF197" s="91"/>
      <c r="WNG197" s="91"/>
      <c r="WNH197" s="91"/>
      <c r="WNI197" s="91"/>
      <c r="WNJ197" s="91"/>
      <c r="WNK197" s="91"/>
      <c r="WNL197" s="91"/>
      <c r="WNM197" s="91"/>
      <c r="WNN197" s="91"/>
      <c r="WNO197" s="91"/>
      <c r="WNP197" s="91"/>
      <c r="WNQ197" s="91"/>
      <c r="WNR197" s="91"/>
      <c r="WNS197" s="91"/>
      <c r="WNT197" s="91"/>
      <c r="WNU197" s="91"/>
      <c r="WNV197" s="91"/>
      <c r="WNW197" s="91"/>
      <c r="WNX197" s="91"/>
      <c r="WNY197" s="91"/>
      <c r="WNZ197" s="91"/>
      <c r="WOA197" s="91"/>
      <c r="WOB197" s="91"/>
      <c r="WOC197" s="91"/>
      <c r="WOD197" s="91"/>
      <c r="WOE197" s="91"/>
      <c r="WOF197" s="91"/>
      <c r="WOG197" s="91"/>
      <c r="WOH197" s="91"/>
      <c r="WOI197" s="91"/>
      <c r="WOJ197" s="91"/>
      <c r="WOK197" s="91"/>
      <c r="WOL197" s="91"/>
      <c r="WOM197" s="91"/>
      <c r="WON197" s="91"/>
      <c r="WOO197" s="91"/>
      <c r="WOP197" s="91"/>
      <c r="WOQ197" s="91"/>
      <c r="WOR197" s="91"/>
      <c r="WOS197" s="91"/>
      <c r="WOT197" s="91"/>
      <c r="WOU197" s="91"/>
      <c r="WOV197" s="91"/>
      <c r="WOW197" s="91"/>
      <c r="WOX197" s="91"/>
      <c r="WOY197" s="91"/>
      <c r="WOZ197" s="91"/>
      <c r="WPA197" s="91"/>
      <c r="WPB197" s="91"/>
      <c r="WPC197" s="91"/>
      <c r="WPD197" s="91"/>
      <c r="WPE197" s="91"/>
      <c r="WPF197" s="91"/>
      <c r="WPG197" s="91"/>
      <c r="WPH197" s="91"/>
      <c r="WPI197" s="91"/>
      <c r="WPJ197" s="91"/>
      <c r="WPK197" s="91"/>
      <c r="WPL197" s="91"/>
      <c r="WPM197" s="91"/>
      <c r="WPN197" s="91"/>
      <c r="WPO197" s="91"/>
      <c r="WPP197" s="91"/>
      <c r="WPQ197" s="91"/>
      <c r="WPR197" s="91"/>
      <c r="WPS197" s="91"/>
      <c r="WPT197" s="91"/>
      <c r="WPU197" s="91"/>
      <c r="WPV197" s="91"/>
      <c r="WPW197" s="91"/>
      <c r="WPX197" s="91"/>
      <c r="WPY197" s="91"/>
      <c r="WPZ197" s="91"/>
      <c r="WQA197" s="91"/>
      <c r="WQB197" s="91"/>
      <c r="WQC197" s="91"/>
      <c r="WQD197" s="91"/>
      <c r="WQE197" s="91"/>
      <c r="WQF197" s="91"/>
      <c r="WQG197" s="91"/>
      <c r="WQH197" s="91"/>
      <c r="WQI197" s="91"/>
      <c r="WQJ197" s="91"/>
      <c r="WQK197" s="91"/>
      <c r="WQL197" s="91"/>
      <c r="WQM197" s="91"/>
      <c r="WQN197" s="91"/>
      <c r="WQO197" s="91"/>
      <c r="WQP197" s="91"/>
      <c r="WQQ197" s="91"/>
      <c r="WQR197" s="91"/>
      <c r="WQS197" s="91"/>
      <c r="WQT197" s="91"/>
      <c r="WQU197" s="91"/>
      <c r="WQV197" s="91"/>
      <c r="WQW197" s="91"/>
      <c r="WQX197" s="91"/>
      <c r="WQY197" s="91"/>
      <c r="WQZ197" s="91"/>
      <c r="WRA197" s="91"/>
      <c r="WRB197" s="91"/>
      <c r="WRC197" s="91"/>
      <c r="WRD197" s="91"/>
      <c r="WRE197" s="91"/>
      <c r="WRF197" s="91"/>
      <c r="WRG197" s="91"/>
      <c r="WRH197" s="91"/>
      <c r="WRI197" s="91"/>
      <c r="WRJ197" s="91"/>
      <c r="WRK197" s="91"/>
      <c r="WRL197" s="91"/>
      <c r="WRM197" s="91"/>
      <c r="WRN197" s="91"/>
      <c r="WRO197" s="91"/>
      <c r="WRP197" s="91"/>
      <c r="WRQ197" s="91"/>
      <c r="WRR197" s="91"/>
      <c r="WRS197" s="91"/>
      <c r="WRT197" s="91"/>
      <c r="WRU197" s="91"/>
      <c r="WRV197" s="91"/>
      <c r="WRW197" s="91"/>
      <c r="WRX197" s="91"/>
      <c r="WRY197" s="91"/>
      <c r="WRZ197" s="91"/>
      <c r="WSA197" s="91"/>
      <c r="WSB197" s="91"/>
      <c r="WSC197" s="91"/>
      <c r="WSD197" s="91"/>
      <c r="WSE197" s="91"/>
      <c r="WSF197" s="91"/>
      <c r="WSG197" s="91"/>
      <c r="WSH197" s="91"/>
      <c r="WSI197" s="91"/>
      <c r="WSJ197" s="91"/>
      <c r="WSK197" s="91"/>
      <c r="WSL197" s="91"/>
      <c r="WSM197" s="91"/>
      <c r="WSN197" s="91"/>
      <c r="WSO197" s="91"/>
      <c r="WSP197" s="91"/>
      <c r="WSQ197" s="91"/>
      <c r="WSR197" s="91"/>
      <c r="WSS197" s="91"/>
      <c r="WST197" s="91"/>
      <c r="WSU197" s="91"/>
      <c r="WSV197" s="91"/>
      <c r="WSW197" s="91"/>
      <c r="WSX197" s="91"/>
      <c r="WSY197" s="91"/>
      <c r="WSZ197" s="91"/>
      <c r="WTA197" s="91"/>
      <c r="WTB197" s="91"/>
      <c r="WTC197" s="91"/>
      <c r="WTD197" s="91"/>
      <c r="WTE197" s="91"/>
      <c r="WTF197" s="91"/>
      <c r="WTG197" s="91"/>
      <c r="WTH197" s="91"/>
      <c r="WTI197" s="91"/>
      <c r="WTJ197" s="91"/>
      <c r="WTK197" s="91"/>
      <c r="WTL197" s="91"/>
      <c r="WTM197" s="91"/>
      <c r="WTN197" s="91"/>
      <c r="WTO197" s="91"/>
      <c r="WTP197" s="91"/>
      <c r="WTQ197" s="91"/>
      <c r="WTR197" s="91"/>
      <c r="WTS197" s="91"/>
      <c r="WTT197" s="91"/>
      <c r="WTU197" s="91"/>
      <c r="WTV197" s="91"/>
      <c r="WTW197" s="91"/>
      <c r="WTX197" s="91"/>
      <c r="WTY197" s="91"/>
      <c r="WTZ197" s="91"/>
      <c r="WUA197" s="91"/>
      <c r="WUB197" s="91"/>
      <c r="WUC197" s="91"/>
      <c r="WUD197" s="91"/>
      <c r="WUE197" s="91"/>
      <c r="WUF197" s="91"/>
      <c r="WUG197" s="91"/>
      <c r="WUH197" s="91"/>
      <c r="WUI197" s="91"/>
      <c r="WUJ197" s="91"/>
      <c r="WUK197" s="91"/>
      <c r="WUL197" s="91"/>
      <c r="WUM197" s="91"/>
      <c r="WUN197" s="91"/>
      <c r="WUO197" s="91"/>
      <c r="WUP197" s="91"/>
      <c r="WUQ197" s="91"/>
      <c r="WUR197" s="91"/>
      <c r="WUS197" s="91"/>
      <c r="WUT197" s="91"/>
      <c r="WUU197" s="91"/>
      <c r="WUV197" s="91"/>
      <c r="WUW197" s="91"/>
      <c r="WUX197" s="91"/>
      <c r="WUY197" s="91"/>
      <c r="WUZ197" s="91"/>
      <c r="WVA197" s="91"/>
      <c r="WVB197" s="91"/>
      <c r="WVC197" s="91"/>
      <c r="WVD197" s="91"/>
      <c r="WVE197" s="91"/>
      <c r="WVF197" s="91"/>
      <c r="WVG197" s="91"/>
      <c r="WVH197" s="91"/>
      <c r="WVI197" s="91"/>
      <c r="WVJ197" s="91"/>
      <c r="WVK197" s="91"/>
      <c r="WVL197" s="91"/>
      <c r="WVM197" s="91"/>
      <c r="WVN197" s="91"/>
      <c r="WVO197" s="91"/>
      <c r="WVP197" s="91"/>
      <c r="WVQ197" s="91"/>
      <c r="WVR197" s="91"/>
      <c r="WVS197" s="91"/>
      <c r="WVT197" s="91"/>
      <c r="WVU197" s="91"/>
      <c r="WVV197" s="91"/>
      <c r="WVW197" s="91"/>
      <c r="WVX197" s="91"/>
      <c r="WVY197" s="91"/>
      <c r="WVZ197" s="91"/>
      <c r="WWA197" s="91"/>
      <c r="WWB197" s="91"/>
      <c r="WWC197" s="91"/>
      <c r="WWD197" s="91"/>
      <c r="WWE197" s="91"/>
      <c r="WWF197" s="91"/>
      <c r="WWG197" s="91"/>
      <c r="WWH197" s="91"/>
      <c r="WWI197" s="91"/>
      <c r="WWJ197" s="91"/>
      <c r="WWK197" s="91"/>
      <c r="WWL197" s="91"/>
      <c r="WWM197" s="91"/>
      <c r="WWN197" s="91"/>
      <c r="WWO197" s="91"/>
      <c r="WWP197" s="91"/>
      <c r="WWQ197" s="91"/>
      <c r="WWR197" s="91"/>
      <c r="WWS197" s="91"/>
      <c r="WWT197" s="91"/>
      <c r="WWU197" s="91"/>
      <c r="WWV197" s="91"/>
      <c r="WWW197" s="91"/>
      <c r="WWX197" s="91"/>
      <c r="WWY197" s="91"/>
      <c r="WWZ197" s="91"/>
      <c r="WXA197" s="91"/>
      <c r="WXB197" s="91"/>
      <c r="WXC197" s="91"/>
      <c r="WXD197" s="91"/>
      <c r="WXE197" s="91"/>
      <c r="WXF197" s="91"/>
      <c r="WXG197" s="91"/>
      <c r="WXH197" s="91"/>
      <c r="WXI197" s="91"/>
      <c r="WXJ197" s="91"/>
      <c r="WXK197" s="91"/>
      <c r="WXL197" s="91"/>
      <c r="WXM197" s="91"/>
      <c r="WXN197" s="91"/>
      <c r="WXO197" s="91"/>
      <c r="WXP197" s="91"/>
      <c r="WXQ197" s="91"/>
      <c r="WXR197" s="91"/>
      <c r="WXS197" s="91"/>
      <c r="WXT197" s="91"/>
      <c r="WXU197" s="91"/>
      <c r="WXV197" s="91"/>
      <c r="WXW197" s="91"/>
      <c r="WXX197" s="91"/>
      <c r="WXY197" s="91"/>
      <c r="WXZ197" s="91"/>
      <c r="WYA197" s="91"/>
      <c r="WYB197" s="91"/>
      <c r="WYC197" s="91"/>
      <c r="WYD197" s="91"/>
      <c r="WYE197" s="91"/>
      <c r="WYF197" s="91"/>
      <c r="WYG197" s="91"/>
      <c r="WYH197" s="91"/>
      <c r="WYI197" s="91"/>
      <c r="WYJ197" s="91"/>
      <c r="WYK197" s="91"/>
      <c r="WYL197" s="91"/>
      <c r="WYM197" s="91"/>
      <c r="WYN197" s="91"/>
      <c r="WYO197" s="91"/>
      <c r="WYP197" s="91"/>
      <c r="WYQ197" s="91"/>
      <c r="WYR197" s="91"/>
      <c r="WYS197" s="91"/>
      <c r="WYT197" s="91"/>
      <c r="WYU197" s="91"/>
      <c r="WYV197" s="91"/>
      <c r="WYW197" s="91"/>
      <c r="WYX197" s="91"/>
      <c r="WYY197" s="91"/>
      <c r="WYZ197" s="91"/>
      <c r="WZA197" s="91"/>
      <c r="WZB197" s="91"/>
      <c r="WZC197" s="91"/>
      <c r="WZD197" s="91"/>
      <c r="WZE197" s="91"/>
      <c r="WZF197" s="91"/>
      <c r="WZG197" s="91"/>
      <c r="WZH197" s="91"/>
      <c r="WZI197" s="91"/>
      <c r="WZJ197" s="91"/>
      <c r="WZK197" s="91"/>
      <c r="WZL197" s="91"/>
      <c r="WZM197" s="91"/>
      <c r="WZN197" s="91"/>
      <c r="WZO197" s="91"/>
      <c r="WZP197" s="91"/>
      <c r="WZQ197" s="91"/>
      <c r="WZR197" s="91"/>
      <c r="WZS197" s="91"/>
      <c r="WZT197" s="91"/>
      <c r="WZU197" s="91"/>
      <c r="WZV197" s="91"/>
      <c r="WZW197" s="91"/>
      <c r="WZX197" s="91"/>
      <c r="WZY197" s="91"/>
      <c r="WZZ197" s="91"/>
      <c r="XAA197" s="91"/>
      <c r="XAB197" s="91"/>
      <c r="XAC197" s="91"/>
      <c r="XAD197" s="91"/>
      <c r="XAE197" s="91"/>
      <c r="XAF197" s="91"/>
      <c r="XAG197" s="91"/>
      <c r="XAH197" s="91"/>
      <c r="XAI197" s="91"/>
      <c r="XAJ197" s="91"/>
      <c r="XAK197" s="91"/>
      <c r="XAL197" s="91"/>
      <c r="XAM197" s="91"/>
      <c r="XAN197" s="91"/>
      <c r="XAO197" s="91"/>
      <c r="XAP197" s="91"/>
      <c r="XAQ197" s="91"/>
      <c r="XAR197" s="91"/>
      <c r="XAS197" s="91"/>
      <c r="XAT197" s="91"/>
      <c r="XAU197" s="91"/>
      <c r="XAV197" s="91"/>
      <c r="XAW197" s="91"/>
      <c r="XAX197" s="91"/>
      <c r="XAY197" s="91"/>
      <c r="XAZ197" s="91"/>
      <c r="XBA197" s="91"/>
      <c r="XBB197" s="91"/>
      <c r="XBC197" s="91"/>
      <c r="XBD197" s="91"/>
      <c r="XBE197" s="91"/>
      <c r="XBF197" s="91"/>
      <c r="XBG197" s="91"/>
      <c r="XBH197" s="91"/>
      <c r="XBI197" s="91"/>
      <c r="XBJ197" s="91"/>
      <c r="XBK197" s="91"/>
      <c r="XBL197" s="91"/>
      <c r="XBM197" s="91"/>
      <c r="XBN197" s="91"/>
      <c r="XBO197" s="91"/>
      <c r="XBP197" s="91"/>
      <c r="XBQ197" s="91"/>
      <c r="XBR197" s="91"/>
      <c r="XBS197" s="91"/>
      <c r="XBT197" s="91"/>
      <c r="XBU197" s="91"/>
      <c r="XBV197" s="91"/>
      <c r="XBW197" s="91"/>
      <c r="XBX197" s="91"/>
      <c r="XBY197" s="91"/>
      <c r="XBZ197" s="91"/>
      <c r="XCA197" s="91"/>
      <c r="XCB197" s="91"/>
      <c r="XCC197" s="91"/>
      <c r="XCD197" s="91"/>
      <c r="XCE197" s="91"/>
      <c r="XCF197" s="91"/>
      <c r="XCG197" s="91"/>
      <c r="XCH197" s="91"/>
      <c r="XCI197" s="91"/>
      <c r="XCJ197" s="91"/>
      <c r="XCK197" s="91"/>
      <c r="XCL197" s="91"/>
      <c r="XCM197" s="91"/>
      <c r="XCN197" s="91"/>
      <c r="XCO197" s="91"/>
      <c r="XCP197" s="91"/>
      <c r="XCQ197" s="91"/>
      <c r="XCR197" s="91"/>
      <c r="XCS197" s="91"/>
      <c r="XCT197" s="91"/>
      <c r="XCU197" s="91"/>
      <c r="XCV197" s="91"/>
      <c r="XCW197" s="91"/>
      <c r="XCX197" s="91"/>
      <c r="XCY197" s="91"/>
      <c r="XCZ197" s="91"/>
      <c r="XDA197" s="91"/>
      <c r="XDB197" s="91"/>
      <c r="XDC197" s="91"/>
      <c r="XDD197" s="91"/>
      <c r="XDE197" s="91"/>
      <c r="XDF197" s="91"/>
      <c r="XDG197" s="91"/>
      <c r="XDH197" s="91"/>
      <c r="XDI197" s="91"/>
      <c r="XDJ197" s="91"/>
      <c r="XDK197" s="91"/>
      <c r="XDL197" s="91"/>
      <c r="XDM197" s="91"/>
      <c r="XDN197" s="91"/>
      <c r="XDO197" s="91"/>
      <c r="XDP197" s="91"/>
      <c r="XDQ197" s="91"/>
      <c r="XDR197" s="91"/>
      <c r="XDS197" s="91"/>
      <c r="XDT197" s="91"/>
      <c r="XDU197" s="91"/>
      <c r="XDV197" s="91"/>
      <c r="XDW197" s="91"/>
      <c r="XDX197" s="91"/>
      <c r="XDY197" s="91"/>
      <c r="XDZ197" s="91"/>
      <c r="XEA197" s="91"/>
      <c r="XEB197" s="91"/>
      <c r="XEC197" s="91"/>
      <c r="XED197" s="91"/>
      <c r="XEE197" s="91"/>
      <c r="XEF197" s="91"/>
      <c r="XEG197" s="91"/>
      <c r="XEH197" s="91"/>
      <c r="XEI197" s="91"/>
      <c r="XEJ197" s="91"/>
      <c r="XEK197" s="91"/>
      <c r="XEL197" s="91"/>
      <c r="XEM197" s="91"/>
      <c r="XEN197" s="91"/>
      <c r="XEO197" s="91"/>
      <c r="XEP197" s="91"/>
      <c r="XEQ197" s="91"/>
      <c r="XER197" s="91"/>
      <c r="XES197" s="91"/>
      <c r="XET197" s="91"/>
      <c r="XEU197" s="91"/>
      <c r="XEV197" s="91"/>
      <c r="XEW197" s="91"/>
      <c r="XEX197" s="91"/>
      <c r="XEY197" s="91"/>
      <c r="XEZ197" s="91"/>
      <c r="XFA197" s="91"/>
      <c r="XFB197" s="91"/>
      <c r="XFC197" s="91"/>
      <c r="XFD197" s="91"/>
    </row>
    <row r="198" spans="1:16384" ht="27" customHeight="1" x14ac:dyDescent="0.2">
      <c r="A198" s="86">
        <v>78180103</v>
      </c>
      <c r="B198" s="69" t="str">
        <f ca="1">IFERROR(INDEX(UNSPSCDes,MATCH(INDIRECT(ADDRESS(ROW(),COLUMN()-1,4)),UNSPSCCode,0)),"")</f>
        <v>Servicios de cambio de fluidos de aceite o de la transmisión</v>
      </c>
      <c r="C198" s="90" t="s">
        <v>1450</v>
      </c>
      <c r="D198" s="81">
        <v>12</v>
      </c>
      <c r="E198" s="71">
        <v>50000</v>
      </c>
      <c r="F198" s="70">
        <f ca="1">INDIRECT(ADDRESS(ROW(),COLUMN()-2,4))*INDIRECT(ADDRESS(ROW(),COLUMN()-1,4))</f>
        <v>600000</v>
      </c>
      <c r="G198" s="45"/>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FO198" s="91"/>
      <c r="FP198" s="91"/>
      <c r="FQ198" s="91"/>
      <c r="FR198" s="91"/>
      <c r="FS198" s="91"/>
      <c r="FT198" s="91"/>
      <c r="FU198" s="91"/>
      <c r="FV198" s="91"/>
      <c r="FW198" s="91"/>
      <c r="FX198" s="91"/>
      <c r="FY198" s="91"/>
      <c r="FZ198" s="91"/>
      <c r="GA198" s="91"/>
      <c r="GB198" s="91"/>
      <c r="GC198" s="91"/>
      <c r="GD198" s="91"/>
      <c r="GE198" s="91"/>
      <c r="GF198" s="91"/>
      <c r="GG198" s="91"/>
      <c r="GH198" s="91"/>
      <c r="GI198" s="91"/>
      <c r="GJ198" s="91"/>
      <c r="GK198" s="91"/>
      <c r="GL198" s="91"/>
      <c r="GM198" s="91"/>
      <c r="GN198" s="91"/>
      <c r="GO198" s="91"/>
      <c r="GP198" s="91"/>
      <c r="GQ198" s="91"/>
      <c r="GR198" s="91"/>
      <c r="GS198" s="91"/>
      <c r="GT198" s="91"/>
      <c r="GU198" s="91"/>
      <c r="GV198" s="91"/>
      <c r="GW198" s="91"/>
      <c r="GX198" s="91"/>
      <c r="GY198" s="91"/>
      <c r="GZ198" s="91"/>
      <c r="HA198" s="91"/>
      <c r="HB198" s="91"/>
      <c r="HC198" s="91"/>
      <c r="HD198" s="91"/>
      <c r="HE198" s="91"/>
      <c r="HF198" s="91"/>
      <c r="HG198" s="91"/>
      <c r="HH198" s="91"/>
      <c r="HI198" s="91"/>
      <c r="HJ198" s="91"/>
      <c r="HK198" s="91"/>
      <c r="HL198" s="91"/>
      <c r="HM198" s="91"/>
      <c r="HN198" s="91"/>
      <c r="HO198" s="91"/>
      <c r="HP198" s="91"/>
      <c r="HQ198" s="91"/>
      <c r="HR198" s="91"/>
      <c r="HS198" s="91"/>
      <c r="HT198" s="91"/>
      <c r="HU198" s="91"/>
      <c r="HV198" s="91"/>
      <c r="HW198" s="91"/>
      <c r="HX198" s="91"/>
      <c r="HY198" s="91"/>
      <c r="HZ198" s="91"/>
      <c r="IA198" s="91"/>
      <c r="IB198" s="91"/>
      <c r="IC198" s="91"/>
      <c r="ID198" s="91"/>
      <c r="IE198" s="91"/>
      <c r="IF198" s="91"/>
      <c r="IG198" s="91"/>
      <c r="IH198" s="91"/>
      <c r="II198" s="91"/>
      <c r="IJ198" s="91"/>
      <c r="IK198" s="91"/>
      <c r="IL198" s="91"/>
      <c r="IM198" s="91"/>
      <c r="IN198" s="91"/>
      <c r="IO198" s="91"/>
      <c r="IP198" s="91"/>
      <c r="IQ198" s="91"/>
      <c r="IR198" s="91"/>
      <c r="IS198" s="91"/>
      <c r="IT198" s="91"/>
      <c r="IU198" s="91"/>
      <c r="IV198" s="91"/>
      <c r="IW198" s="91"/>
      <c r="IX198" s="91"/>
      <c r="IY198" s="91"/>
      <c r="IZ198" s="91"/>
      <c r="JA198" s="91"/>
      <c r="JB198" s="91"/>
      <c r="JC198" s="91"/>
      <c r="JD198" s="91"/>
      <c r="JE198" s="91"/>
      <c r="JF198" s="91"/>
      <c r="JG198" s="91"/>
      <c r="JH198" s="91"/>
      <c r="JI198" s="91"/>
      <c r="JJ198" s="91"/>
      <c r="JK198" s="91"/>
      <c r="JL198" s="91"/>
      <c r="JM198" s="91"/>
      <c r="JN198" s="91"/>
      <c r="JO198" s="91"/>
      <c r="JP198" s="91"/>
      <c r="JQ198" s="91"/>
      <c r="JR198" s="91"/>
      <c r="JS198" s="91"/>
      <c r="JT198" s="91"/>
      <c r="JU198" s="91"/>
      <c r="JV198" s="91"/>
      <c r="JW198" s="91"/>
      <c r="JX198" s="91"/>
      <c r="JY198" s="91"/>
      <c r="JZ198" s="91"/>
      <c r="KA198" s="91"/>
      <c r="KB198" s="91"/>
      <c r="KC198" s="91"/>
      <c r="KD198" s="91"/>
      <c r="KE198" s="91"/>
      <c r="KF198" s="91"/>
      <c r="KG198" s="91"/>
      <c r="KH198" s="91"/>
      <c r="KI198" s="91"/>
      <c r="KJ198" s="91"/>
      <c r="KK198" s="91"/>
      <c r="KL198" s="91"/>
      <c r="KM198" s="91"/>
      <c r="KN198" s="91"/>
      <c r="KO198" s="91"/>
      <c r="KP198" s="91"/>
      <c r="KQ198" s="91"/>
      <c r="KR198" s="91"/>
      <c r="KS198" s="91"/>
      <c r="KT198" s="91"/>
      <c r="KU198" s="91"/>
      <c r="KV198" s="91"/>
      <c r="KW198" s="91"/>
      <c r="KX198" s="91"/>
      <c r="KY198" s="91"/>
      <c r="KZ198" s="91"/>
      <c r="LA198" s="91"/>
      <c r="LB198" s="91"/>
      <c r="LC198" s="91"/>
      <c r="LD198" s="91"/>
      <c r="LE198" s="91"/>
      <c r="LF198" s="91"/>
      <c r="LG198" s="91"/>
      <c r="LH198" s="91"/>
      <c r="LI198" s="91"/>
      <c r="LJ198" s="91"/>
      <c r="LK198" s="91"/>
      <c r="LL198" s="91"/>
      <c r="LM198" s="91"/>
      <c r="LN198" s="91"/>
      <c r="LO198" s="91"/>
      <c r="LP198" s="91"/>
      <c r="LQ198" s="91"/>
      <c r="LR198" s="91"/>
      <c r="LS198" s="91"/>
      <c r="LT198" s="91"/>
      <c r="LU198" s="91"/>
      <c r="LV198" s="91"/>
      <c r="LW198" s="91"/>
      <c r="LX198" s="91"/>
      <c r="LY198" s="91"/>
      <c r="LZ198" s="91"/>
      <c r="MA198" s="91"/>
      <c r="MB198" s="91"/>
      <c r="MC198" s="91"/>
      <c r="MD198" s="91"/>
      <c r="ME198" s="91"/>
      <c r="MF198" s="91"/>
      <c r="MG198" s="91"/>
      <c r="MH198" s="91"/>
      <c r="MI198" s="91"/>
      <c r="MJ198" s="91"/>
      <c r="MK198" s="91"/>
      <c r="ML198" s="91"/>
      <c r="MM198" s="91"/>
      <c r="MN198" s="91"/>
      <c r="MO198" s="91"/>
      <c r="MP198" s="91"/>
      <c r="MQ198" s="91"/>
      <c r="MR198" s="91"/>
      <c r="MS198" s="91"/>
      <c r="MT198" s="91"/>
      <c r="MU198" s="91"/>
      <c r="MV198" s="91"/>
      <c r="MW198" s="91"/>
      <c r="MX198" s="91"/>
      <c r="MY198" s="91"/>
      <c r="MZ198" s="91"/>
      <c r="NA198" s="91"/>
      <c r="NB198" s="91"/>
      <c r="NC198" s="91"/>
      <c r="ND198" s="91"/>
      <c r="NE198" s="91"/>
      <c r="NF198" s="91"/>
      <c r="NG198" s="91"/>
      <c r="NH198" s="91"/>
      <c r="NI198" s="91"/>
      <c r="NJ198" s="91"/>
      <c r="NK198" s="91"/>
      <c r="NL198" s="91"/>
      <c r="NM198" s="91"/>
      <c r="NN198" s="91"/>
      <c r="NO198" s="91"/>
      <c r="NP198" s="91"/>
      <c r="NQ198" s="91"/>
      <c r="NR198" s="91"/>
      <c r="NS198" s="91"/>
      <c r="NT198" s="91"/>
      <c r="NU198" s="91"/>
      <c r="NV198" s="91"/>
      <c r="NW198" s="91"/>
      <c r="NX198" s="91"/>
      <c r="NY198" s="91"/>
      <c r="NZ198" s="91"/>
      <c r="OA198" s="91"/>
      <c r="OB198" s="91"/>
      <c r="OC198" s="91"/>
      <c r="OD198" s="91"/>
      <c r="OE198" s="91"/>
      <c r="OF198" s="91"/>
      <c r="OG198" s="91"/>
      <c r="OH198" s="91"/>
      <c r="OI198" s="91"/>
      <c r="OJ198" s="91"/>
      <c r="OK198" s="91"/>
      <c r="OL198" s="91"/>
      <c r="OM198" s="91"/>
      <c r="ON198" s="91"/>
      <c r="OO198" s="91"/>
      <c r="OP198" s="91"/>
      <c r="OQ198" s="91"/>
      <c r="OR198" s="91"/>
      <c r="OS198" s="91"/>
      <c r="OT198" s="91"/>
      <c r="OU198" s="91"/>
      <c r="OV198" s="91"/>
      <c r="OW198" s="91"/>
      <c r="OX198" s="91"/>
      <c r="OY198" s="91"/>
      <c r="OZ198" s="91"/>
      <c r="PA198" s="91"/>
      <c r="PB198" s="91"/>
      <c r="PC198" s="91"/>
      <c r="PD198" s="91"/>
      <c r="PE198" s="91"/>
      <c r="PF198" s="91"/>
      <c r="PG198" s="91"/>
      <c r="PH198" s="91"/>
      <c r="PI198" s="91"/>
      <c r="PJ198" s="91"/>
      <c r="PK198" s="91"/>
      <c r="PL198" s="91"/>
      <c r="PM198" s="91"/>
      <c r="PN198" s="91"/>
      <c r="PO198" s="91"/>
      <c r="PP198" s="91"/>
      <c r="PQ198" s="91"/>
      <c r="PR198" s="91"/>
      <c r="PS198" s="91"/>
      <c r="PT198" s="91"/>
      <c r="PU198" s="91"/>
      <c r="PV198" s="91"/>
      <c r="PW198" s="91"/>
      <c r="PX198" s="91"/>
      <c r="PY198" s="91"/>
      <c r="PZ198" s="91"/>
      <c r="QA198" s="91"/>
      <c r="QB198" s="91"/>
      <c r="QC198" s="91"/>
      <c r="QD198" s="91"/>
      <c r="QE198" s="91"/>
      <c r="QF198" s="91"/>
      <c r="QG198" s="91"/>
      <c r="QH198" s="91"/>
      <c r="QI198" s="91"/>
      <c r="QJ198" s="91"/>
      <c r="QK198" s="91"/>
      <c r="QL198" s="91"/>
      <c r="QM198" s="91"/>
      <c r="QN198" s="91"/>
      <c r="QO198" s="91"/>
      <c r="QP198" s="91"/>
      <c r="QQ198" s="91"/>
      <c r="QR198" s="91"/>
      <c r="QS198" s="91"/>
      <c r="QT198" s="91"/>
      <c r="QU198" s="91"/>
      <c r="QV198" s="91"/>
      <c r="QW198" s="91"/>
      <c r="QX198" s="91"/>
      <c r="QY198" s="91"/>
      <c r="QZ198" s="91"/>
      <c r="RA198" s="91"/>
      <c r="RB198" s="91"/>
      <c r="RC198" s="91"/>
      <c r="RD198" s="91"/>
      <c r="RE198" s="91"/>
      <c r="RF198" s="91"/>
      <c r="RG198" s="91"/>
      <c r="RH198" s="91"/>
      <c r="RI198" s="91"/>
      <c r="RJ198" s="91"/>
      <c r="RK198" s="91"/>
      <c r="RL198" s="91"/>
      <c r="RM198" s="91"/>
      <c r="RN198" s="91"/>
      <c r="RO198" s="91"/>
      <c r="RP198" s="91"/>
      <c r="RQ198" s="91"/>
      <c r="RR198" s="91"/>
      <c r="RS198" s="91"/>
      <c r="RT198" s="91"/>
      <c r="RU198" s="91"/>
      <c r="RV198" s="91"/>
      <c r="RW198" s="91"/>
      <c r="RX198" s="91"/>
      <c r="RY198" s="91"/>
      <c r="RZ198" s="91"/>
      <c r="SA198" s="91"/>
      <c r="SB198" s="91"/>
      <c r="SC198" s="91"/>
      <c r="SD198" s="91"/>
      <c r="SE198" s="91"/>
      <c r="SF198" s="91"/>
      <c r="SG198" s="91"/>
      <c r="SH198" s="91"/>
      <c r="SI198" s="91"/>
      <c r="SJ198" s="91"/>
      <c r="SK198" s="91"/>
      <c r="SL198" s="91"/>
      <c r="SM198" s="91"/>
      <c r="SN198" s="91"/>
      <c r="SO198" s="91"/>
      <c r="SP198" s="91"/>
      <c r="SQ198" s="91"/>
      <c r="SR198" s="91"/>
      <c r="SS198" s="91"/>
      <c r="ST198" s="91"/>
      <c r="SU198" s="91"/>
      <c r="SV198" s="91"/>
      <c r="SW198" s="91"/>
      <c r="SX198" s="91"/>
      <c r="SY198" s="91"/>
      <c r="SZ198" s="91"/>
      <c r="TA198" s="91"/>
      <c r="TB198" s="91"/>
      <c r="TC198" s="91"/>
      <c r="TD198" s="91"/>
      <c r="TE198" s="91"/>
      <c r="TF198" s="91"/>
      <c r="TG198" s="91"/>
      <c r="TH198" s="91"/>
      <c r="TI198" s="91"/>
      <c r="TJ198" s="91"/>
      <c r="TK198" s="91"/>
      <c r="TL198" s="91"/>
      <c r="TM198" s="91"/>
      <c r="TN198" s="91"/>
      <c r="TO198" s="91"/>
      <c r="TP198" s="91"/>
      <c r="TQ198" s="91"/>
      <c r="TR198" s="91"/>
      <c r="TS198" s="91"/>
      <c r="TT198" s="91"/>
      <c r="TU198" s="91"/>
      <c r="TV198" s="91"/>
      <c r="TW198" s="91"/>
      <c r="TX198" s="91"/>
      <c r="TY198" s="91"/>
      <c r="TZ198" s="91"/>
      <c r="UA198" s="91"/>
      <c r="UB198" s="91"/>
      <c r="UC198" s="91"/>
      <c r="UD198" s="91"/>
      <c r="UE198" s="91"/>
      <c r="UF198" s="91"/>
      <c r="UG198" s="91"/>
      <c r="UH198" s="91"/>
      <c r="UI198" s="91"/>
      <c r="UJ198" s="91"/>
      <c r="UK198" s="91"/>
      <c r="UL198" s="91"/>
      <c r="UM198" s="91"/>
      <c r="UN198" s="91"/>
      <c r="UO198" s="91"/>
      <c r="UP198" s="91"/>
      <c r="UQ198" s="91"/>
      <c r="UR198" s="91"/>
      <c r="US198" s="91"/>
      <c r="UT198" s="91"/>
      <c r="UU198" s="91"/>
      <c r="UV198" s="91"/>
      <c r="UW198" s="91"/>
      <c r="UX198" s="91"/>
      <c r="UY198" s="91"/>
      <c r="UZ198" s="91"/>
      <c r="VA198" s="91"/>
      <c r="VB198" s="91"/>
      <c r="VC198" s="91"/>
      <c r="VD198" s="91"/>
      <c r="VE198" s="91"/>
      <c r="VF198" s="91"/>
      <c r="VG198" s="91"/>
      <c r="VH198" s="91"/>
      <c r="VI198" s="91"/>
      <c r="VJ198" s="91"/>
      <c r="VK198" s="91"/>
      <c r="VL198" s="91"/>
      <c r="VM198" s="91"/>
      <c r="VN198" s="91"/>
      <c r="VO198" s="91"/>
      <c r="VP198" s="91"/>
      <c r="VQ198" s="91"/>
      <c r="VR198" s="91"/>
      <c r="VS198" s="91"/>
      <c r="VT198" s="91"/>
      <c r="VU198" s="91"/>
      <c r="VV198" s="91"/>
      <c r="VW198" s="91"/>
      <c r="VX198" s="91"/>
      <c r="VY198" s="91"/>
      <c r="VZ198" s="91"/>
      <c r="WA198" s="91"/>
      <c r="WB198" s="91"/>
      <c r="WC198" s="91"/>
      <c r="WD198" s="91"/>
      <c r="WE198" s="91"/>
      <c r="WF198" s="91"/>
      <c r="WG198" s="91"/>
      <c r="WH198" s="91"/>
      <c r="WI198" s="91"/>
      <c r="WJ198" s="91"/>
      <c r="WK198" s="91"/>
      <c r="WL198" s="91"/>
      <c r="WM198" s="91"/>
      <c r="WN198" s="91"/>
      <c r="WO198" s="91"/>
      <c r="WP198" s="91"/>
      <c r="WQ198" s="91"/>
      <c r="WR198" s="91"/>
      <c r="WS198" s="91"/>
      <c r="WT198" s="91"/>
      <c r="WU198" s="91"/>
      <c r="WV198" s="91"/>
      <c r="WW198" s="91"/>
      <c r="WX198" s="91"/>
      <c r="WY198" s="91"/>
      <c r="WZ198" s="91"/>
      <c r="XA198" s="91"/>
      <c r="XB198" s="91"/>
      <c r="XC198" s="91"/>
      <c r="XD198" s="91"/>
      <c r="XE198" s="91"/>
      <c r="XF198" s="91"/>
      <c r="XG198" s="91"/>
      <c r="XH198" s="91"/>
      <c r="XI198" s="91"/>
      <c r="XJ198" s="91"/>
      <c r="XK198" s="91"/>
      <c r="XL198" s="91"/>
      <c r="XM198" s="91"/>
      <c r="XN198" s="91"/>
      <c r="XO198" s="91"/>
      <c r="XP198" s="91"/>
      <c r="XQ198" s="91"/>
      <c r="XR198" s="91"/>
      <c r="XS198" s="91"/>
      <c r="XT198" s="91"/>
      <c r="XU198" s="91"/>
      <c r="XV198" s="91"/>
      <c r="XW198" s="91"/>
      <c r="XX198" s="91"/>
      <c r="XY198" s="91"/>
      <c r="XZ198" s="91"/>
      <c r="YA198" s="91"/>
      <c r="YB198" s="91"/>
      <c r="YC198" s="91"/>
      <c r="YD198" s="91"/>
      <c r="YE198" s="91"/>
      <c r="YF198" s="91"/>
      <c r="YG198" s="91"/>
      <c r="YH198" s="91"/>
      <c r="YI198" s="91"/>
      <c r="YJ198" s="91"/>
      <c r="YK198" s="91"/>
      <c r="YL198" s="91"/>
      <c r="YM198" s="91"/>
      <c r="YN198" s="91"/>
      <c r="YO198" s="91"/>
      <c r="YP198" s="91"/>
      <c r="YQ198" s="91"/>
      <c r="YR198" s="91"/>
      <c r="YS198" s="91"/>
      <c r="YT198" s="91"/>
      <c r="YU198" s="91"/>
      <c r="YV198" s="91"/>
      <c r="YW198" s="91"/>
      <c r="YX198" s="91"/>
      <c r="YY198" s="91"/>
      <c r="YZ198" s="91"/>
      <c r="ZA198" s="91"/>
      <c r="ZB198" s="91"/>
      <c r="ZC198" s="91"/>
      <c r="ZD198" s="91"/>
      <c r="ZE198" s="91"/>
      <c r="ZF198" s="91"/>
      <c r="ZG198" s="91"/>
      <c r="ZH198" s="91"/>
      <c r="ZI198" s="91"/>
      <c r="ZJ198" s="91"/>
      <c r="ZK198" s="91"/>
      <c r="ZL198" s="91"/>
      <c r="ZM198" s="91"/>
      <c r="ZN198" s="91"/>
      <c r="ZO198" s="91"/>
      <c r="ZP198" s="91"/>
      <c r="ZQ198" s="91"/>
      <c r="ZR198" s="91"/>
      <c r="ZS198" s="91"/>
      <c r="ZT198" s="91"/>
      <c r="ZU198" s="91"/>
      <c r="ZV198" s="91"/>
      <c r="ZW198" s="91"/>
      <c r="ZX198" s="91"/>
      <c r="ZY198" s="91"/>
      <c r="ZZ198" s="91"/>
      <c r="AAA198" s="91"/>
      <c r="AAB198" s="91"/>
      <c r="AAC198" s="91"/>
      <c r="AAD198" s="91"/>
      <c r="AAE198" s="91"/>
      <c r="AAF198" s="91"/>
      <c r="AAG198" s="91"/>
      <c r="AAH198" s="91"/>
      <c r="AAI198" s="91"/>
      <c r="AAJ198" s="91"/>
      <c r="AAK198" s="91"/>
      <c r="AAL198" s="91"/>
      <c r="AAM198" s="91"/>
      <c r="AAN198" s="91"/>
      <c r="AAO198" s="91"/>
      <c r="AAP198" s="91"/>
      <c r="AAQ198" s="91"/>
      <c r="AAR198" s="91"/>
      <c r="AAS198" s="91"/>
      <c r="AAT198" s="91"/>
      <c r="AAU198" s="91"/>
      <c r="AAV198" s="91"/>
      <c r="AAW198" s="91"/>
      <c r="AAX198" s="91"/>
      <c r="AAY198" s="91"/>
      <c r="AAZ198" s="91"/>
      <c r="ABA198" s="91"/>
      <c r="ABB198" s="91"/>
      <c r="ABC198" s="91"/>
      <c r="ABD198" s="91"/>
      <c r="ABE198" s="91"/>
      <c r="ABF198" s="91"/>
      <c r="ABG198" s="91"/>
      <c r="ABH198" s="91"/>
      <c r="ABI198" s="91"/>
      <c r="ABJ198" s="91"/>
      <c r="ABK198" s="91"/>
      <c r="ABL198" s="91"/>
      <c r="ABM198" s="91"/>
      <c r="ABN198" s="91"/>
      <c r="ABO198" s="91"/>
      <c r="ABP198" s="91"/>
      <c r="ABQ198" s="91"/>
      <c r="ABR198" s="91"/>
      <c r="ABS198" s="91"/>
      <c r="ABT198" s="91"/>
      <c r="ABU198" s="91"/>
      <c r="ABV198" s="91"/>
      <c r="ABW198" s="91"/>
      <c r="ABX198" s="91"/>
      <c r="ABY198" s="91"/>
      <c r="ABZ198" s="91"/>
      <c r="ACA198" s="91"/>
      <c r="ACB198" s="91"/>
      <c r="ACC198" s="91"/>
      <c r="ACD198" s="91"/>
      <c r="ACE198" s="91"/>
      <c r="ACF198" s="91"/>
      <c r="ACG198" s="91"/>
      <c r="ACH198" s="91"/>
      <c r="ACI198" s="91"/>
      <c r="ACJ198" s="91"/>
      <c r="ACK198" s="91"/>
      <c r="ACL198" s="91"/>
      <c r="ACM198" s="91"/>
      <c r="ACN198" s="91"/>
      <c r="ACO198" s="91"/>
      <c r="ACP198" s="91"/>
      <c r="ACQ198" s="91"/>
      <c r="ACR198" s="91"/>
      <c r="ACS198" s="91"/>
      <c r="ACT198" s="91"/>
      <c r="ACU198" s="91"/>
      <c r="ACV198" s="91"/>
      <c r="ACW198" s="91"/>
      <c r="ACX198" s="91"/>
      <c r="ACY198" s="91"/>
      <c r="ACZ198" s="91"/>
      <c r="ADA198" s="91"/>
      <c r="ADB198" s="91"/>
      <c r="ADC198" s="91"/>
      <c r="ADD198" s="91"/>
      <c r="ADE198" s="91"/>
      <c r="ADF198" s="91"/>
      <c r="ADG198" s="91"/>
      <c r="ADH198" s="91"/>
      <c r="ADI198" s="91"/>
      <c r="ADJ198" s="91"/>
      <c r="ADK198" s="91"/>
      <c r="ADL198" s="91"/>
      <c r="ADM198" s="91"/>
      <c r="ADN198" s="91"/>
      <c r="ADO198" s="91"/>
      <c r="ADP198" s="91"/>
      <c r="ADQ198" s="91"/>
      <c r="ADR198" s="91"/>
      <c r="ADS198" s="91"/>
      <c r="ADT198" s="91"/>
      <c r="ADU198" s="91"/>
      <c r="ADV198" s="91"/>
      <c r="ADW198" s="91"/>
      <c r="ADX198" s="91"/>
      <c r="ADY198" s="91"/>
      <c r="ADZ198" s="91"/>
      <c r="AEA198" s="91"/>
      <c r="AEB198" s="91"/>
      <c r="AEC198" s="91"/>
      <c r="AED198" s="91"/>
      <c r="AEE198" s="91"/>
      <c r="AEF198" s="91"/>
      <c r="AEG198" s="91"/>
      <c r="AEH198" s="91"/>
      <c r="AEI198" s="91"/>
      <c r="AEJ198" s="91"/>
      <c r="AEK198" s="91"/>
      <c r="AEL198" s="91"/>
      <c r="AEM198" s="91"/>
      <c r="AEN198" s="91"/>
      <c r="AEO198" s="91"/>
      <c r="AEP198" s="91"/>
      <c r="AEQ198" s="91"/>
      <c r="AER198" s="91"/>
      <c r="AES198" s="91"/>
      <c r="AET198" s="91"/>
      <c r="AEU198" s="91"/>
      <c r="AEV198" s="91"/>
      <c r="AEW198" s="91"/>
      <c r="AEX198" s="91"/>
      <c r="AEY198" s="91"/>
      <c r="AEZ198" s="91"/>
      <c r="AFA198" s="91"/>
      <c r="AFB198" s="91"/>
      <c r="AFC198" s="91"/>
      <c r="AFD198" s="91"/>
      <c r="AFE198" s="91"/>
      <c r="AFF198" s="91"/>
      <c r="AFG198" s="91"/>
      <c r="AFH198" s="91"/>
      <c r="AFI198" s="91"/>
      <c r="AFJ198" s="91"/>
      <c r="AFK198" s="91"/>
      <c r="AFL198" s="91"/>
      <c r="AFM198" s="91"/>
      <c r="AFN198" s="91"/>
      <c r="AFO198" s="91"/>
      <c r="AFP198" s="91"/>
      <c r="AFQ198" s="91"/>
      <c r="AFR198" s="91"/>
      <c r="AFS198" s="91"/>
      <c r="AFT198" s="91"/>
      <c r="AFU198" s="91"/>
      <c r="AFV198" s="91"/>
      <c r="AFW198" s="91"/>
      <c r="AFX198" s="91"/>
      <c r="AFY198" s="91"/>
      <c r="AFZ198" s="91"/>
      <c r="AGA198" s="91"/>
      <c r="AGB198" s="91"/>
      <c r="AGC198" s="91"/>
      <c r="AGD198" s="91"/>
      <c r="AGE198" s="91"/>
      <c r="AGF198" s="91"/>
      <c r="AGG198" s="91"/>
      <c r="AGH198" s="91"/>
      <c r="AGI198" s="91"/>
      <c r="AGJ198" s="91"/>
      <c r="AGK198" s="91"/>
      <c r="AGL198" s="91"/>
      <c r="AGM198" s="91"/>
      <c r="AGN198" s="91"/>
      <c r="AGO198" s="91"/>
      <c r="AGP198" s="91"/>
      <c r="AGQ198" s="91"/>
      <c r="AGR198" s="91"/>
      <c r="AGS198" s="91"/>
      <c r="AGT198" s="91"/>
      <c r="AGU198" s="91"/>
      <c r="AGV198" s="91"/>
      <c r="AGW198" s="91"/>
      <c r="AGX198" s="91"/>
      <c r="AGY198" s="91"/>
      <c r="AGZ198" s="91"/>
      <c r="AHA198" s="91"/>
      <c r="AHB198" s="91"/>
      <c r="AHC198" s="91"/>
      <c r="AHD198" s="91"/>
      <c r="AHE198" s="91"/>
      <c r="AHF198" s="91"/>
      <c r="AHG198" s="91"/>
      <c r="AHH198" s="91"/>
      <c r="AHI198" s="91"/>
      <c r="AHJ198" s="91"/>
      <c r="AHK198" s="91"/>
      <c r="AHL198" s="91"/>
      <c r="AHM198" s="91"/>
      <c r="AHN198" s="91"/>
      <c r="AHO198" s="91"/>
      <c r="AHP198" s="91"/>
      <c r="AHQ198" s="91"/>
      <c r="AHR198" s="91"/>
      <c r="AHS198" s="91"/>
      <c r="AHT198" s="91"/>
      <c r="AHU198" s="91"/>
      <c r="AHV198" s="91"/>
      <c r="AHW198" s="91"/>
      <c r="AHX198" s="91"/>
      <c r="AHY198" s="91"/>
      <c r="AHZ198" s="91"/>
      <c r="AIA198" s="91"/>
      <c r="AIB198" s="91"/>
      <c r="AIC198" s="91"/>
      <c r="AID198" s="91"/>
      <c r="AIE198" s="91"/>
      <c r="AIF198" s="91"/>
      <c r="AIG198" s="91"/>
      <c r="AIH198" s="91"/>
      <c r="AII198" s="91"/>
      <c r="AIJ198" s="91"/>
      <c r="AIK198" s="91"/>
      <c r="AIL198" s="91"/>
      <c r="AIM198" s="91"/>
      <c r="AIN198" s="91"/>
      <c r="AIO198" s="91"/>
      <c r="AIP198" s="91"/>
      <c r="AIQ198" s="91"/>
      <c r="AIR198" s="91"/>
      <c r="AIS198" s="91"/>
      <c r="AIT198" s="91"/>
      <c r="AIU198" s="91"/>
      <c r="AIV198" s="91"/>
      <c r="AIW198" s="91"/>
      <c r="AIX198" s="91"/>
      <c r="AIY198" s="91"/>
      <c r="AIZ198" s="91"/>
      <c r="AJA198" s="91"/>
      <c r="AJB198" s="91"/>
      <c r="AJC198" s="91"/>
      <c r="AJD198" s="91"/>
      <c r="AJE198" s="91"/>
      <c r="AJF198" s="91"/>
      <c r="AJG198" s="91"/>
      <c r="AJH198" s="91"/>
      <c r="AJI198" s="91"/>
      <c r="AJJ198" s="91"/>
      <c r="AJK198" s="91"/>
      <c r="AJL198" s="91"/>
      <c r="AJM198" s="91"/>
      <c r="AJN198" s="91"/>
      <c r="AJO198" s="91"/>
      <c r="AJP198" s="91"/>
      <c r="AJQ198" s="91"/>
      <c r="AJR198" s="91"/>
      <c r="AJS198" s="91"/>
      <c r="AJT198" s="91"/>
      <c r="AJU198" s="91"/>
      <c r="AJV198" s="91"/>
      <c r="AJW198" s="91"/>
      <c r="AJX198" s="91"/>
      <c r="AJY198" s="91"/>
      <c r="AJZ198" s="91"/>
      <c r="AKA198" s="91"/>
      <c r="AKB198" s="91"/>
      <c r="AKC198" s="91"/>
      <c r="AKD198" s="91"/>
      <c r="AKE198" s="91"/>
      <c r="AKF198" s="91"/>
      <c r="AKG198" s="91"/>
      <c r="AKH198" s="91"/>
      <c r="AKI198" s="91"/>
      <c r="AKJ198" s="91"/>
      <c r="AKK198" s="91"/>
      <c r="AKL198" s="91"/>
      <c r="AKM198" s="91"/>
      <c r="AKN198" s="91"/>
      <c r="AKO198" s="91"/>
      <c r="AKP198" s="91"/>
      <c r="AKQ198" s="91"/>
      <c r="AKR198" s="91"/>
      <c r="AKS198" s="91"/>
      <c r="AKT198" s="91"/>
      <c r="AKU198" s="91"/>
      <c r="AKV198" s="91"/>
      <c r="AKW198" s="91"/>
      <c r="AKX198" s="91"/>
      <c r="AKY198" s="91"/>
      <c r="AKZ198" s="91"/>
      <c r="ALA198" s="91"/>
      <c r="ALB198" s="91"/>
      <c r="ALC198" s="91"/>
      <c r="ALD198" s="91"/>
      <c r="ALE198" s="91"/>
      <c r="ALF198" s="91"/>
      <c r="ALG198" s="91"/>
      <c r="ALH198" s="91"/>
      <c r="ALI198" s="91"/>
      <c r="ALJ198" s="91"/>
      <c r="ALK198" s="91"/>
      <c r="ALL198" s="91"/>
      <c r="ALM198" s="91"/>
      <c r="ALN198" s="91"/>
      <c r="ALO198" s="91"/>
      <c r="ALP198" s="91"/>
      <c r="ALQ198" s="91"/>
      <c r="ALR198" s="91"/>
      <c r="ALS198" s="91"/>
      <c r="ALT198" s="91"/>
      <c r="ALU198" s="91"/>
      <c r="ALV198" s="91"/>
      <c r="ALW198" s="91"/>
      <c r="ALX198" s="91"/>
      <c r="ALY198" s="91"/>
      <c r="ALZ198" s="91"/>
      <c r="AMA198" s="91"/>
      <c r="AMB198" s="91"/>
      <c r="AMC198" s="91"/>
      <c r="AMD198" s="91"/>
      <c r="AME198" s="91"/>
      <c r="AMF198" s="91"/>
      <c r="AMG198" s="91"/>
      <c r="AMH198" s="91"/>
      <c r="AMI198" s="91"/>
      <c r="AMJ198" s="91"/>
      <c r="AMK198" s="91"/>
      <c r="AML198" s="91"/>
      <c r="AMM198" s="91"/>
      <c r="AMN198" s="91"/>
      <c r="AMO198" s="91"/>
      <c r="AMP198" s="91"/>
      <c r="AMQ198" s="91"/>
      <c r="AMR198" s="91"/>
      <c r="AMS198" s="91"/>
      <c r="AMT198" s="91"/>
      <c r="AMU198" s="91"/>
      <c r="AMV198" s="91"/>
      <c r="AMW198" s="91"/>
      <c r="AMX198" s="91"/>
      <c r="AMY198" s="91"/>
      <c r="AMZ198" s="91"/>
      <c r="ANA198" s="91"/>
      <c r="ANB198" s="91"/>
      <c r="ANC198" s="91"/>
      <c r="AND198" s="91"/>
      <c r="ANE198" s="91"/>
      <c r="ANF198" s="91"/>
      <c r="ANG198" s="91"/>
      <c r="ANH198" s="91"/>
      <c r="ANI198" s="91"/>
      <c r="ANJ198" s="91"/>
      <c r="ANK198" s="91"/>
      <c r="ANL198" s="91"/>
      <c r="ANM198" s="91"/>
      <c r="ANN198" s="91"/>
      <c r="ANO198" s="91"/>
      <c r="ANP198" s="91"/>
      <c r="ANQ198" s="91"/>
      <c r="ANR198" s="91"/>
      <c r="ANS198" s="91"/>
      <c r="ANT198" s="91"/>
      <c r="ANU198" s="91"/>
      <c r="ANV198" s="91"/>
      <c r="ANW198" s="91"/>
      <c r="ANX198" s="91"/>
      <c r="ANY198" s="91"/>
      <c r="ANZ198" s="91"/>
      <c r="AOA198" s="91"/>
      <c r="AOB198" s="91"/>
      <c r="AOC198" s="91"/>
      <c r="AOD198" s="91"/>
      <c r="AOE198" s="91"/>
      <c r="AOF198" s="91"/>
      <c r="AOG198" s="91"/>
      <c r="AOH198" s="91"/>
      <c r="AOI198" s="91"/>
      <c r="AOJ198" s="91"/>
      <c r="AOK198" s="91"/>
      <c r="AOL198" s="91"/>
      <c r="AOM198" s="91"/>
      <c r="AON198" s="91"/>
      <c r="AOO198" s="91"/>
      <c r="AOP198" s="91"/>
      <c r="AOQ198" s="91"/>
      <c r="AOR198" s="91"/>
      <c r="AOS198" s="91"/>
      <c r="AOT198" s="91"/>
      <c r="AOU198" s="91"/>
      <c r="AOV198" s="91"/>
      <c r="AOW198" s="91"/>
      <c r="AOX198" s="91"/>
      <c r="AOY198" s="91"/>
      <c r="AOZ198" s="91"/>
      <c r="APA198" s="91"/>
      <c r="APB198" s="91"/>
      <c r="APC198" s="91"/>
      <c r="APD198" s="91"/>
      <c r="APE198" s="91"/>
      <c r="APF198" s="91"/>
      <c r="APG198" s="91"/>
      <c r="APH198" s="91"/>
      <c r="API198" s="91"/>
      <c r="APJ198" s="91"/>
      <c r="APK198" s="91"/>
      <c r="APL198" s="91"/>
      <c r="APM198" s="91"/>
      <c r="APN198" s="91"/>
      <c r="APO198" s="91"/>
      <c r="APP198" s="91"/>
      <c r="APQ198" s="91"/>
      <c r="APR198" s="91"/>
      <c r="APS198" s="91"/>
      <c r="APT198" s="91"/>
      <c r="APU198" s="91"/>
      <c r="APV198" s="91"/>
      <c r="APW198" s="91"/>
      <c r="APX198" s="91"/>
      <c r="APY198" s="91"/>
      <c r="APZ198" s="91"/>
      <c r="AQA198" s="91"/>
      <c r="AQB198" s="91"/>
      <c r="AQC198" s="91"/>
      <c r="AQD198" s="91"/>
      <c r="AQE198" s="91"/>
      <c r="AQF198" s="91"/>
      <c r="AQG198" s="91"/>
      <c r="AQH198" s="91"/>
      <c r="AQI198" s="91"/>
      <c r="AQJ198" s="91"/>
      <c r="AQK198" s="91"/>
      <c r="AQL198" s="91"/>
      <c r="AQM198" s="91"/>
      <c r="AQN198" s="91"/>
      <c r="AQO198" s="91"/>
      <c r="AQP198" s="91"/>
      <c r="AQQ198" s="91"/>
      <c r="AQR198" s="91"/>
      <c r="AQS198" s="91"/>
      <c r="AQT198" s="91"/>
      <c r="AQU198" s="91"/>
      <c r="AQV198" s="91"/>
      <c r="AQW198" s="91"/>
      <c r="AQX198" s="91"/>
      <c r="AQY198" s="91"/>
      <c r="AQZ198" s="91"/>
      <c r="ARA198" s="91"/>
      <c r="ARB198" s="91"/>
      <c r="ARC198" s="91"/>
      <c r="ARD198" s="91"/>
      <c r="ARE198" s="91"/>
      <c r="ARF198" s="91"/>
      <c r="ARG198" s="91"/>
      <c r="ARH198" s="91"/>
      <c r="ARI198" s="91"/>
      <c r="ARJ198" s="91"/>
      <c r="ARK198" s="91"/>
      <c r="ARL198" s="91"/>
      <c r="ARM198" s="91"/>
      <c r="ARN198" s="91"/>
      <c r="ARO198" s="91"/>
      <c r="ARP198" s="91"/>
      <c r="ARQ198" s="91"/>
      <c r="ARR198" s="91"/>
      <c r="ARS198" s="91"/>
      <c r="ART198" s="91"/>
      <c r="ARU198" s="91"/>
      <c r="ARV198" s="91"/>
      <c r="ARW198" s="91"/>
      <c r="ARX198" s="91"/>
      <c r="ARY198" s="91"/>
      <c r="ARZ198" s="91"/>
      <c r="ASA198" s="91"/>
      <c r="ASB198" s="91"/>
      <c r="ASC198" s="91"/>
      <c r="ASD198" s="91"/>
      <c r="ASE198" s="91"/>
      <c r="ASF198" s="91"/>
      <c r="ASG198" s="91"/>
      <c r="ASH198" s="91"/>
      <c r="ASI198" s="91"/>
      <c r="ASJ198" s="91"/>
      <c r="ASK198" s="91"/>
      <c r="ASL198" s="91"/>
      <c r="ASM198" s="91"/>
      <c r="ASN198" s="91"/>
      <c r="ASO198" s="91"/>
      <c r="ASP198" s="91"/>
      <c r="ASQ198" s="91"/>
      <c r="ASR198" s="91"/>
      <c r="ASS198" s="91"/>
      <c r="AST198" s="91"/>
      <c r="ASU198" s="91"/>
      <c r="ASV198" s="91"/>
      <c r="ASW198" s="91"/>
      <c r="ASX198" s="91"/>
      <c r="ASY198" s="91"/>
      <c r="ASZ198" s="91"/>
      <c r="ATA198" s="91"/>
      <c r="ATB198" s="91"/>
      <c r="ATC198" s="91"/>
      <c r="ATD198" s="91"/>
      <c r="ATE198" s="91"/>
      <c r="ATF198" s="91"/>
      <c r="ATG198" s="91"/>
      <c r="ATH198" s="91"/>
      <c r="ATI198" s="91"/>
      <c r="ATJ198" s="91"/>
      <c r="ATK198" s="91"/>
      <c r="ATL198" s="91"/>
      <c r="ATM198" s="91"/>
      <c r="ATN198" s="91"/>
      <c r="ATO198" s="91"/>
      <c r="ATP198" s="91"/>
      <c r="ATQ198" s="91"/>
      <c r="ATR198" s="91"/>
      <c r="ATS198" s="91"/>
      <c r="ATT198" s="91"/>
      <c r="ATU198" s="91"/>
      <c r="ATV198" s="91"/>
      <c r="ATW198" s="91"/>
      <c r="ATX198" s="91"/>
      <c r="ATY198" s="91"/>
      <c r="ATZ198" s="91"/>
      <c r="AUA198" s="91"/>
      <c r="AUB198" s="91"/>
      <c r="AUC198" s="91"/>
      <c r="AUD198" s="91"/>
      <c r="AUE198" s="91"/>
      <c r="AUF198" s="91"/>
      <c r="AUG198" s="91"/>
      <c r="AUH198" s="91"/>
      <c r="AUI198" s="91"/>
      <c r="AUJ198" s="91"/>
      <c r="AUK198" s="91"/>
      <c r="AUL198" s="91"/>
      <c r="AUM198" s="91"/>
      <c r="AUN198" s="91"/>
      <c r="AUO198" s="91"/>
      <c r="AUP198" s="91"/>
      <c r="AUQ198" s="91"/>
      <c r="AUR198" s="91"/>
      <c r="AUS198" s="91"/>
      <c r="AUT198" s="91"/>
      <c r="AUU198" s="91"/>
      <c r="AUV198" s="91"/>
      <c r="AUW198" s="91"/>
      <c r="AUX198" s="91"/>
      <c r="AUY198" s="91"/>
      <c r="AUZ198" s="91"/>
      <c r="AVA198" s="91"/>
      <c r="AVB198" s="91"/>
      <c r="AVC198" s="91"/>
      <c r="AVD198" s="91"/>
      <c r="AVE198" s="91"/>
      <c r="AVF198" s="91"/>
      <c r="AVG198" s="91"/>
      <c r="AVH198" s="91"/>
      <c r="AVI198" s="91"/>
      <c r="AVJ198" s="91"/>
      <c r="AVK198" s="91"/>
      <c r="AVL198" s="91"/>
      <c r="AVM198" s="91"/>
      <c r="AVN198" s="91"/>
      <c r="AVO198" s="91"/>
      <c r="AVP198" s="91"/>
      <c r="AVQ198" s="91"/>
      <c r="AVR198" s="91"/>
      <c r="AVS198" s="91"/>
      <c r="AVT198" s="91"/>
      <c r="AVU198" s="91"/>
      <c r="AVV198" s="91"/>
      <c r="AVW198" s="91"/>
      <c r="AVX198" s="91"/>
      <c r="AVY198" s="91"/>
      <c r="AVZ198" s="91"/>
      <c r="AWA198" s="91"/>
      <c r="AWB198" s="91"/>
      <c r="AWC198" s="91"/>
      <c r="AWD198" s="91"/>
      <c r="AWE198" s="91"/>
      <c r="AWF198" s="91"/>
      <c r="AWG198" s="91"/>
      <c r="AWH198" s="91"/>
      <c r="AWI198" s="91"/>
      <c r="AWJ198" s="91"/>
      <c r="AWK198" s="91"/>
      <c r="AWL198" s="91"/>
      <c r="AWM198" s="91"/>
      <c r="AWN198" s="91"/>
      <c r="AWO198" s="91"/>
      <c r="AWP198" s="91"/>
      <c r="AWQ198" s="91"/>
      <c r="AWR198" s="91"/>
      <c r="AWS198" s="91"/>
      <c r="AWT198" s="91"/>
      <c r="AWU198" s="91"/>
      <c r="AWV198" s="91"/>
      <c r="AWW198" s="91"/>
      <c r="AWX198" s="91"/>
      <c r="AWY198" s="91"/>
      <c r="AWZ198" s="91"/>
      <c r="AXA198" s="91"/>
      <c r="AXB198" s="91"/>
      <c r="AXC198" s="91"/>
      <c r="AXD198" s="91"/>
      <c r="AXE198" s="91"/>
      <c r="AXF198" s="91"/>
      <c r="AXG198" s="91"/>
      <c r="AXH198" s="91"/>
      <c r="AXI198" s="91"/>
      <c r="AXJ198" s="91"/>
      <c r="AXK198" s="91"/>
      <c r="AXL198" s="91"/>
      <c r="AXM198" s="91"/>
      <c r="AXN198" s="91"/>
      <c r="AXO198" s="91"/>
      <c r="AXP198" s="91"/>
      <c r="AXQ198" s="91"/>
      <c r="AXR198" s="91"/>
      <c r="AXS198" s="91"/>
      <c r="AXT198" s="91"/>
      <c r="AXU198" s="91"/>
      <c r="AXV198" s="91"/>
      <c r="AXW198" s="91"/>
      <c r="AXX198" s="91"/>
      <c r="AXY198" s="91"/>
      <c r="AXZ198" s="91"/>
      <c r="AYA198" s="91"/>
      <c r="AYB198" s="91"/>
      <c r="AYC198" s="91"/>
      <c r="AYD198" s="91"/>
      <c r="AYE198" s="91"/>
      <c r="AYF198" s="91"/>
      <c r="AYG198" s="91"/>
      <c r="AYH198" s="91"/>
      <c r="AYI198" s="91"/>
      <c r="AYJ198" s="91"/>
      <c r="AYK198" s="91"/>
      <c r="AYL198" s="91"/>
      <c r="AYM198" s="91"/>
      <c r="AYN198" s="91"/>
      <c r="AYO198" s="91"/>
      <c r="AYP198" s="91"/>
      <c r="AYQ198" s="91"/>
      <c r="AYR198" s="91"/>
      <c r="AYS198" s="91"/>
      <c r="AYT198" s="91"/>
      <c r="AYU198" s="91"/>
      <c r="AYV198" s="91"/>
      <c r="AYW198" s="91"/>
      <c r="AYX198" s="91"/>
      <c r="AYY198" s="91"/>
      <c r="AYZ198" s="91"/>
      <c r="AZA198" s="91"/>
      <c r="AZB198" s="91"/>
      <c r="AZC198" s="91"/>
      <c r="AZD198" s="91"/>
      <c r="AZE198" s="91"/>
      <c r="AZF198" s="91"/>
      <c r="AZG198" s="91"/>
      <c r="AZH198" s="91"/>
      <c r="AZI198" s="91"/>
      <c r="AZJ198" s="91"/>
      <c r="AZK198" s="91"/>
      <c r="AZL198" s="91"/>
      <c r="AZM198" s="91"/>
      <c r="AZN198" s="91"/>
      <c r="AZO198" s="91"/>
      <c r="AZP198" s="91"/>
      <c r="AZQ198" s="91"/>
      <c r="AZR198" s="91"/>
      <c r="AZS198" s="91"/>
      <c r="AZT198" s="91"/>
      <c r="AZU198" s="91"/>
      <c r="AZV198" s="91"/>
      <c r="AZW198" s="91"/>
      <c r="AZX198" s="91"/>
      <c r="AZY198" s="91"/>
      <c r="AZZ198" s="91"/>
      <c r="BAA198" s="91"/>
      <c r="BAB198" s="91"/>
      <c r="BAC198" s="91"/>
      <c r="BAD198" s="91"/>
      <c r="BAE198" s="91"/>
      <c r="BAF198" s="91"/>
      <c r="BAG198" s="91"/>
      <c r="BAH198" s="91"/>
      <c r="BAI198" s="91"/>
      <c r="BAJ198" s="91"/>
      <c r="BAK198" s="91"/>
      <c r="BAL198" s="91"/>
      <c r="BAM198" s="91"/>
      <c r="BAN198" s="91"/>
      <c r="BAO198" s="91"/>
      <c r="BAP198" s="91"/>
      <c r="BAQ198" s="91"/>
      <c r="BAR198" s="91"/>
      <c r="BAS198" s="91"/>
      <c r="BAT198" s="91"/>
      <c r="BAU198" s="91"/>
      <c r="BAV198" s="91"/>
      <c r="BAW198" s="91"/>
      <c r="BAX198" s="91"/>
      <c r="BAY198" s="91"/>
      <c r="BAZ198" s="91"/>
      <c r="BBA198" s="91"/>
      <c r="BBB198" s="91"/>
      <c r="BBC198" s="91"/>
      <c r="BBD198" s="91"/>
      <c r="BBE198" s="91"/>
      <c r="BBF198" s="91"/>
      <c r="BBG198" s="91"/>
      <c r="BBH198" s="91"/>
      <c r="BBI198" s="91"/>
      <c r="BBJ198" s="91"/>
      <c r="BBK198" s="91"/>
      <c r="BBL198" s="91"/>
      <c r="BBM198" s="91"/>
      <c r="BBN198" s="91"/>
      <c r="BBO198" s="91"/>
      <c r="BBP198" s="91"/>
      <c r="BBQ198" s="91"/>
      <c r="BBR198" s="91"/>
      <c r="BBS198" s="91"/>
      <c r="BBT198" s="91"/>
      <c r="BBU198" s="91"/>
      <c r="BBV198" s="91"/>
      <c r="BBW198" s="91"/>
      <c r="BBX198" s="91"/>
      <c r="BBY198" s="91"/>
      <c r="BBZ198" s="91"/>
      <c r="BCA198" s="91"/>
      <c r="BCB198" s="91"/>
      <c r="BCC198" s="91"/>
      <c r="BCD198" s="91"/>
      <c r="BCE198" s="91"/>
      <c r="BCF198" s="91"/>
      <c r="BCG198" s="91"/>
      <c r="BCH198" s="91"/>
      <c r="BCI198" s="91"/>
      <c r="BCJ198" s="91"/>
      <c r="BCK198" s="91"/>
      <c r="BCL198" s="91"/>
      <c r="BCM198" s="91"/>
      <c r="BCN198" s="91"/>
      <c r="BCO198" s="91"/>
      <c r="BCP198" s="91"/>
      <c r="BCQ198" s="91"/>
      <c r="BCR198" s="91"/>
      <c r="BCS198" s="91"/>
      <c r="BCT198" s="91"/>
      <c r="BCU198" s="91"/>
      <c r="BCV198" s="91"/>
      <c r="BCW198" s="91"/>
      <c r="BCX198" s="91"/>
      <c r="BCY198" s="91"/>
      <c r="BCZ198" s="91"/>
      <c r="BDA198" s="91"/>
      <c r="BDB198" s="91"/>
      <c r="BDC198" s="91"/>
      <c r="BDD198" s="91"/>
      <c r="BDE198" s="91"/>
      <c r="BDF198" s="91"/>
      <c r="BDG198" s="91"/>
      <c r="BDH198" s="91"/>
      <c r="BDI198" s="91"/>
      <c r="BDJ198" s="91"/>
      <c r="BDK198" s="91"/>
      <c r="BDL198" s="91"/>
      <c r="BDM198" s="91"/>
      <c r="BDN198" s="91"/>
      <c r="BDO198" s="91"/>
      <c r="BDP198" s="91"/>
      <c r="BDQ198" s="91"/>
      <c r="BDR198" s="91"/>
      <c r="BDS198" s="91"/>
      <c r="BDT198" s="91"/>
      <c r="BDU198" s="91"/>
      <c r="BDV198" s="91"/>
      <c r="BDW198" s="91"/>
      <c r="BDX198" s="91"/>
      <c r="BDY198" s="91"/>
      <c r="BDZ198" s="91"/>
      <c r="BEA198" s="91"/>
      <c r="BEB198" s="91"/>
      <c r="BEC198" s="91"/>
      <c r="BED198" s="91"/>
      <c r="BEE198" s="91"/>
      <c r="BEF198" s="91"/>
      <c r="BEG198" s="91"/>
      <c r="BEH198" s="91"/>
      <c r="BEI198" s="91"/>
      <c r="BEJ198" s="91"/>
      <c r="BEK198" s="91"/>
      <c r="BEL198" s="91"/>
      <c r="BEM198" s="91"/>
      <c r="BEN198" s="91"/>
      <c r="BEO198" s="91"/>
      <c r="BEP198" s="91"/>
      <c r="BEQ198" s="91"/>
      <c r="BER198" s="91"/>
      <c r="BES198" s="91"/>
      <c r="BET198" s="91"/>
      <c r="BEU198" s="91"/>
      <c r="BEV198" s="91"/>
      <c r="BEW198" s="91"/>
      <c r="BEX198" s="91"/>
      <c r="BEY198" s="91"/>
      <c r="BEZ198" s="91"/>
      <c r="BFA198" s="91"/>
      <c r="BFB198" s="91"/>
      <c r="BFC198" s="91"/>
      <c r="BFD198" s="91"/>
      <c r="BFE198" s="91"/>
      <c r="BFF198" s="91"/>
      <c r="BFG198" s="91"/>
      <c r="BFH198" s="91"/>
      <c r="BFI198" s="91"/>
      <c r="BFJ198" s="91"/>
      <c r="BFK198" s="91"/>
      <c r="BFL198" s="91"/>
      <c r="BFM198" s="91"/>
      <c r="BFN198" s="91"/>
      <c r="BFO198" s="91"/>
      <c r="BFP198" s="91"/>
      <c r="BFQ198" s="91"/>
      <c r="BFR198" s="91"/>
      <c r="BFS198" s="91"/>
      <c r="BFT198" s="91"/>
      <c r="BFU198" s="91"/>
      <c r="BFV198" s="91"/>
      <c r="BFW198" s="91"/>
      <c r="BFX198" s="91"/>
      <c r="BFY198" s="91"/>
      <c r="BFZ198" s="91"/>
      <c r="BGA198" s="91"/>
      <c r="BGB198" s="91"/>
      <c r="BGC198" s="91"/>
      <c r="BGD198" s="91"/>
      <c r="BGE198" s="91"/>
      <c r="BGF198" s="91"/>
      <c r="BGG198" s="91"/>
      <c r="BGH198" s="91"/>
      <c r="BGI198" s="91"/>
      <c r="BGJ198" s="91"/>
      <c r="BGK198" s="91"/>
      <c r="BGL198" s="91"/>
      <c r="BGM198" s="91"/>
      <c r="BGN198" s="91"/>
      <c r="BGO198" s="91"/>
      <c r="BGP198" s="91"/>
      <c r="BGQ198" s="91"/>
      <c r="BGR198" s="91"/>
      <c r="BGS198" s="91"/>
      <c r="BGT198" s="91"/>
      <c r="BGU198" s="91"/>
      <c r="BGV198" s="91"/>
      <c r="BGW198" s="91"/>
      <c r="BGX198" s="91"/>
      <c r="BGY198" s="91"/>
      <c r="BGZ198" s="91"/>
      <c r="BHA198" s="91"/>
      <c r="BHB198" s="91"/>
      <c r="BHC198" s="91"/>
      <c r="BHD198" s="91"/>
      <c r="BHE198" s="91"/>
      <c r="BHF198" s="91"/>
      <c r="BHG198" s="91"/>
      <c r="BHH198" s="91"/>
      <c r="BHI198" s="91"/>
      <c r="BHJ198" s="91"/>
      <c r="BHK198" s="91"/>
      <c r="BHL198" s="91"/>
      <c r="BHM198" s="91"/>
      <c r="BHN198" s="91"/>
      <c r="BHO198" s="91"/>
      <c r="BHP198" s="91"/>
      <c r="BHQ198" s="91"/>
      <c r="BHR198" s="91"/>
      <c r="BHS198" s="91"/>
      <c r="BHT198" s="91"/>
      <c r="BHU198" s="91"/>
      <c r="BHV198" s="91"/>
      <c r="BHW198" s="91"/>
      <c r="BHX198" s="91"/>
      <c r="BHY198" s="91"/>
      <c r="BHZ198" s="91"/>
      <c r="BIA198" s="91"/>
      <c r="BIB198" s="91"/>
      <c r="BIC198" s="91"/>
      <c r="BID198" s="91"/>
      <c r="BIE198" s="91"/>
      <c r="BIF198" s="91"/>
      <c r="BIG198" s="91"/>
      <c r="BIH198" s="91"/>
      <c r="BII198" s="91"/>
      <c r="BIJ198" s="91"/>
      <c r="BIK198" s="91"/>
      <c r="BIL198" s="91"/>
      <c r="BIM198" s="91"/>
      <c r="BIN198" s="91"/>
      <c r="BIO198" s="91"/>
      <c r="BIP198" s="91"/>
      <c r="BIQ198" s="91"/>
      <c r="BIR198" s="91"/>
      <c r="BIS198" s="91"/>
      <c r="BIT198" s="91"/>
      <c r="BIU198" s="91"/>
      <c r="BIV198" s="91"/>
      <c r="BIW198" s="91"/>
      <c r="BIX198" s="91"/>
      <c r="BIY198" s="91"/>
      <c r="BIZ198" s="91"/>
      <c r="BJA198" s="91"/>
      <c r="BJB198" s="91"/>
      <c r="BJC198" s="91"/>
      <c r="BJD198" s="91"/>
      <c r="BJE198" s="91"/>
      <c r="BJF198" s="91"/>
      <c r="BJG198" s="91"/>
      <c r="BJH198" s="91"/>
      <c r="BJI198" s="91"/>
      <c r="BJJ198" s="91"/>
      <c r="BJK198" s="91"/>
      <c r="BJL198" s="91"/>
      <c r="BJM198" s="91"/>
      <c r="BJN198" s="91"/>
      <c r="BJO198" s="91"/>
      <c r="BJP198" s="91"/>
      <c r="BJQ198" s="91"/>
      <c r="BJR198" s="91"/>
      <c r="BJS198" s="91"/>
      <c r="BJT198" s="91"/>
      <c r="BJU198" s="91"/>
      <c r="BJV198" s="91"/>
      <c r="BJW198" s="91"/>
      <c r="BJX198" s="91"/>
      <c r="BJY198" s="91"/>
      <c r="BJZ198" s="91"/>
      <c r="BKA198" s="91"/>
      <c r="BKB198" s="91"/>
      <c r="BKC198" s="91"/>
      <c r="BKD198" s="91"/>
      <c r="BKE198" s="91"/>
      <c r="BKF198" s="91"/>
      <c r="BKG198" s="91"/>
      <c r="BKH198" s="91"/>
      <c r="BKI198" s="91"/>
      <c r="BKJ198" s="91"/>
      <c r="BKK198" s="91"/>
      <c r="BKL198" s="91"/>
      <c r="BKM198" s="91"/>
      <c r="BKN198" s="91"/>
      <c r="BKO198" s="91"/>
      <c r="BKP198" s="91"/>
      <c r="BKQ198" s="91"/>
      <c r="BKR198" s="91"/>
      <c r="BKS198" s="91"/>
      <c r="BKT198" s="91"/>
      <c r="BKU198" s="91"/>
      <c r="BKV198" s="91"/>
      <c r="BKW198" s="91"/>
      <c r="BKX198" s="91"/>
      <c r="BKY198" s="91"/>
      <c r="BKZ198" s="91"/>
      <c r="BLA198" s="91"/>
      <c r="BLB198" s="91"/>
      <c r="BLC198" s="91"/>
      <c r="BLD198" s="91"/>
      <c r="BLE198" s="91"/>
      <c r="BLF198" s="91"/>
      <c r="BLG198" s="91"/>
      <c r="BLH198" s="91"/>
      <c r="BLI198" s="91"/>
      <c r="BLJ198" s="91"/>
      <c r="BLK198" s="91"/>
      <c r="BLL198" s="91"/>
      <c r="BLM198" s="91"/>
      <c r="BLN198" s="91"/>
      <c r="BLO198" s="91"/>
      <c r="BLP198" s="91"/>
      <c r="BLQ198" s="91"/>
      <c r="BLR198" s="91"/>
      <c r="BLS198" s="91"/>
      <c r="BLT198" s="91"/>
      <c r="BLU198" s="91"/>
      <c r="BLV198" s="91"/>
      <c r="BLW198" s="91"/>
      <c r="BLX198" s="91"/>
      <c r="BLY198" s="91"/>
      <c r="BLZ198" s="91"/>
      <c r="BMA198" s="91"/>
      <c r="BMB198" s="91"/>
      <c r="BMC198" s="91"/>
      <c r="BMD198" s="91"/>
      <c r="BME198" s="91"/>
      <c r="BMF198" s="91"/>
      <c r="BMG198" s="91"/>
      <c r="BMH198" s="91"/>
      <c r="BMI198" s="91"/>
      <c r="BMJ198" s="91"/>
      <c r="BMK198" s="91"/>
      <c r="BML198" s="91"/>
      <c r="BMM198" s="91"/>
      <c r="BMN198" s="91"/>
      <c r="BMO198" s="91"/>
      <c r="BMP198" s="91"/>
      <c r="BMQ198" s="91"/>
      <c r="BMR198" s="91"/>
      <c r="BMS198" s="91"/>
      <c r="BMT198" s="91"/>
      <c r="BMU198" s="91"/>
      <c r="BMV198" s="91"/>
      <c r="BMW198" s="91"/>
      <c r="BMX198" s="91"/>
      <c r="BMY198" s="91"/>
      <c r="BMZ198" s="91"/>
      <c r="BNA198" s="91"/>
      <c r="BNB198" s="91"/>
      <c r="BNC198" s="91"/>
      <c r="BND198" s="91"/>
      <c r="BNE198" s="91"/>
      <c r="BNF198" s="91"/>
      <c r="BNG198" s="91"/>
      <c r="BNH198" s="91"/>
      <c r="BNI198" s="91"/>
      <c r="BNJ198" s="91"/>
      <c r="BNK198" s="91"/>
      <c r="BNL198" s="91"/>
      <c r="BNM198" s="91"/>
      <c r="BNN198" s="91"/>
      <c r="BNO198" s="91"/>
      <c r="BNP198" s="91"/>
      <c r="BNQ198" s="91"/>
      <c r="BNR198" s="91"/>
      <c r="BNS198" s="91"/>
      <c r="BNT198" s="91"/>
      <c r="BNU198" s="91"/>
      <c r="BNV198" s="91"/>
      <c r="BNW198" s="91"/>
      <c r="BNX198" s="91"/>
      <c r="BNY198" s="91"/>
      <c r="BNZ198" s="91"/>
      <c r="BOA198" s="91"/>
      <c r="BOB198" s="91"/>
      <c r="BOC198" s="91"/>
      <c r="BOD198" s="91"/>
      <c r="BOE198" s="91"/>
      <c r="BOF198" s="91"/>
      <c r="BOG198" s="91"/>
      <c r="BOH198" s="91"/>
      <c r="BOI198" s="91"/>
      <c r="BOJ198" s="91"/>
      <c r="BOK198" s="91"/>
      <c r="BOL198" s="91"/>
      <c r="BOM198" s="91"/>
      <c r="BON198" s="91"/>
      <c r="BOO198" s="91"/>
      <c r="BOP198" s="91"/>
      <c r="BOQ198" s="91"/>
      <c r="BOR198" s="91"/>
      <c r="BOS198" s="91"/>
      <c r="BOT198" s="91"/>
      <c r="BOU198" s="91"/>
      <c r="BOV198" s="91"/>
      <c r="BOW198" s="91"/>
      <c r="BOX198" s="91"/>
      <c r="BOY198" s="91"/>
      <c r="BOZ198" s="91"/>
      <c r="BPA198" s="91"/>
      <c r="BPB198" s="91"/>
      <c r="BPC198" s="91"/>
      <c r="BPD198" s="91"/>
      <c r="BPE198" s="91"/>
      <c r="BPF198" s="91"/>
      <c r="BPG198" s="91"/>
      <c r="BPH198" s="91"/>
      <c r="BPI198" s="91"/>
      <c r="BPJ198" s="91"/>
      <c r="BPK198" s="91"/>
      <c r="BPL198" s="91"/>
      <c r="BPM198" s="91"/>
      <c r="BPN198" s="91"/>
      <c r="BPO198" s="91"/>
      <c r="BPP198" s="91"/>
      <c r="BPQ198" s="91"/>
      <c r="BPR198" s="91"/>
      <c r="BPS198" s="91"/>
      <c r="BPT198" s="91"/>
      <c r="BPU198" s="91"/>
      <c r="BPV198" s="91"/>
      <c r="BPW198" s="91"/>
      <c r="BPX198" s="91"/>
      <c r="BPY198" s="91"/>
      <c r="BPZ198" s="91"/>
      <c r="BQA198" s="91"/>
      <c r="BQB198" s="91"/>
      <c r="BQC198" s="91"/>
      <c r="BQD198" s="91"/>
      <c r="BQE198" s="91"/>
      <c r="BQF198" s="91"/>
      <c r="BQG198" s="91"/>
      <c r="BQH198" s="91"/>
      <c r="BQI198" s="91"/>
      <c r="BQJ198" s="91"/>
      <c r="BQK198" s="91"/>
      <c r="BQL198" s="91"/>
      <c r="BQM198" s="91"/>
      <c r="BQN198" s="91"/>
      <c r="BQO198" s="91"/>
      <c r="BQP198" s="91"/>
      <c r="BQQ198" s="91"/>
      <c r="BQR198" s="91"/>
      <c r="BQS198" s="91"/>
      <c r="BQT198" s="91"/>
      <c r="BQU198" s="91"/>
      <c r="BQV198" s="91"/>
      <c r="BQW198" s="91"/>
      <c r="BQX198" s="91"/>
      <c r="BQY198" s="91"/>
      <c r="BQZ198" s="91"/>
      <c r="BRA198" s="91"/>
      <c r="BRB198" s="91"/>
      <c r="BRC198" s="91"/>
      <c r="BRD198" s="91"/>
      <c r="BRE198" s="91"/>
      <c r="BRF198" s="91"/>
      <c r="BRG198" s="91"/>
      <c r="BRH198" s="91"/>
      <c r="BRI198" s="91"/>
      <c r="BRJ198" s="91"/>
      <c r="BRK198" s="91"/>
      <c r="BRL198" s="91"/>
      <c r="BRM198" s="91"/>
      <c r="BRN198" s="91"/>
      <c r="BRO198" s="91"/>
      <c r="BRP198" s="91"/>
      <c r="BRQ198" s="91"/>
      <c r="BRR198" s="91"/>
      <c r="BRS198" s="91"/>
      <c r="BRT198" s="91"/>
      <c r="BRU198" s="91"/>
      <c r="BRV198" s="91"/>
      <c r="BRW198" s="91"/>
      <c r="BRX198" s="91"/>
      <c r="BRY198" s="91"/>
      <c r="BRZ198" s="91"/>
      <c r="BSA198" s="91"/>
      <c r="BSB198" s="91"/>
      <c r="BSC198" s="91"/>
      <c r="BSD198" s="91"/>
      <c r="BSE198" s="91"/>
      <c r="BSF198" s="91"/>
      <c r="BSG198" s="91"/>
      <c r="BSH198" s="91"/>
      <c r="BSI198" s="91"/>
      <c r="BSJ198" s="91"/>
      <c r="BSK198" s="91"/>
      <c r="BSL198" s="91"/>
      <c r="BSM198" s="91"/>
      <c r="BSN198" s="91"/>
      <c r="BSO198" s="91"/>
      <c r="BSP198" s="91"/>
      <c r="BSQ198" s="91"/>
      <c r="BSR198" s="91"/>
      <c r="BSS198" s="91"/>
      <c r="BST198" s="91"/>
      <c r="BSU198" s="91"/>
      <c r="BSV198" s="91"/>
      <c r="BSW198" s="91"/>
      <c r="BSX198" s="91"/>
      <c r="BSY198" s="91"/>
      <c r="BSZ198" s="91"/>
      <c r="BTA198" s="91"/>
      <c r="BTB198" s="91"/>
      <c r="BTC198" s="91"/>
      <c r="BTD198" s="91"/>
      <c r="BTE198" s="91"/>
      <c r="BTF198" s="91"/>
      <c r="BTG198" s="91"/>
      <c r="BTH198" s="91"/>
      <c r="BTI198" s="91"/>
      <c r="BTJ198" s="91"/>
      <c r="BTK198" s="91"/>
      <c r="BTL198" s="91"/>
      <c r="BTM198" s="91"/>
      <c r="BTN198" s="91"/>
      <c r="BTO198" s="91"/>
      <c r="BTP198" s="91"/>
      <c r="BTQ198" s="91"/>
      <c r="BTR198" s="91"/>
      <c r="BTS198" s="91"/>
      <c r="BTT198" s="91"/>
      <c r="BTU198" s="91"/>
      <c r="BTV198" s="91"/>
      <c r="BTW198" s="91"/>
      <c r="BTX198" s="91"/>
      <c r="BTY198" s="91"/>
      <c r="BTZ198" s="91"/>
      <c r="BUA198" s="91"/>
      <c r="BUB198" s="91"/>
      <c r="BUC198" s="91"/>
      <c r="BUD198" s="91"/>
      <c r="BUE198" s="91"/>
      <c r="BUF198" s="91"/>
      <c r="BUG198" s="91"/>
      <c r="BUH198" s="91"/>
      <c r="BUI198" s="91"/>
      <c r="BUJ198" s="91"/>
      <c r="BUK198" s="91"/>
      <c r="BUL198" s="91"/>
      <c r="BUM198" s="91"/>
      <c r="BUN198" s="91"/>
      <c r="BUO198" s="91"/>
      <c r="BUP198" s="91"/>
      <c r="BUQ198" s="91"/>
      <c r="BUR198" s="91"/>
      <c r="BUS198" s="91"/>
      <c r="BUT198" s="91"/>
      <c r="BUU198" s="91"/>
      <c r="BUV198" s="91"/>
      <c r="BUW198" s="91"/>
      <c r="BUX198" s="91"/>
      <c r="BUY198" s="91"/>
      <c r="BUZ198" s="91"/>
      <c r="BVA198" s="91"/>
      <c r="BVB198" s="91"/>
      <c r="BVC198" s="91"/>
      <c r="BVD198" s="91"/>
      <c r="BVE198" s="91"/>
      <c r="BVF198" s="91"/>
      <c r="BVG198" s="91"/>
      <c r="BVH198" s="91"/>
      <c r="BVI198" s="91"/>
      <c r="BVJ198" s="91"/>
      <c r="BVK198" s="91"/>
      <c r="BVL198" s="91"/>
      <c r="BVM198" s="91"/>
      <c r="BVN198" s="91"/>
      <c r="BVO198" s="91"/>
      <c r="BVP198" s="91"/>
      <c r="BVQ198" s="91"/>
      <c r="BVR198" s="91"/>
      <c r="BVS198" s="91"/>
      <c r="BVT198" s="91"/>
      <c r="BVU198" s="91"/>
      <c r="BVV198" s="91"/>
      <c r="BVW198" s="91"/>
      <c r="BVX198" s="91"/>
      <c r="BVY198" s="91"/>
      <c r="BVZ198" s="91"/>
      <c r="BWA198" s="91"/>
      <c r="BWB198" s="91"/>
      <c r="BWC198" s="91"/>
      <c r="BWD198" s="91"/>
      <c r="BWE198" s="91"/>
      <c r="BWF198" s="91"/>
      <c r="BWG198" s="91"/>
      <c r="BWH198" s="91"/>
      <c r="BWI198" s="91"/>
      <c r="BWJ198" s="91"/>
      <c r="BWK198" s="91"/>
      <c r="BWL198" s="91"/>
      <c r="BWM198" s="91"/>
      <c r="BWN198" s="91"/>
      <c r="BWO198" s="91"/>
      <c r="BWP198" s="91"/>
      <c r="BWQ198" s="91"/>
      <c r="BWR198" s="91"/>
      <c r="BWS198" s="91"/>
      <c r="BWT198" s="91"/>
      <c r="BWU198" s="91"/>
      <c r="BWV198" s="91"/>
      <c r="BWW198" s="91"/>
      <c r="BWX198" s="91"/>
      <c r="BWY198" s="91"/>
      <c r="BWZ198" s="91"/>
      <c r="BXA198" s="91"/>
      <c r="BXB198" s="91"/>
      <c r="BXC198" s="91"/>
      <c r="BXD198" s="91"/>
      <c r="BXE198" s="91"/>
      <c r="BXF198" s="91"/>
      <c r="BXG198" s="91"/>
      <c r="BXH198" s="91"/>
      <c r="BXI198" s="91"/>
      <c r="BXJ198" s="91"/>
      <c r="BXK198" s="91"/>
      <c r="BXL198" s="91"/>
      <c r="BXM198" s="91"/>
      <c r="BXN198" s="91"/>
      <c r="BXO198" s="91"/>
      <c r="BXP198" s="91"/>
      <c r="BXQ198" s="91"/>
      <c r="BXR198" s="91"/>
      <c r="BXS198" s="91"/>
      <c r="BXT198" s="91"/>
      <c r="BXU198" s="91"/>
      <c r="BXV198" s="91"/>
      <c r="BXW198" s="91"/>
      <c r="BXX198" s="91"/>
      <c r="BXY198" s="91"/>
      <c r="BXZ198" s="91"/>
      <c r="BYA198" s="91"/>
      <c r="BYB198" s="91"/>
      <c r="BYC198" s="91"/>
      <c r="BYD198" s="91"/>
      <c r="BYE198" s="91"/>
      <c r="BYF198" s="91"/>
      <c r="BYG198" s="91"/>
      <c r="BYH198" s="91"/>
      <c r="BYI198" s="91"/>
      <c r="BYJ198" s="91"/>
      <c r="BYK198" s="91"/>
      <c r="BYL198" s="91"/>
      <c r="BYM198" s="91"/>
      <c r="BYN198" s="91"/>
      <c r="BYO198" s="91"/>
      <c r="BYP198" s="91"/>
      <c r="BYQ198" s="91"/>
      <c r="BYR198" s="91"/>
      <c r="BYS198" s="91"/>
      <c r="BYT198" s="91"/>
      <c r="BYU198" s="91"/>
      <c r="BYV198" s="91"/>
      <c r="BYW198" s="91"/>
      <c r="BYX198" s="91"/>
      <c r="BYY198" s="91"/>
      <c r="BYZ198" s="91"/>
      <c r="BZA198" s="91"/>
      <c r="BZB198" s="91"/>
      <c r="BZC198" s="91"/>
      <c r="BZD198" s="91"/>
      <c r="BZE198" s="91"/>
      <c r="BZF198" s="91"/>
      <c r="BZG198" s="91"/>
      <c r="BZH198" s="91"/>
      <c r="BZI198" s="91"/>
      <c r="BZJ198" s="91"/>
      <c r="BZK198" s="91"/>
      <c r="BZL198" s="91"/>
      <c r="BZM198" s="91"/>
      <c r="BZN198" s="91"/>
      <c r="BZO198" s="91"/>
      <c r="BZP198" s="91"/>
      <c r="BZQ198" s="91"/>
      <c r="BZR198" s="91"/>
      <c r="BZS198" s="91"/>
      <c r="BZT198" s="91"/>
      <c r="BZU198" s="91"/>
      <c r="BZV198" s="91"/>
      <c r="BZW198" s="91"/>
      <c r="BZX198" s="91"/>
      <c r="BZY198" s="91"/>
      <c r="BZZ198" s="91"/>
      <c r="CAA198" s="91"/>
      <c r="CAB198" s="91"/>
      <c r="CAC198" s="91"/>
      <c r="CAD198" s="91"/>
      <c r="CAE198" s="91"/>
      <c r="CAF198" s="91"/>
      <c r="CAG198" s="91"/>
      <c r="CAH198" s="91"/>
      <c r="CAI198" s="91"/>
      <c r="CAJ198" s="91"/>
      <c r="CAK198" s="91"/>
      <c r="CAL198" s="91"/>
      <c r="CAM198" s="91"/>
      <c r="CAN198" s="91"/>
      <c r="CAO198" s="91"/>
      <c r="CAP198" s="91"/>
      <c r="CAQ198" s="91"/>
      <c r="CAR198" s="91"/>
      <c r="CAS198" s="91"/>
      <c r="CAT198" s="91"/>
      <c r="CAU198" s="91"/>
      <c r="CAV198" s="91"/>
      <c r="CAW198" s="91"/>
      <c r="CAX198" s="91"/>
      <c r="CAY198" s="91"/>
      <c r="CAZ198" s="91"/>
      <c r="CBA198" s="91"/>
      <c r="CBB198" s="91"/>
      <c r="CBC198" s="91"/>
      <c r="CBD198" s="91"/>
      <c r="CBE198" s="91"/>
      <c r="CBF198" s="91"/>
      <c r="CBG198" s="91"/>
      <c r="CBH198" s="91"/>
      <c r="CBI198" s="91"/>
      <c r="CBJ198" s="91"/>
      <c r="CBK198" s="91"/>
      <c r="CBL198" s="91"/>
      <c r="CBM198" s="91"/>
      <c r="CBN198" s="91"/>
      <c r="CBO198" s="91"/>
      <c r="CBP198" s="91"/>
      <c r="CBQ198" s="91"/>
      <c r="CBR198" s="91"/>
      <c r="CBS198" s="91"/>
      <c r="CBT198" s="91"/>
      <c r="CBU198" s="91"/>
      <c r="CBV198" s="91"/>
      <c r="CBW198" s="91"/>
      <c r="CBX198" s="91"/>
      <c r="CBY198" s="91"/>
      <c r="CBZ198" s="91"/>
      <c r="CCA198" s="91"/>
      <c r="CCB198" s="91"/>
      <c r="CCC198" s="91"/>
      <c r="CCD198" s="91"/>
      <c r="CCE198" s="91"/>
      <c r="CCF198" s="91"/>
      <c r="CCG198" s="91"/>
      <c r="CCH198" s="91"/>
      <c r="CCI198" s="91"/>
      <c r="CCJ198" s="91"/>
      <c r="CCK198" s="91"/>
      <c r="CCL198" s="91"/>
      <c r="CCM198" s="91"/>
      <c r="CCN198" s="91"/>
      <c r="CCO198" s="91"/>
      <c r="CCP198" s="91"/>
      <c r="CCQ198" s="91"/>
      <c r="CCR198" s="91"/>
      <c r="CCS198" s="91"/>
      <c r="CCT198" s="91"/>
      <c r="CCU198" s="91"/>
      <c r="CCV198" s="91"/>
      <c r="CCW198" s="91"/>
      <c r="CCX198" s="91"/>
      <c r="CCY198" s="91"/>
      <c r="CCZ198" s="91"/>
      <c r="CDA198" s="91"/>
      <c r="CDB198" s="91"/>
      <c r="CDC198" s="91"/>
      <c r="CDD198" s="91"/>
      <c r="CDE198" s="91"/>
      <c r="CDF198" s="91"/>
      <c r="CDG198" s="91"/>
      <c r="CDH198" s="91"/>
      <c r="CDI198" s="91"/>
      <c r="CDJ198" s="91"/>
      <c r="CDK198" s="91"/>
      <c r="CDL198" s="91"/>
      <c r="CDM198" s="91"/>
      <c r="CDN198" s="91"/>
      <c r="CDO198" s="91"/>
      <c r="CDP198" s="91"/>
      <c r="CDQ198" s="91"/>
      <c r="CDR198" s="91"/>
      <c r="CDS198" s="91"/>
      <c r="CDT198" s="91"/>
      <c r="CDU198" s="91"/>
      <c r="CDV198" s="91"/>
      <c r="CDW198" s="91"/>
      <c r="CDX198" s="91"/>
      <c r="CDY198" s="91"/>
      <c r="CDZ198" s="91"/>
      <c r="CEA198" s="91"/>
      <c r="CEB198" s="91"/>
      <c r="CEC198" s="91"/>
      <c r="CED198" s="91"/>
      <c r="CEE198" s="91"/>
      <c r="CEF198" s="91"/>
      <c r="CEG198" s="91"/>
      <c r="CEH198" s="91"/>
      <c r="CEI198" s="91"/>
      <c r="CEJ198" s="91"/>
      <c r="CEK198" s="91"/>
      <c r="CEL198" s="91"/>
      <c r="CEM198" s="91"/>
      <c r="CEN198" s="91"/>
      <c r="CEO198" s="91"/>
      <c r="CEP198" s="91"/>
      <c r="CEQ198" s="91"/>
      <c r="CER198" s="91"/>
      <c r="CES198" s="91"/>
      <c r="CET198" s="91"/>
      <c r="CEU198" s="91"/>
      <c r="CEV198" s="91"/>
      <c r="CEW198" s="91"/>
      <c r="CEX198" s="91"/>
      <c r="CEY198" s="91"/>
      <c r="CEZ198" s="91"/>
      <c r="CFA198" s="91"/>
      <c r="CFB198" s="91"/>
      <c r="CFC198" s="91"/>
      <c r="CFD198" s="91"/>
      <c r="CFE198" s="91"/>
      <c r="CFF198" s="91"/>
      <c r="CFG198" s="91"/>
      <c r="CFH198" s="91"/>
      <c r="CFI198" s="91"/>
      <c r="CFJ198" s="91"/>
      <c r="CFK198" s="91"/>
      <c r="CFL198" s="91"/>
      <c r="CFM198" s="91"/>
      <c r="CFN198" s="91"/>
      <c r="CFO198" s="91"/>
      <c r="CFP198" s="91"/>
      <c r="CFQ198" s="91"/>
      <c r="CFR198" s="91"/>
      <c r="CFS198" s="91"/>
      <c r="CFT198" s="91"/>
      <c r="CFU198" s="91"/>
      <c r="CFV198" s="91"/>
      <c r="CFW198" s="91"/>
      <c r="CFX198" s="91"/>
      <c r="CFY198" s="91"/>
      <c r="CFZ198" s="91"/>
      <c r="CGA198" s="91"/>
      <c r="CGB198" s="91"/>
      <c r="CGC198" s="91"/>
      <c r="CGD198" s="91"/>
      <c r="CGE198" s="91"/>
      <c r="CGF198" s="91"/>
      <c r="CGG198" s="91"/>
      <c r="CGH198" s="91"/>
      <c r="CGI198" s="91"/>
      <c r="CGJ198" s="91"/>
      <c r="CGK198" s="91"/>
      <c r="CGL198" s="91"/>
      <c r="CGM198" s="91"/>
      <c r="CGN198" s="91"/>
      <c r="CGO198" s="91"/>
      <c r="CGP198" s="91"/>
      <c r="CGQ198" s="91"/>
      <c r="CGR198" s="91"/>
      <c r="CGS198" s="91"/>
      <c r="CGT198" s="91"/>
      <c r="CGU198" s="91"/>
      <c r="CGV198" s="91"/>
      <c r="CGW198" s="91"/>
      <c r="CGX198" s="91"/>
      <c r="CGY198" s="91"/>
      <c r="CGZ198" s="91"/>
      <c r="CHA198" s="91"/>
      <c r="CHB198" s="91"/>
      <c r="CHC198" s="91"/>
      <c r="CHD198" s="91"/>
      <c r="CHE198" s="91"/>
      <c r="CHF198" s="91"/>
      <c r="CHG198" s="91"/>
      <c r="CHH198" s="91"/>
      <c r="CHI198" s="91"/>
      <c r="CHJ198" s="91"/>
      <c r="CHK198" s="91"/>
      <c r="CHL198" s="91"/>
      <c r="CHM198" s="91"/>
      <c r="CHN198" s="91"/>
      <c r="CHO198" s="91"/>
      <c r="CHP198" s="91"/>
      <c r="CHQ198" s="91"/>
      <c r="CHR198" s="91"/>
      <c r="CHS198" s="91"/>
      <c r="CHT198" s="91"/>
      <c r="CHU198" s="91"/>
      <c r="CHV198" s="91"/>
      <c r="CHW198" s="91"/>
      <c r="CHX198" s="91"/>
      <c r="CHY198" s="91"/>
      <c r="CHZ198" s="91"/>
      <c r="CIA198" s="91"/>
      <c r="CIB198" s="91"/>
      <c r="CIC198" s="91"/>
      <c r="CID198" s="91"/>
      <c r="CIE198" s="91"/>
      <c r="CIF198" s="91"/>
      <c r="CIG198" s="91"/>
      <c r="CIH198" s="91"/>
      <c r="CII198" s="91"/>
      <c r="CIJ198" s="91"/>
      <c r="CIK198" s="91"/>
      <c r="CIL198" s="91"/>
      <c r="CIM198" s="91"/>
      <c r="CIN198" s="91"/>
      <c r="CIO198" s="91"/>
      <c r="CIP198" s="91"/>
      <c r="CIQ198" s="91"/>
      <c r="CIR198" s="91"/>
      <c r="CIS198" s="91"/>
      <c r="CIT198" s="91"/>
      <c r="CIU198" s="91"/>
      <c r="CIV198" s="91"/>
      <c r="CIW198" s="91"/>
      <c r="CIX198" s="91"/>
      <c r="CIY198" s="91"/>
      <c r="CIZ198" s="91"/>
      <c r="CJA198" s="91"/>
      <c r="CJB198" s="91"/>
      <c r="CJC198" s="91"/>
      <c r="CJD198" s="91"/>
      <c r="CJE198" s="91"/>
      <c r="CJF198" s="91"/>
      <c r="CJG198" s="91"/>
      <c r="CJH198" s="91"/>
      <c r="CJI198" s="91"/>
      <c r="CJJ198" s="91"/>
      <c r="CJK198" s="91"/>
      <c r="CJL198" s="91"/>
      <c r="CJM198" s="91"/>
      <c r="CJN198" s="91"/>
      <c r="CJO198" s="91"/>
      <c r="CJP198" s="91"/>
      <c r="CJQ198" s="91"/>
      <c r="CJR198" s="91"/>
      <c r="CJS198" s="91"/>
      <c r="CJT198" s="91"/>
      <c r="CJU198" s="91"/>
      <c r="CJV198" s="91"/>
      <c r="CJW198" s="91"/>
      <c r="CJX198" s="91"/>
      <c r="CJY198" s="91"/>
      <c r="CJZ198" s="91"/>
      <c r="CKA198" s="91"/>
      <c r="CKB198" s="91"/>
      <c r="CKC198" s="91"/>
      <c r="CKD198" s="91"/>
      <c r="CKE198" s="91"/>
      <c r="CKF198" s="91"/>
      <c r="CKG198" s="91"/>
      <c r="CKH198" s="91"/>
      <c r="CKI198" s="91"/>
      <c r="CKJ198" s="91"/>
      <c r="CKK198" s="91"/>
      <c r="CKL198" s="91"/>
      <c r="CKM198" s="91"/>
      <c r="CKN198" s="91"/>
      <c r="CKO198" s="91"/>
      <c r="CKP198" s="91"/>
      <c r="CKQ198" s="91"/>
      <c r="CKR198" s="91"/>
      <c r="CKS198" s="91"/>
      <c r="CKT198" s="91"/>
      <c r="CKU198" s="91"/>
      <c r="CKV198" s="91"/>
      <c r="CKW198" s="91"/>
      <c r="CKX198" s="91"/>
      <c r="CKY198" s="91"/>
      <c r="CKZ198" s="91"/>
      <c r="CLA198" s="91"/>
      <c r="CLB198" s="91"/>
      <c r="CLC198" s="91"/>
      <c r="CLD198" s="91"/>
      <c r="CLE198" s="91"/>
      <c r="CLF198" s="91"/>
      <c r="CLG198" s="91"/>
      <c r="CLH198" s="91"/>
      <c r="CLI198" s="91"/>
      <c r="CLJ198" s="91"/>
      <c r="CLK198" s="91"/>
      <c r="CLL198" s="91"/>
      <c r="CLM198" s="91"/>
      <c r="CLN198" s="91"/>
      <c r="CLO198" s="91"/>
      <c r="CLP198" s="91"/>
      <c r="CLQ198" s="91"/>
      <c r="CLR198" s="91"/>
      <c r="CLS198" s="91"/>
      <c r="CLT198" s="91"/>
      <c r="CLU198" s="91"/>
      <c r="CLV198" s="91"/>
      <c r="CLW198" s="91"/>
      <c r="CLX198" s="91"/>
      <c r="CLY198" s="91"/>
      <c r="CLZ198" s="91"/>
      <c r="CMA198" s="91"/>
      <c r="CMB198" s="91"/>
      <c r="CMC198" s="91"/>
      <c r="CMD198" s="91"/>
      <c r="CME198" s="91"/>
      <c r="CMF198" s="91"/>
      <c r="CMG198" s="91"/>
      <c r="CMH198" s="91"/>
      <c r="CMI198" s="91"/>
      <c r="CMJ198" s="91"/>
      <c r="CMK198" s="91"/>
      <c r="CML198" s="91"/>
      <c r="CMM198" s="91"/>
      <c r="CMN198" s="91"/>
      <c r="CMO198" s="91"/>
      <c r="CMP198" s="91"/>
      <c r="CMQ198" s="91"/>
      <c r="CMR198" s="91"/>
      <c r="CMS198" s="91"/>
      <c r="CMT198" s="91"/>
      <c r="CMU198" s="91"/>
      <c r="CMV198" s="91"/>
      <c r="CMW198" s="91"/>
      <c r="CMX198" s="91"/>
      <c r="CMY198" s="91"/>
      <c r="CMZ198" s="91"/>
      <c r="CNA198" s="91"/>
      <c r="CNB198" s="91"/>
      <c r="CNC198" s="91"/>
      <c r="CND198" s="91"/>
      <c r="CNE198" s="91"/>
      <c r="CNF198" s="91"/>
      <c r="CNG198" s="91"/>
      <c r="CNH198" s="91"/>
      <c r="CNI198" s="91"/>
      <c r="CNJ198" s="91"/>
      <c r="CNK198" s="91"/>
      <c r="CNL198" s="91"/>
      <c r="CNM198" s="91"/>
      <c r="CNN198" s="91"/>
      <c r="CNO198" s="91"/>
      <c r="CNP198" s="91"/>
      <c r="CNQ198" s="91"/>
      <c r="CNR198" s="91"/>
      <c r="CNS198" s="91"/>
      <c r="CNT198" s="91"/>
      <c r="CNU198" s="91"/>
      <c r="CNV198" s="91"/>
      <c r="CNW198" s="91"/>
      <c r="CNX198" s="91"/>
      <c r="CNY198" s="91"/>
      <c r="CNZ198" s="91"/>
      <c r="COA198" s="91"/>
      <c r="COB198" s="91"/>
      <c r="COC198" s="91"/>
      <c r="COD198" s="91"/>
      <c r="COE198" s="91"/>
      <c r="COF198" s="91"/>
      <c r="COG198" s="91"/>
      <c r="COH198" s="91"/>
      <c r="COI198" s="91"/>
      <c r="COJ198" s="91"/>
      <c r="COK198" s="91"/>
      <c r="COL198" s="91"/>
      <c r="COM198" s="91"/>
      <c r="CON198" s="91"/>
      <c r="COO198" s="91"/>
      <c r="COP198" s="91"/>
      <c r="COQ198" s="91"/>
      <c r="COR198" s="91"/>
      <c r="COS198" s="91"/>
      <c r="COT198" s="91"/>
      <c r="COU198" s="91"/>
      <c r="COV198" s="91"/>
      <c r="COW198" s="91"/>
      <c r="COX198" s="91"/>
      <c r="COY198" s="91"/>
      <c r="COZ198" s="91"/>
      <c r="CPA198" s="91"/>
      <c r="CPB198" s="91"/>
      <c r="CPC198" s="91"/>
      <c r="CPD198" s="91"/>
      <c r="CPE198" s="91"/>
      <c r="CPF198" s="91"/>
      <c r="CPG198" s="91"/>
      <c r="CPH198" s="91"/>
      <c r="CPI198" s="91"/>
      <c r="CPJ198" s="91"/>
      <c r="CPK198" s="91"/>
      <c r="CPL198" s="91"/>
      <c r="CPM198" s="91"/>
      <c r="CPN198" s="91"/>
      <c r="CPO198" s="91"/>
      <c r="CPP198" s="91"/>
      <c r="CPQ198" s="91"/>
      <c r="CPR198" s="91"/>
      <c r="CPS198" s="91"/>
      <c r="CPT198" s="91"/>
      <c r="CPU198" s="91"/>
      <c r="CPV198" s="91"/>
      <c r="CPW198" s="91"/>
      <c r="CPX198" s="91"/>
      <c r="CPY198" s="91"/>
      <c r="CPZ198" s="91"/>
      <c r="CQA198" s="91"/>
      <c r="CQB198" s="91"/>
      <c r="CQC198" s="91"/>
      <c r="CQD198" s="91"/>
      <c r="CQE198" s="91"/>
      <c r="CQF198" s="91"/>
      <c r="CQG198" s="91"/>
      <c r="CQH198" s="91"/>
      <c r="CQI198" s="91"/>
      <c r="CQJ198" s="91"/>
      <c r="CQK198" s="91"/>
      <c r="CQL198" s="91"/>
      <c r="CQM198" s="91"/>
      <c r="CQN198" s="91"/>
      <c r="CQO198" s="91"/>
      <c r="CQP198" s="91"/>
      <c r="CQQ198" s="91"/>
      <c r="CQR198" s="91"/>
      <c r="CQS198" s="91"/>
      <c r="CQT198" s="91"/>
      <c r="CQU198" s="91"/>
      <c r="CQV198" s="91"/>
      <c r="CQW198" s="91"/>
      <c r="CQX198" s="91"/>
      <c r="CQY198" s="91"/>
      <c r="CQZ198" s="91"/>
      <c r="CRA198" s="91"/>
      <c r="CRB198" s="91"/>
      <c r="CRC198" s="91"/>
      <c r="CRD198" s="91"/>
      <c r="CRE198" s="91"/>
      <c r="CRF198" s="91"/>
      <c r="CRG198" s="91"/>
      <c r="CRH198" s="91"/>
      <c r="CRI198" s="91"/>
      <c r="CRJ198" s="91"/>
      <c r="CRK198" s="91"/>
      <c r="CRL198" s="91"/>
      <c r="CRM198" s="91"/>
      <c r="CRN198" s="91"/>
      <c r="CRO198" s="91"/>
      <c r="CRP198" s="91"/>
      <c r="CRQ198" s="91"/>
      <c r="CRR198" s="91"/>
      <c r="CRS198" s="91"/>
      <c r="CRT198" s="91"/>
      <c r="CRU198" s="91"/>
      <c r="CRV198" s="91"/>
      <c r="CRW198" s="91"/>
      <c r="CRX198" s="91"/>
      <c r="CRY198" s="91"/>
      <c r="CRZ198" s="91"/>
      <c r="CSA198" s="91"/>
      <c r="CSB198" s="91"/>
      <c r="CSC198" s="91"/>
      <c r="CSD198" s="91"/>
      <c r="CSE198" s="91"/>
      <c r="CSF198" s="91"/>
      <c r="CSG198" s="91"/>
      <c r="CSH198" s="91"/>
      <c r="CSI198" s="91"/>
      <c r="CSJ198" s="91"/>
      <c r="CSK198" s="91"/>
      <c r="CSL198" s="91"/>
      <c r="CSM198" s="91"/>
      <c r="CSN198" s="91"/>
      <c r="CSO198" s="91"/>
      <c r="CSP198" s="91"/>
      <c r="CSQ198" s="91"/>
      <c r="CSR198" s="91"/>
      <c r="CSS198" s="91"/>
      <c r="CST198" s="91"/>
      <c r="CSU198" s="91"/>
      <c r="CSV198" s="91"/>
      <c r="CSW198" s="91"/>
      <c r="CSX198" s="91"/>
      <c r="CSY198" s="91"/>
      <c r="CSZ198" s="91"/>
      <c r="CTA198" s="91"/>
      <c r="CTB198" s="91"/>
      <c r="CTC198" s="91"/>
      <c r="CTD198" s="91"/>
      <c r="CTE198" s="91"/>
      <c r="CTF198" s="91"/>
      <c r="CTG198" s="91"/>
      <c r="CTH198" s="91"/>
      <c r="CTI198" s="91"/>
      <c r="CTJ198" s="91"/>
      <c r="CTK198" s="91"/>
      <c r="CTL198" s="91"/>
      <c r="CTM198" s="91"/>
      <c r="CTN198" s="91"/>
      <c r="CTO198" s="91"/>
      <c r="CTP198" s="91"/>
      <c r="CTQ198" s="91"/>
      <c r="CTR198" s="91"/>
      <c r="CTS198" s="91"/>
      <c r="CTT198" s="91"/>
      <c r="CTU198" s="91"/>
      <c r="CTV198" s="91"/>
      <c r="CTW198" s="91"/>
      <c r="CTX198" s="91"/>
      <c r="CTY198" s="91"/>
      <c r="CTZ198" s="91"/>
      <c r="CUA198" s="91"/>
      <c r="CUB198" s="91"/>
      <c r="CUC198" s="91"/>
      <c r="CUD198" s="91"/>
      <c r="CUE198" s="91"/>
      <c r="CUF198" s="91"/>
      <c r="CUG198" s="91"/>
      <c r="CUH198" s="91"/>
      <c r="CUI198" s="91"/>
      <c r="CUJ198" s="91"/>
      <c r="CUK198" s="91"/>
      <c r="CUL198" s="91"/>
      <c r="CUM198" s="91"/>
      <c r="CUN198" s="91"/>
      <c r="CUO198" s="91"/>
      <c r="CUP198" s="91"/>
      <c r="CUQ198" s="91"/>
      <c r="CUR198" s="91"/>
      <c r="CUS198" s="91"/>
      <c r="CUT198" s="91"/>
      <c r="CUU198" s="91"/>
      <c r="CUV198" s="91"/>
      <c r="CUW198" s="91"/>
      <c r="CUX198" s="91"/>
      <c r="CUY198" s="91"/>
      <c r="CUZ198" s="91"/>
      <c r="CVA198" s="91"/>
      <c r="CVB198" s="91"/>
      <c r="CVC198" s="91"/>
      <c r="CVD198" s="91"/>
      <c r="CVE198" s="91"/>
      <c r="CVF198" s="91"/>
      <c r="CVG198" s="91"/>
      <c r="CVH198" s="91"/>
      <c r="CVI198" s="91"/>
      <c r="CVJ198" s="91"/>
      <c r="CVK198" s="91"/>
      <c r="CVL198" s="91"/>
      <c r="CVM198" s="91"/>
      <c r="CVN198" s="91"/>
      <c r="CVO198" s="91"/>
      <c r="CVP198" s="91"/>
      <c r="CVQ198" s="91"/>
      <c r="CVR198" s="91"/>
      <c r="CVS198" s="91"/>
      <c r="CVT198" s="91"/>
      <c r="CVU198" s="91"/>
      <c r="CVV198" s="91"/>
      <c r="CVW198" s="91"/>
      <c r="CVX198" s="91"/>
      <c r="CVY198" s="91"/>
      <c r="CVZ198" s="91"/>
      <c r="CWA198" s="91"/>
      <c r="CWB198" s="91"/>
      <c r="CWC198" s="91"/>
      <c r="CWD198" s="91"/>
      <c r="CWE198" s="91"/>
      <c r="CWF198" s="91"/>
      <c r="CWG198" s="91"/>
      <c r="CWH198" s="91"/>
      <c r="CWI198" s="91"/>
      <c r="CWJ198" s="91"/>
      <c r="CWK198" s="91"/>
      <c r="CWL198" s="91"/>
      <c r="CWM198" s="91"/>
      <c r="CWN198" s="91"/>
      <c r="CWO198" s="91"/>
      <c r="CWP198" s="91"/>
      <c r="CWQ198" s="91"/>
      <c r="CWR198" s="91"/>
      <c r="CWS198" s="91"/>
      <c r="CWT198" s="91"/>
      <c r="CWU198" s="91"/>
      <c r="CWV198" s="91"/>
      <c r="CWW198" s="91"/>
      <c r="CWX198" s="91"/>
      <c r="CWY198" s="91"/>
      <c r="CWZ198" s="91"/>
      <c r="CXA198" s="91"/>
      <c r="CXB198" s="91"/>
      <c r="CXC198" s="91"/>
      <c r="CXD198" s="91"/>
      <c r="CXE198" s="91"/>
      <c r="CXF198" s="91"/>
      <c r="CXG198" s="91"/>
      <c r="CXH198" s="91"/>
      <c r="CXI198" s="91"/>
      <c r="CXJ198" s="91"/>
      <c r="CXK198" s="91"/>
      <c r="CXL198" s="91"/>
      <c r="CXM198" s="91"/>
      <c r="CXN198" s="91"/>
      <c r="CXO198" s="91"/>
      <c r="CXP198" s="91"/>
      <c r="CXQ198" s="91"/>
      <c r="CXR198" s="91"/>
      <c r="CXS198" s="91"/>
      <c r="CXT198" s="91"/>
      <c r="CXU198" s="91"/>
      <c r="CXV198" s="91"/>
      <c r="CXW198" s="91"/>
      <c r="CXX198" s="91"/>
      <c r="CXY198" s="91"/>
      <c r="CXZ198" s="91"/>
      <c r="CYA198" s="91"/>
      <c r="CYB198" s="91"/>
      <c r="CYC198" s="91"/>
      <c r="CYD198" s="91"/>
      <c r="CYE198" s="91"/>
      <c r="CYF198" s="91"/>
      <c r="CYG198" s="91"/>
      <c r="CYH198" s="91"/>
      <c r="CYI198" s="91"/>
      <c r="CYJ198" s="91"/>
      <c r="CYK198" s="91"/>
      <c r="CYL198" s="91"/>
      <c r="CYM198" s="91"/>
      <c r="CYN198" s="91"/>
      <c r="CYO198" s="91"/>
      <c r="CYP198" s="91"/>
      <c r="CYQ198" s="91"/>
      <c r="CYR198" s="91"/>
      <c r="CYS198" s="91"/>
      <c r="CYT198" s="91"/>
      <c r="CYU198" s="91"/>
      <c r="CYV198" s="91"/>
      <c r="CYW198" s="91"/>
      <c r="CYX198" s="91"/>
      <c r="CYY198" s="91"/>
      <c r="CYZ198" s="91"/>
      <c r="CZA198" s="91"/>
      <c r="CZB198" s="91"/>
      <c r="CZC198" s="91"/>
      <c r="CZD198" s="91"/>
      <c r="CZE198" s="91"/>
      <c r="CZF198" s="91"/>
      <c r="CZG198" s="91"/>
      <c r="CZH198" s="91"/>
      <c r="CZI198" s="91"/>
      <c r="CZJ198" s="91"/>
      <c r="CZK198" s="91"/>
      <c r="CZL198" s="91"/>
      <c r="CZM198" s="91"/>
      <c r="CZN198" s="91"/>
      <c r="CZO198" s="91"/>
      <c r="CZP198" s="91"/>
      <c r="CZQ198" s="91"/>
      <c r="CZR198" s="91"/>
      <c r="CZS198" s="91"/>
      <c r="CZT198" s="91"/>
      <c r="CZU198" s="91"/>
      <c r="CZV198" s="91"/>
      <c r="CZW198" s="91"/>
      <c r="CZX198" s="91"/>
      <c r="CZY198" s="91"/>
      <c r="CZZ198" s="91"/>
      <c r="DAA198" s="91"/>
      <c r="DAB198" s="91"/>
      <c r="DAC198" s="91"/>
      <c r="DAD198" s="91"/>
      <c r="DAE198" s="91"/>
      <c r="DAF198" s="91"/>
      <c r="DAG198" s="91"/>
      <c r="DAH198" s="91"/>
      <c r="DAI198" s="91"/>
      <c r="DAJ198" s="91"/>
      <c r="DAK198" s="91"/>
      <c r="DAL198" s="91"/>
      <c r="DAM198" s="91"/>
      <c r="DAN198" s="91"/>
      <c r="DAO198" s="91"/>
      <c r="DAP198" s="91"/>
      <c r="DAQ198" s="91"/>
      <c r="DAR198" s="91"/>
      <c r="DAS198" s="91"/>
      <c r="DAT198" s="91"/>
      <c r="DAU198" s="91"/>
      <c r="DAV198" s="91"/>
      <c r="DAW198" s="91"/>
      <c r="DAX198" s="91"/>
      <c r="DAY198" s="91"/>
      <c r="DAZ198" s="91"/>
      <c r="DBA198" s="91"/>
      <c r="DBB198" s="91"/>
      <c r="DBC198" s="91"/>
      <c r="DBD198" s="91"/>
      <c r="DBE198" s="91"/>
      <c r="DBF198" s="91"/>
      <c r="DBG198" s="91"/>
      <c r="DBH198" s="91"/>
      <c r="DBI198" s="91"/>
      <c r="DBJ198" s="91"/>
      <c r="DBK198" s="91"/>
      <c r="DBL198" s="91"/>
      <c r="DBM198" s="91"/>
      <c r="DBN198" s="91"/>
      <c r="DBO198" s="91"/>
      <c r="DBP198" s="91"/>
      <c r="DBQ198" s="91"/>
      <c r="DBR198" s="91"/>
      <c r="DBS198" s="91"/>
      <c r="DBT198" s="91"/>
      <c r="DBU198" s="91"/>
      <c r="DBV198" s="91"/>
      <c r="DBW198" s="91"/>
      <c r="DBX198" s="91"/>
      <c r="DBY198" s="91"/>
      <c r="DBZ198" s="91"/>
      <c r="DCA198" s="91"/>
      <c r="DCB198" s="91"/>
      <c r="DCC198" s="91"/>
      <c r="DCD198" s="91"/>
      <c r="DCE198" s="91"/>
      <c r="DCF198" s="91"/>
      <c r="DCG198" s="91"/>
      <c r="DCH198" s="91"/>
      <c r="DCI198" s="91"/>
      <c r="DCJ198" s="91"/>
      <c r="DCK198" s="91"/>
      <c r="DCL198" s="91"/>
      <c r="DCM198" s="91"/>
      <c r="DCN198" s="91"/>
      <c r="DCO198" s="91"/>
      <c r="DCP198" s="91"/>
      <c r="DCQ198" s="91"/>
      <c r="DCR198" s="91"/>
      <c r="DCS198" s="91"/>
      <c r="DCT198" s="91"/>
      <c r="DCU198" s="91"/>
      <c r="DCV198" s="91"/>
      <c r="DCW198" s="91"/>
      <c r="DCX198" s="91"/>
      <c r="DCY198" s="91"/>
      <c r="DCZ198" s="91"/>
      <c r="DDA198" s="91"/>
      <c r="DDB198" s="91"/>
      <c r="DDC198" s="91"/>
      <c r="DDD198" s="91"/>
      <c r="DDE198" s="91"/>
      <c r="DDF198" s="91"/>
      <c r="DDG198" s="91"/>
      <c r="DDH198" s="91"/>
      <c r="DDI198" s="91"/>
      <c r="DDJ198" s="91"/>
      <c r="DDK198" s="91"/>
      <c r="DDL198" s="91"/>
      <c r="DDM198" s="91"/>
      <c r="DDN198" s="91"/>
      <c r="DDO198" s="91"/>
      <c r="DDP198" s="91"/>
      <c r="DDQ198" s="91"/>
      <c r="DDR198" s="91"/>
      <c r="DDS198" s="91"/>
      <c r="DDT198" s="91"/>
      <c r="DDU198" s="91"/>
      <c r="DDV198" s="91"/>
      <c r="DDW198" s="91"/>
      <c r="DDX198" s="91"/>
      <c r="DDY198" s="91"/>
      <c r="DDZ198" s="91"/>
      <c r="DEA198" s="91"/>
      <c r="DEB198" s="91"/>
      <c r="DEC198" s="91"/>
      <c r="DED198" s="91"/>
      <c r="DEE198" s="91"/>
      <c r="DEF198" s="91"/>
      <c r="DEG198" s="91"/>
      <c r="DEH198" s="91"/>
      <c r="DEI198" s="91"/>
      <c r="DEJ198" s="91"/>
      <c r="DEK198" s="91"/>
      <c r="DEL198" s="91"/>
      <c r="DEM198" s="91"/>
      <c r="DEN198" s="91"/>
      <c r="DEO198" s="91"/>
      <c r="DEP198" s="91"/>
      <c r="DEQ198" s="91"/>
      <c r="DER198" s="91"/>
      <c r="DES198" s="91"/>
      <c r="DET198" s="91"/>
      <c r="DEU198" s="91"/>
      <c r="DEV198" s="91"/>
      <c r="DEW198" s="91"/>
      <c r="DEX198" s="91"/>
      <c r="DEY198" s="91"/>
      <c r="DEZ198" s="91"/>
      <c r="DFA198" s="91"/>
      <c r="DFB198" s="91"/>
      <c r="DFC198" s="91"/>
      <c r="DFD198" s="91"/>
      <c r="DFE198" s="91"/>
      <c r="DFF198" s="91"/>
      <c r="DFG198" s="91"/>
      <c r="DFH198" s="91"/>
      <c r="DFI198" s="91"/>
      <c r="DFJ198" s="91"/>
      <c r="DFK198" s="91"/>
      <c r="DFL198" s="91"/>
      <c r="DFM198" s="91"/>
      <c r="DFN198" s="91"/>
      <c r="DFO198" s="91"/>
      <c r="DFP198" s="91"/>
      <c r="DFQ198" s="91"/>
      <c r="DFR198" s="91"/>
      <c r="DFS198" s="91"/>
      <c r="DFT198" s="91"/>
      <c r="DFU198" s="91"/>
      <c r="DFV198" s="91"/>
      <c r="DFW198" s="91"/>
      <c r="DFX198" s="91"/>
      <c r="DFY198" s="91"/>
      <c r="DFZ198" s="91"/>
      <c r="DGA198" s="91"/>
      <c r="DGB198" s="91"/>
      <c r="DGC198" s="91"/>
      <c r="DGD198" s="91"/>
      <c r="DGE198" s="91"/>
      <c r="DGF198" s="91"/>
      <c r="DGG198" s="91"/>
      <c r="DGH198" s="91"/>
      <c r="DGI198" s="91"/>
      <c r="DGJ198" s="91"/>
      <c r="DGK198" s="91"/>
      <c r="DGL198" s="91"/>
      <c r="DGM198" s="91"/>
      <c r="DGN198" s="91"/>
      <c r="DGO198" s="91"/>
      <c r="DGP198" s="91"/>
      <c r="DGQ198" s="91"/>
      <c r="DGR198" s="91"/>
      <c r="DGS198" s="91"/>
      <c r="DGT198" s="91"/>
      <c r="DGU198" s="91"/>
      <c r="DGV198" s="91"/>
      <c r="DGW198" s="91"/>
      <c r="DGX198" s="91"/>
      <c r="DGY198" s="91"/>
      <c r="DGZ198" s="91"/>
      <c r="DHA198" s="91"/>
      <c r="DHB198" s="91"/>
      <c r="DHC198" s="91"/>
      <c r="DHD198" s="91"/>
      <c r="DHE198" s="91"/>
      <c r="DHF198" s="91"/>
      <c r="DHG198" s="91"/>
      <c r="DHH198" s="91"/>
      <c r="DHI198" s="91"/>
      <c r="DHJ198" s="91"/>
      <c r="DHK198" s="91"/>
      <c r="DHL198" s="91"/>
      <c r="DHM198" s="91"/>
      <c r="DHN198" s="91"/>
      <c r="DHO198" s="91"/>
      <c r="DHP198" s="91"/>
      <c r="DHQ198" s="91"/>
      <c r="DHR198" s="91"/>
      <c r="DHS198" s="91"/>
      <c r="DHT198" s="91"/>
      <c r="DHU198" s="91"/>
      <c r="DHV198" s="91"/>
      <c r="DHW198" s="91"/>
      <c r="DHX198" s="91"/>
      <c r="DHY198" s="91"/>
      <c r="DHZ198" s="91"/>
      <c r="DIA198" s="91"/>
      <c r="DIB198" s="91"/>
      <c r="DIC198" s="91"/>
      <c r="DID198" s="91"/>
      <c r="DIE198" s="91"/>
      <c r="DIF198" s="91"/>
      <c r="DIG198" s="91"/>
      <c r="DIH198" s="91"/>
      <c r="DII198" s="91"/>
      <c r="DIJ198" s="91"/>
      <c r="DIK198" s="91"/>
      <c r="DIL198" s="91"/>
      <c r="DIM198" s="91"/>
      <c r="DIN198" s="91"/>
      <c r="DIO198" s="91"/>
      <c r="DIP198" s="91"/>
      <c r="DIQ198" s="91"/>
      <c r="DIR198" s="91"/>
      <c r="DIS198" s="91"/>
      <c r="DIT198" s="91"/>
      <c r="DIU198" s="91"/>
      <c r="DIV198" s="91"/>
      <c r="DIW198" s="91"/>
      <c r="DIX198" s="91"/>
      <c r="DIY198" s="91"/>
      <c r="DIZ198" s="91"/>
      <c r="DJA198" s="91"/>
      <c r="DJB198" s="91"/>
      <c r="DJC198" s="91"/>
      <c r="DJD198" s="91"/>
      <c r="DJE198" s="91"/>
      <c r="DJF198" s="91"/>
      <c r="DJG198" s="91"/>
      <c r="DJH198" s="91"/>
      <c r="DJI198" s="91"/>
      <c r="DJJ198" s="91"/>
      <c r="DJK198" s="91"/>
      <c r="DJL198" s="91"/>
      <c r="DJM198" s="91"/>
      <c r="DJN198" s="91"/>
      <c r="DJO198" s="91"/>
      <c r="DJP198" s="91"/>
      <c r="DJQ198" s="91"/>
      <c r="DJR198" s="91"/>
      <c r="DJS198" s="91"/>
      <c r="DJT198" s="91"/>
      <c r="DJU198" s="91"/>
      <c r="DJV198" s="91"/>
      <c r="DJW198" s="91"/>
      <c r="DJX198" s="91"/>
      <c r="DJY198" s="91"/>
      <c r="DJZ198" s="91"/>
      <c r="DKA198" s="91"/>
      <c r="DKB198" s="91"/>
      <c r="DKC198" s="91"/>
      <c r="DKD198" s="91"/>
      <c r="DKE198" s="91"/>
      <c r="DKF198" s="91"/>
      <c r="DKG198" s="91"/>
      <c r="DKH198" s="91"/>
      <c r="DKI198" s="91"/>
      <c r="DKJ198" s="91"/>
      <c r="DKK198" s="91"/>
      <c r="DKL198" s="91"/>
      <c r="DKM198" s="91"/>
      <c r="DKN198" s="91"/>
      <c r="DKO198" s="91"/>
      <c r="DKP198" s="91"/>
      <c r="DKQ198" s="91"/>
      <c r="DKR198" s="91"/>
      <c r="DKS198" s="91"/>
      <c r="DKT198" s="91"/>
      <c r="DKU198" s="91"/>
      <c r="DKV198" s="91"/>
      <c r="DKW198" s="91"/>
      <c r="DKX198" s="91"/>
      <c r="DKY198" s="91"/>
      <c r="DKZ198" s="91"/>
      <c r="DLA198" s="91"/>
      <c r="DLB198" s="91"/>
      <c r="DLC198" s="91"/>
      <c r="DLD198" s="91"/>
      <c r="DLE198" s="91"/>
      <c r="DLF198" s="91"/>
      <c r="DLG198" s="91"/>
      <c r="DLH198" s="91"/>
      <c r="DLI198" s="91"/>
      <c r="DLJ198" s="91"/>
      <c r="DLK198" s="91"/>
      <c r="DLL198" s="91"/>
      <c r="DLM198" s="91"/>
      <c r="DLN198" s="91"/>
      <c r="DLO198" s="91"/>
      <c r="DLP198" s="91"/>
      <c r="DLQ198" s="91"/>
      <c r="DLR198" s="91"/>
      <c r="DLS198" s="91"/>
      <c r="DLT198" s="91"/>
      <c r="DLU198" s="91"/>
      <c r="DLV198" s="91"/>
      <c r="DLW198" s="91"/>
      <c r="DLX198" s="91"/>
      <c r="DLY198" s="91"/>
      <c r="DLZ198" s="91"/>
      <c r="DMA198" s="91"/>
      <c r="DMB198" s="91"/>
      <c r="DMC198" s="91"/>
      <c r="DMD198" s="91"/>
      <c r="DME198" s="91"/>
      <c r="DMF198" s="91"/>
      <c r="DMG198" s="91"/>
      <c r="DMH198" s="91"/>
      <c r="DMI198" s="91"/>
      <c r="DMJ198" s="91"/>
      <c r="DMK198" s="91"/>
      <c r="DML198" s="91"/>
      <c r="DMM198" s="91"/>
      <c r="DMN198" s="91"/>
      <c r="DMO198" s="91"/>
      <c r="DMP198" s="91"/>
      <c r="DMQ198" s="91"/>
      <c r="DMR198" s="91"/>
      <c r="DMS198" s="91"/>
      <c r="DMT198" s="91"/>
      <c r="DMU198" s="91"/>
      <c r="DMV198" s="91"/>
      <c r="DMW198" s="91"/>
      <c r="DMX198" s="91"/>
      <c r="DMY198" s="91"/>
      <c r="DMZ198" s="91"/>
      <c r="DNA198" s="91"/>
      <c r="DNB198" s="91"/>
      <c r="DNC198" s="91"/>
      <c r="DND198" s="91"/>
      <c r="DNE198" s="91"/>
      <c r="DNF198" s="91"/>
      <c r="DNG198" s="91"/>
      <c r="DNH198" s="91"/>
      <c r="DNI198" s="91"/>
      <c r="DNJ198" s="91"/>
      <c r="DNK198" s="91"/>
      <c r="DNL198" s="91"/>
      <c r="DNM198" s="91"/>
      <c r="DNN198" s="91"/>
      <c r="DNO198" s="91"/>
      <c r="DNP198" s="91"/>
      <c r="DNQ198" s="91"/>
      <c r="DNR198" s="91"/>
      <c r="DNS198" s="91"/>
      <c r="DNT198" s="91"/>
      <c r="DNU198" s="91"/>
      <c r="DNV198" s="91"/>
      <c r="DNW198" s="91"/>
      <c r="DNX198" s="91"/>
      <c r="DNY198" s="91"/>
      <c r="DNZ198" s="91"/>
      <c r="DOA198" s="91"/>
      <c r="DOB198" s="91"/>
      <c r="DOC198" s="91"/>
      <c r="DOD198" s="91"/>
      <c r="DOE198" s="91"/>
      <c r="DOF198" s="91"/>
      <c r="DOG198" s="91"/>
      <c r="DOH198" s="91"/>
      <c r="DOI198" s="91"/>
      <c r="DOJ198" s="91"/>
      <c r="DOK198" s="91"/>
      <c r="DOL198" s="91"/>
      <c r="DOM198" s="91"/>
      <c r="DON198" s="91"/>
      <c r="DOO198" s="91"/>
      <c r="DOP198" s="91"/>
      <c r="DOQ198" s="91"/>
      <c r="DOR198" s="91"/>
      <c r="DOS198" s="91"/>
      <c r="DOT198" s="91"/>
      <c r="DOU198" s="91"/>
      <c r="DOV198" s="91"/>
      <c r="DOW198" s="91"/>
      <c r="DOX198" s="91"/>
      <c r="DOY198" s="91"/>
      <c r="DOZ198" s="91"/>
      <c r="DPA198" s="91"/>
      <c r="DPB198" s="91"/>
      <c r="DPC198" s="91"/>
      <c r="DPD198" s="91"/>
      <c r="DPE198" s="91"/>
      <c r="DPF198" s="91"/>
      <c r="DPG198" s="91"/>
      <c r="DPH198" s="91"/>
      <c r="DPI198" s="91"/>
      <c r="DPJ198" s="91"/>
      <c r="DPK198" s="91"/>
      <c r="DPL198" s="91"/>
      <c r="DPM198" s="91"/>
      <c r="DPN198" s="91"/>
      <c r="DPO198" s="91"/>
      <c r="DPP198" s="91"/>
      <c r="DPQ198" s="91"/>
      <c r="DPR198" s="91"/>
      <c r="DPS198" s="91"/>
      <c r="DPT198" s="91"/>
      <c r="DPU198" s="91"/>
      <c r="DPV198" s="91"/>
      <c r="DPW198" s="91"/>
      <c r="DPX198" s="91"/>
      <c r="DPY198" s="91"/>
      <c r="DPZ198" s="91"/>
      <c r="DQA198" s="91"/>
      <c r="DQB198" s="91"/>
      <c r="DQC198" s="91"/>
      <c r="DQD198" s="91"/>
      <c r="DQE198" s="91"/>
      <c r="DQF198" s="91"/>
      <c r="DQG198" s="91"/>
      <c r="DQH198" s="91"/>
      <c r="DQI198" s="91"/>
      <c r="DQJ198" s="91"/>
      <c r="DQK198" s="91"/>
      <c r="DQL198" s="91"/>
      <c r="DQM198" s="91"/>
      <c r="DQN198" s="91"/>
      <c r="DQO198" s="91"/>
      <c r="DQP198" s="91"/>
      <c r="DQQ198" s="91"/>
      <c r="DQR198" s="91"/>
      <c r="DQS198" s="91"/>
      <c r="DQT198" s="91"/>
      <c r="DQU198" s="91"/>
      <c r="DQV198" s="91"/>
      <c r="DQW198" s="91"/>
      <c r="DQX198" s="91"/>
      <c r="DQY198" s="91"/>
      <c r="DQZ198" s="91"/>
      <c r="DRA198" s="91"/>
      <c r="DRB198" s="91"/>
      <c r="DRC198" s="91"/>
      <c r="DRD198" s="91"/>
      <c r="DRE198" s="91"/>
      <c r="DRF198" s="91"/>
      <c r="DRG198" s="91"/>
      <c r="DRH198" s="91"/>
      <c r="DRI198" s="91"/>
      <c r="DRJ198" s="91"/>
      <c r="DRK198" s="91"/>
      <c r="DRL198" s="91"/>
      <c r="DRM198" s="91"/>
      <c r="DRN198" s="91"/>
      <c r="DRO198" s="91"/>
      <c r="DRP198" s="91"/>
      <c r="DRQ198" s="91"/>
      <c r="DRR198" s="91"/>
      <c r="DRS198" s="91"/>
      <c r="DRT198" s="91"/>
      <c r="DRU198" s="91"/>
      <c r="DRV198" s="91"/>
      <c r="DRW198" s="91"/>
      <c r="DRX198" s="91"/>
      <c r="DRY198" s="91"/>
      <c r="DRZ198" s="91"/>
      <c r="DSA198" s="91"/>
      <c r="DSB198" s="91"/>
      <c r="DSC198" s="91"/>
      <c r="DSD198" s="91"/>
      <c r="DSE198" s="91"/>
      <c r="DSF198" s="91"/>
      <c r="DSG198" s="91"/>
      <c r="DSH198" s="91"/>
      <c r="DSI198" s="91"/>
      <c r="DSJ198" s="91"/>
      <c r="DSK198" s="91"/>
      <c r="DSL198" s="91"/>
      <c r="DSM198" s="91"/>
      <c r="DSN198" s="91"/>
      <c r="DSO198" s="91"/>
      <c r="DSP198" s="91"/>
      <c r="DSQ198" s="91"/>
      <c r="DSR198" s="91"/>
      <c r="DSS198" s="91"/>
      <c r="DST198" s="91"/>
      <c r="DSU198" s="91"/>
      <c r="DSV198" s="91"/>
      <c r="DSW198" s="91"/>
      <c r="DSX198" s="91"/>
      <c r="DSY198" s="91"/>
      <c r="DSZ198" s="91"/>
      <c r="DTA198" s="91"/>
      <c r="DTB198" s="91"/>
      <c r="DTC198" s="91"/>
      <c r="DTD198" s="91"/>
      <c r="DTE198" s="91"/>
      <c r="DTF198" s="91"/>
      <c r="DTG198" s="91"/>
      <c r="DTH198" s="91"/>
      <c r="DTI198" s="91"/>
      <c r="DTJ198" s="91"/>
      <c r="DTK198" s="91"/>
      <c r="DTL198" s="91"/>
      <c r="DTM198" s="91"/>
      <c r="DTN198" s="91"/>
      <c r="DTO198" s="91"/>
      <c r="DTP198" s="91"/>
      <c r="DTQ198" s="91"/>
      <c r="DTR198" s="91"/>
      <c r="DTS198" s="91"/>
      <c r="DTT198" s="91"/>
      <c r="DTU198" s="91"/>
      <c r="DTV198" s="91"/>
      <c r="DTW198" s="91"/>
      <c r="DTX198" s="91"/>
      <c r="DTY198" s="91"/>
      <c r="DTZ198" s="91"/>
      <c r="DUA198" s="91"/>
      <c r="DUB198" s="91"/>
      <c r="DUC198" s="91"/>
      <c r="DUD198" s="91"/>
      <c r="DUE198" s="91"/>
      <c r="DUF198" s="91"/>
      <c r="DUG198" s="91"/>
      <c r="DUH198" s="91"/>
      <c r="DUI198" s="91"/>
      <c r="DUJ198" s="91"/>
      <c r="DUK198" s="91"/>
      <c r="DUL198" s="91"/>
      <c r="DUM198" s="91"/>
      <c r="DUN198" s="91"/>
      <c r="DUO198" s="91"/>
      <c r="DUP198" s="91"/>
      <c r="DUQ198" s="91"/>
      <c r="DUR198" s="91"/>
      <c r="DUS198" s="91"/>
      <c r="DUT198" s="91"/>
      <c r="DUU198" s="91"/>
      <c r="DUV198" s="91"/>
      <c r="DUW198" s="91"/>
      <c r="DUX198" s="91"/>
      <c r="DUY198" s="91"/>
      <c r="DUZ198" s="91"/>
      <c r="DVA198" s="91"/>
      <c r="DVB198" s="91"/>
      <c r="DVC198" s="91"/>
      <c r="DVD198" s="91"/>
      <c r="DVE198" s="91"/>
      <c r="DVF198" s="91"/>
      <c r="DVG198" s="91"/>
      <c r="DVH198" s="91"/>
      <c r="DVI198" s="91"/>
      <c r="DVJ198" s="91"/>
      <c r="DVK198" s="91"/>
      <c r="DVL198" s="91"/>
      <c r="DVM198" s="91"/>
      <c r="DVN198" s="91"/>
      <c r="DVO198" s="91"/>
      <c r="DVP198" s="91"/>
      <c r="DVQ198" s="91"/>
      <c r="DVR198" s="91"/>
      <c r="DVS198" s="91"/>
      <c r="DVT198" s="91"/>
      <c r="DVU198" s="91"/>
      <c r="DVV198" s="91"/>
      <c r="DVW198" s="91"/>
      <c r="DVX198" s="91"/>
      <c r="DVY198" s="91"/>
      <c r="DVZ198" s="91"/>
      <c r="DWA198" s="91"/>
      <c r="DWB198" s="91"/>
      <c r="DWC198" s="91"/>
      <c r="DWD198" s="91"/>
      <c r="DWE198" s="91"/>
      <c r="DWF198" s="91"/>
      <c r="DWG198" s="91"/>
      <c r="DWH198" s="91"/>
      <c r="DWI198" s="91"/>
      <c r="DWJ198" s="91"/>
      <c r="DWK198" s="91"/>
      <c r="DWL198" s="91"/>
      <c r="DWM198" s="91"/>
      <c r="DWN198" s="91"/>
      <c r="DWO198" s="91"/>
      <c r="DWP198" s="91"/>
      <c r="DWQ198" s="91"/>
      <c r="DWR198" s="91"/>
      <c r="DWS198" s="91"/>
      <c r="DWT198" s="91"/>
      <c r="DWU198" s="91"/>
      <c r="DWV198" s="91"/>
      <c r="DWW198" s="91"/>
      <c r="DWX198" s="91"/>
      <c r="DWY198" s="91"/>
      <c r="DWZ198" s="91"/>
      <c r="DXA198" s="91"/>
      <c r="DXB198" s="91"/>
      <c r="DXC198" s="91"/>
      <c r="DXD198" s="91"/>
      <c r="DXE198" s="91"/>
      <c r="DXF198" s="91"/>
      <c r="DXG198" s="91"/>
      <c r="DXH198" s="91"/>
      <c r="DXI198" s="91"/>
      <c r="DXJ198" s="91"/>
      <c r="DXK198" s="91"/>
      <c r="DXL198" s="91"/>
      <c r="DXM198" s="91"/>
      <c r="DXN198" s="91"/>
      <c r="DXO198" s="91"/>
      <c r="DXP198" s="91"/>
      <c r="DXQ198" s="91"/>
      <c r="DXR198" s="91"/>
      <c r="DXS198" s="91"/>
      <c r="DXT198" s="91"/>
      <c r="DXU198" s="91"/>
      <c r="DXV198" s="91"/>
      <c r="DXW198" s="91"/>
      <c r="DXX198" s="91"/>
      <c r="DXY198" s="91"/>
      <c r="DXZ198" s="91"/>
      <c r="DYA198" s="91"/>
      <c r="DYB198" s="91"/>
      <c r="DYC198" s="91"/>
      <c r="DYD198" s="91"/>
      <c r="DYE198" s="91"/>
      <c r="DYF198" s="91"/>
      <c r="DYG198" s="91"/>
      <c r="DYH198" s="91"/>
      <c r="DYI198" s="91"/>
      <c r="DYJ198" s="91"/>
      <c r="DYK198" s="91"/>
      <c r="DYL198" s="91"/>
      <c r="DYM198" s="91"/>
      <c r="DYN198" s="91"/>
      <c r="DYO198" s="91"/>
      <c r="DYP198" s="91"/>
      <c r="DYQ198" s="91"/>
      <c r="DYR198" s="91"/>
      <c r="DYS198" s="91"/>
      <c r="DYT198" s="91"/>
      <c r="DYU198" s="91"/>
      <c r="DYV198" s="91"/>
      <c r="DYW198" s="91"/>
      <c r="DYX198" s="91"/>
      <c r="DYY198" s="91"/>
      <c r="DYZ198" s="91"/>
      <c r="DZA198" s="91"/>
      <c r="DZB198" s="91"/>
      <c r="DZC198" s="91"/>
      <c r="DZD198" s="91"/>
      <c r="DZE198" s="91"/>
      <c r="DZF198" s="91"/>
      <c r="DZG198" s="91"/>
      <c r="DZH198" s="91"/>
      <c r="DZI198" s="91"/>
      <c r="DZJ198" s="91"/>
      <c r="DZK198" s="91"/>
      <c r="DZL198" s="91"/>
      <c r="DZM198" s="91"/>
      <c r="DZN198" s="91"/>
      <c r="DZO198" s="91"/>
      <c r="DZP198" s="91"/>
      <c r="DZQ198" s="91"/>
      <c r="DZR198" s="91"/>
      <c r="DZS198" s="91"/>
      <c r="DZT198" s="91"/>
      <c r="DZU198" s="91"/>
      <c r="DZV198" s="91"/>
      <c r="DZW198" s="91"/>
      <c r="DZX198" s="91"/>
      <c r="DZY198" s="91"/>
      <c r="DZZ198" s="91"/>
      <c r="EAA198" s="91"/>
      <c r="EAB198" s="91"/>
      <c r="EAC198" s="91"/>
      <c r="EAD198" s="91"/>
      <c r="EAE198" s="91"/>
      <c r="EAF198" s="91"/>
      <c r="EAG198" s="91"/>
      <c r="EAH198" s="91"/>
      <c r="EAI198" s="91"/>
      <c r="EAJ198" s="91"/>
      <c r="EAK198" s="91"/>
      <c r="EAL198" s="91"/>
      <c r="EAM198" s="91"/>
      <c r="EAN198" s="91"/>
      <c r="EAO198" s="91"/>
      <c r="EAP198" s="91"/>
      <c r="EAQ198" s="91"/>
      <c r="EAR198" s="91"/>
      <c r="EAS198" s="91"/>
      <c r="EAT198" s="91"/>
      <c r="EAU198" s="91"/>
      <c r="EAV198" s="91"/>
      <c r="EAW198" s="91"/>
      <c r="EAX198" s="91"/>
      <c r="EAY198" s="91"/>
      <c r="EAZ198" s="91"/>
      <c r="EBA198" s="91"/>
      <c r="EBB198" s="91"/>
      <c r="EBC198" s="91"/>
      <c r="EBD198" s="91"/>
      <c r="EBE198" s="91"/>
      <c r="EBF198" s="91"/>
      <c r="EBG198" s="91"/>
      <c r="EBH198" s="91"/>
      <c r="EBI198" s="91"/>
      <c r="EBJ198" s="91"/>
      <c r="EBK198" s="91"/>
      <c r="EBL198" s="91"/>
      <c r="EBM198" s="91"/>
      <c r="EBN198" s="91"/>
      <c r="EBO198" s="91"/>
      <c r="EBP198" s="91"/>
      <c r="EBQ198" s="91"/>
      <c r="EBR198" s="91"/>
      <c r="EBS198" s="91"/>
      <c r="EBT198" s="91"/>
      <c r="EBU198" s="91"/>
      <c r="EBV198" s="91"/>
      <c r="EBW198" s="91"/>
      <c r="EBX198" s="91"/>
      <c r="EBY198" s="91"/>
      <c r="EBZ198" s="91"/>
      <c r="ECA198" s="91"/>
      <c r="ECB198" s="91"/>
      <c r="ECC198" s="91"/>
      <c r="ECD198" s="91"/>
      <c r="ECE198" s="91"/>
      <c r="ECF198" s="91"/>
      <c r="ECG198" s="91"/>
      <c r="ECH198" s="91"/>
      <c r="ECI198" s="91"/>
      <c r="ECJ198" s="91"/>
      <c r="ECK198" s="91"/>
      <c r="ECL198" s="91"/>
      <c r="ECM198" s="91"/>
      <c r="ECN198" s="91"/>
      <c r="ECO198" s="91"/>
      <c r="ECP198" s="91"/>
      <c r="ECQ198" s="91"/>
      <c r="ECR198" s="91"/>
      <c r="ECS198" s="91"/>
      <c r="ECT198" s="91"/>
      <c r="ECU198" s="91"/>
      <c r="ECV198" s="91"/>
      <c r="ECW198" s="91"/>
      <c r="ECX198" s="91"/>
      <c r="ECY198" s="91"/>
      <c r="ECZ198" s="91"/>
      <c r="EDA198" s="91"/>
      <c r="EDB198" s="91"/>
      <c r="EDC198" s="91"/>
      <c r="EDD198" s="91"/>
      <c r="EDE198" s="91"/>
      <c r="EDF198" s="91"/>
      <c r="EDG198" s="91"/>
      <c r="EDH198" s="91"/>
      <c r="EDI198" s="91"/>
      <c r="EDJ198" s="91"/>
      <c r="EDK198" s="91"/>
      <c r="EDL198" s="91"/>
      <c r="EDM198" s="91"/>
      <c r="EDN198" s="91"/>
      <c r="EDO198" s="91"/>
      <c r="EDP198" s="91"/>
      <c r="EDQ198" s="91"/>
      <c r="EDR198" s="91"/>
      <c r="EDS198" s="91"/>
      <c r="EDT198" s="91"/>
      <c r="EDU198" s="91"/>
      <c r="EDV198" s="91"/>
      <c r="EDW198" s="91"/>
      <c r="EDX198" s="91"/>
      <c r="EDY198" s="91"/>
      <c r="EDZ198" s="91"/>
      <c r="EEA198" s="91"/>
      <c r="EEB198" s="91"/>
      <c r="EEC198" s="91"/>
      <c r="EED198" s="91"/>
      <c r="EEE198" s="91"/>
      <c r="EEF198" s="91"/>
      <c r="EEG198" s="91"/>
      <c r="EEH198" s="91"/>
      <c r="EEI198" s="91"/>
      <c r="EEJ198" s="91"/>
      <c r="EEK198" s="91"/>
      <c r="EEL198" s="91"/>
      <c r="EEM198" s="91"/>
      <c r="EEN198" s="91"/>
      <c r="EEO198" s="91"/>
      <c r="EEP198" s="91"/>
      <c r="EEQ198" s="91"/>
      <c r="EER198" s="91"/>
      <c r="EES198" s="91"/>
      <c r="EET198" s="91"/>
      <c r="EEU198" s="91"/>
      <c r="EEV198" s="91"/>
      <c r="EEW198" s="91"/>
      <c r="EEX198" s="91"/>
      <c r="EEY198" s="91"/>
      <c r="EEZ198" s="91"/>
      <c r="EFA198" s="91"/>
      <c r="EFB198" s="91"/>
      <c r="EFC198" s="91"/>
      <c r="EFD198" s="91"/>
      <c r="EFE198" s="91"/>
      <c r="EFF198" s="91"/>
      <c r="EFG198" s="91"/>
      <c r="EFH198" s="91"/>
      <c r="EFI198" s="91"/>
      <c r="EFJ198" s="91"/>
      <c r="EFK198" s="91"/>
      <c r="EFL198" s="91"/>
      <c r="EFM198" s="91"/>
      <c r="EFN198" s="91"/>
      <c r="EFO198" s="91"/>
      <c r="EFP198" s="91"/>
      <c r="EFQ198" s="91"/>
      <c r="EFR198" s="91"/>
      <c r="EFS198" s="91"/>
      <c r="EFT198" s="91"/>
      <c r="EFU198" s="91"/>
      <c r="EFV198" s="91"/>
      <c r="EFW198" s="91"/>
      <c r="EFX198" s="91"/>
      <c r="EFY198" s="91"/>
      <c r="EFZ198" s="91"/>
      <c r="EGA198" s="91"/>
      <c r="EGB198" s="91"/>
      <c r="EGC198" s="91"/>
      <c r="EGD198" s="91"/>
      <c r="EGE198" s="91"/>
      <c r="EGF198" s="91"/>
      <c r="EGG198" s="91"/>
      <c r="EGH198" s="91"/>
      <c r="EGI198" s="91"/>
      <c r="EGJ198" s="91"/>
      <c r="EGK198" s="91"/>
      <c r="EGL198" s="91"/>
      <c r="EGM198" s="91"/>
      <c r="EGN198" s="91"/>
      <c r="EGO198" s="91"/>
      <c r="EGP198" s="91"/>
      <c r="EGQ198" s="91"/>
      <c r="EGR198" s="91"/>
      <c r="EGS198" s="91"/>
      <c r="EGT198" s="91"/>
      <c r="EGU198" s="91"/>
      <c r="EGV198" s="91"/>
      <c r="EGW198" s="91"/>
      <c r="EGX198" s="91"/>
      <c r="EGY198" s="91"/>
      <c r="EGZ198" s="91"/>
      <c r="EHA198" s="91"/>
      <c r="EHB198" s="91"/>
      <c r="EHC198" s="91"/>
      <c r="EHD198" s="91"/>
      <c r="EHE198" s="91"/>
      <c r="EHF198" s="91"/>
      <c r="EHG198" s="91"/>
      <c r="EHH198" s="91"/>
      <c r="EHI198" s="91"/>
      <c r="EHJ198" s="91"/>
      <c r="EHK198" s="91"/>
      <c r="EHL198" s="91"/>
      <c r="EHM198" s="91"/>
      <c r="EHN198" s="91"/>
      <c r="EHO198" s="91"/>
      <c r="EHP198" s="91"/>
      <c r="EHQ198" s="91"/>
      <c r="EHR198" s="91"/>
      <c r="EHS198" s="91"/>
      <c r="EHT198" s="91"/>
      <c r="EHU198" s="91"/>
      <c r="EHV198" s="91"/>
      <c r="EHW198" s="91"/>
      <c r="EHX198" s="91"/>
      <c r="EHY198" s="91"/>
      <c r="EHZ198" s="91"/>
      <c r="EIA198" s="91"/>
      <c r="EIB198" s="91"/>
      <c r="EIC198" s="91"/>
      <c r="EID198" s="91"/>
      <c r="EIE198" s="91"/>
      <c r="EIF198" s="91"/>
      <c r="EIG198" s="91"/>
      <c r="EIH198" s="91"/>
      <c r="EII198" s="91"/>
      <c r="EIJ198" s="91"/>
      <c r="EIK198" s="91"/>
      <c r="EIL198" s="91"/>
      <c r="EIM198" s="91"/>
      <c r="EIN198" s="91"/>
      <c r="EIO198" s="91"/>
      <c r="EIP198" s="91"/>
      <c r="EIQ198" s="91"/>
      <c r="EIR198" s="91"/>
      <c r="EIS198" s="91"/>
      <c r="EIT198" s="91"/>
      <c r="EIU198" s="91"/>
      <c r="EIV198" s="91"/>
      <c r="EIW198" s="91"/>
      <c r="EIX198" s="91"/>
      <c r="EIY198" s="91"/>
      <c r="EIZ198" s="91"/>
      <c r="EJA198" s="91"/>
      <c r="EJB198" s="91"/>
      <c r="EJC198" s="91"/>
      <c r="EJD198" s="91"/>
      <c r="EJE198" s="91"/>
      <c r="EJF198" s="91"/>
      <c r="EJG198" s="91"/>
      <c r="EJH198" s="91"/>
      <c r="EJI198" s="91"/>
      <c r="EJJ198" s="91"/>
      <c r="EJK198" s="91"/>
      <c r="EJL198" s="91"/>
      <c r="EJM198" s="91"/>
      <c r="EJN198" s="91"/>
      <c r="EJO198" s="91"/>
      <c r="EJP198" s="91"/>
      <c r="EJQ198" s="91"/>
      <c r="EJR198" s="91"/>
      <c r="EJS198" s="91"/>
      <c r="EJT198" s="91"/>
      <c r="EJU198" s="91"/>
      <c r="EJV198" s="91"/>
      <c r="EJW198" s="91"/>
      <c r="EJX198" s="91"/>
      <c r="EJY198" s="91"/>
      <c r="EJZ198" s="91"/>
      <c r="EKA198" s="91"/>
      <c r="EKB198" s="91"/>
      <c r="EKC198" s="91"/>
      <c r="EKD198" s="91"/>
      <c r="EKE198" s="91"/>
      <c r="EKF198" s="91"/>
      <c r="EKG198" s="91"/>
      <c r="EKH198" s="91"/>
      <c r="EKI198" s="91"/>
      <c r="EKJ198" s="91"/>
      <c r="EKK198" s="91"/>
      <c r="EKL198" s="91"/>
      <c r="EKM198" s="91"/>
      <c r="EKN198" s="91"/>
      <c r="EKO198" s="91"/>
      <c r="EKP198" s="91"/>
      <c r="EKQ198" s="91"/>
      <c r="EKR198" s="91"/>
      <c r="EKS198" s="91"/>
      <c r="EKT198" s="91"/>
      <c r="EKU198" s="91"/>
      <c r="EKV198" s="91"/>
      <c r="EKW198" s="91"/>
      <c r="EKX198" s="91"/>
      <c r="EKY198" s="91"/>
      <c r="EKZ198" s="91"/>
      <c r="ELA198" s="91"/>
      <c r="ELB198" s="91"/>
      <c r="ELC198" s="91"/>
      <c r="ELD198" s="91"/>
      <c r="ELE198" s="91"/>
      <c r="ELF198" s="91"/>
      <c r="ELG198" s="91"/>
      <c r="ELH198" s="91"/>
      <c r="ELI198" s="91"/>
      <c r="ELJ198" s="91"/>
      <c r="ELK198" s="91"/>
      <c r="ELL198" s="91"/>
      <c r="ELM198" s="91"/>
      <c r="ELN198" s="91"/>
      <c r="ELO198" s="91"/>
      <c r="ELP198" s="91"/>
      <c r="ELQ198" s="91"/>
      <c r="ELR198" s="91"/>
      <c r="ELS198" s="91"/>
      <c r="ELT198" s="91"/>
      <c r="ELU198" s="91"/>
      <c r="ELV198" s="91"/>
      <c r="ELW198" s="91"/>
      <c r="ELX198" s="91"/>
      <c r="ELY198" s="91"/>
      <c r="ELZ198" s="91"/>
      <c r="EMA198" s="91"/>
      <c r="EMB198" s="91"/>
      <c r="EMC198" s="91"/>
      <c r="EMD198" s="91"/>
      <c r="EME198" s="91"/>
      <c r="EMF198" s="91"/>
      <c r="EMG198" s="91"/>
      <c r="EMH198" s="91"/>
      <c r="EMI198" s="91"/>
      <c r="EMJ198" s="91"/>
      <c r="EMK198" s="91"/>
      <c r="EML198" s="91"/>
      <c r="EMM198" s="91"/>
      <c r="EMN198" s="91"/>
      <c r="EMO198" s="91"/>
      <c r="EMP198" s="91"/>
      <c r="EMQ198" s="91"/>
      <c r="EMR198" s="91"/>
      <c r="EMS198" s="91"/>
      <c r="EMT198" s="91"/>
      <c r="EMU198" s="91"/>
      <c r="EMV198" s="91"/>
      <c r="EMW198" s="91"/>
      <c r="EMX198" s="91"/>
      <c r="EMY198" s="91"/>
      <c r="EMZ198" s="91"/>
      <c r="ENA198" s="91"/>
      <c r="ENB198" s="91"/>
      <c r="ENC198" s="91"/>
      <c r="END198" s="91"/>
      <c r="ENE198" s="91"/>
      <c r="ENF198" s="91"/>
      <c r="ENG198" s="91"/>
      <c r="ENH198" s="91"/>
      <c r="ENI198" s="91"/>
      <c r="ENJ198" s="91"/>
      <c r="ENK198" s="91"/>
      <c r="ENL198" s="91"/>
      <c r="ENM198" s="91"/>
      <c r="ENN198" s="91"/>
      <c r="ENO198" s="91"/>
      <c r="ENP198" s="91"/>
      <c r="ENQ198" s="91"/>
      <c r="ENR198" s="91"/>
      <c r="ENS198" s="91"/>
      <c r="ENT198" s="91"/>
      <c r="ENU198" s="91"/>
      <c r="ENV198" s="91"/>
      <c r="ENW198" s="91"/>
      <c r="ENX198" s="91"/>
      <c r="ENY198" s="91"/>
      <c r="ENZ198" s="91"/>
      <c r="EOA198" s="91"/>
      <c r="EOB198" s="91"/>
      <c r="EOC198" s="91"/>
      <c r="EOD198" s="91"/>
      <c r="EOE198" s="91"/>
      <c r="EOF198" s="91"/>
      <c r="EOG198" s="91"/>
      <c r="EOH198" s="91"/>
      <c r="EOI198" s="91"/>
      <c r="EOJ198" s="91"/>
      <c r="EOK198" s="91"/>
      <c r="EOL198" s="91"/>
      <c r="EOM198" s="91"/>
      <c r="EON198" s="91"/>
      <c r="EOO198" s="91"/>
      <c r="EOP198" s="91"/>
      <c r="EOQ198" s="91"/>
      <c r="EOR198" s="91"/>
      <c r="EOS198" s="91"/>
      <c r="EOT198" s="91"/>
      <c r="EOU198" s="91"/>
      <c r="EOV198" s="91"/>
      <c r="EOW198" s="91"/>
      <c r="EOX198" s="91"/>
      <c r="EOY198" s="91"/>
      <c r="EOZ198" s="91"/>
      <c r="EPA198" s="91"/>
      <c r="EPB198" s="91"/>
      <c r="EPC198" s="91"/>
      <c r="EPD198" s="91"/>
      <c r="EPE198" s="91"/>
      <c r="EPF198" s="91"/>
      <c r="EPG198" s="91"/>
      <c r="EPH198" s="91"/>
      <c r="EPI198" s="91"/>
      <c r="EPJ198" s="91"/>
      <c r="EPK198" s="91"/>
      <c r="EPL198" s="91"/>
      <c r="EPM198" s="91"/>
      <c r="EPN198" s="91"/>
      <c r="EPO198" s="91"/>
      <c r="EPP198" s="91"/>
      <c r="EPQ198" s="91"/>
      <c r="EPR198" s="91"/>
      <c r="EPS198" s="91"/>
      <c r="EPT198" s="91"/>
      <c r="EPU198" s="91"/>
      <c r="EPV198" s="91"/>
      <c r="EPW198" s="91"/>
      <c r="EPX198" s="91"/>
      <c r="EPY198" s="91"/>
      <c r="EPZ198" s="91"/>
      <c r="EQA198" s="91"/>
      <c r="EQB198" s="91"/>
      <c r="EQC198" s="91"/>
      <c r="EQD198" s="91"/>
      <c r="EQE198" s="91"/>
      <c r="EQF198" s="91"/>
      <c r="EQG198" s="91"/>
      <c r="EQH198" s="91"/>
      <c r="EQI198" s="91"/>
      <c r="EQJ198" s="91"/>
      <c r="EQK198" s="91"/>
      <c r="EQL198" s="91"/>
      <c r="EQM198" s="91"/>
      <c r="EQN198" s="91"/>
      <c r="EQO198" s="91"/>
      <c r="EQP198" s="91"/>
      <c r="EQQ198" s="91"/>
      <c r="EQR198" s="91"/>
      <c r="EQS198" s="91"/>
      <c r="EQT198" s="91"/>
      <c r="EQU198" s="91"/>
      <c r="EQV198" s="91"/>
      <c r="EQW198" s="91"/>
      <c r="EQX198" s="91"/>
      <c r="EQY198" s="91"/>
      <c r="EQZ198" s="91"/>
      <c r="ERA198" s="91"/>
      <c r="ERB198" s="91"/>
      <c r="ERC198" s="91"/>
      <c r="ERD198" s="91"/>
      <c r="ERE198" s="91"/>
      <c r="ERF198" s="91"/>
      <c r="ERG198" s="91"/>
      <c r="ERH198" s="91"/>
      <c r="ERI198" s="91"/>
      <c r="ERJ198" s="91"/>
      <c r="ERK198" s="91"/>
      <c r="ERL198" s="91"/>
      <c r="ERM198" s="91"/>
      <c r="ERN198" s="91"/>
      <c r="ERO198" s="91"/>
      <c r="ERP198" s="91"/>
      <c r="ERQ198" s="91"/>
      <c r="ERR198" s="91"/>
      <c r="ERS198" s="91"/>
      <c r="ERT198" s="91"/>
      <c r="ERU198" s="91"/>
      <c r="ERV198" s="91"/>
      <c r="ERW198" s="91"/>
      <c r="ERX198" s="91"/>
      <c r="ERY198" s="91"/>
      <c r="ERZ198" s="91"/>
      <c r="ESA198" s="91"/>
      <c r="ESB198" s="91"/>
      <c r="ESC198" s="91"/>
      <c r="ESD198" s="91"/>
      <c r="ESE198" s="91"/>
      <c r="ESF198" s="91"/>
      <c r="ESG198" s="91"/>
      <c r="ESH198" s="91"/>
      <c r="ESI198" s="91"/>
      <c r="ESJ198" s="91"/>
      <c r="ESK198" s="91"/>
      <c r="ESL198" s="91"/>
      <c r="ESM198" s="91"/>
      <c r="ESN198" s="91"/>
      <c r="ESO198" s="91"/>
      <c r="ESP198" s="91"/>
      <c r="ESQ198" s="91"/>
      <c r="ESR198" s="91"/>
      <c r="ESS198" s="91"/>
      <c r="EST198" s="91"/>
      <c r="ESU198" s="91"/>
      <c r="ESV198" s="91"/>
      <c r="ESW198" s="91"/>
      <c r="ESX198" s="91"/>
      <c r="ESY198" s="91"/>
      <c r="ESZ198" s="91"/>
      <c r="ETA198" s="91"/>
      <c r="ETB198" s="91"/>
      <c r="ETC198" s="91"/>
      <c r="ETD198" s="91"/>
      <c r="ETE198" s="91"/>
      <c r="ETF198" s="91"/>
      <c r="ETG198" s="91"/>
      <c r="ETH198" s="91"/>
      <c r="ETI198" s="91"/>
      <c r="ETJ198" s="91"/>
      <c r="ETK198" s="91"/>
      <c r="ETL198" s="91"/>
      <c r="ETM198" s="91"/>
      <c r="ETN198" s="91"/>
      <c r="ETO198" s="91"/>
      <c r="ETP198" s="91"/>
      <c r="ETQ198" s="91"/>
      <c r="ETR198" s="91"/>
      <c r="ETS198" s="91"/>
      <c r="ETT198" s="91"/>
      <c r="ETU198" s="91"/>
      <c r="ETV198" s="91"/>
      <c r="ETW198" s="91"/>
      <c r="ETX198" s="91"/>
      <c r="ETY198" s="91"/>
      <c r="ETZ198" s="91"/>
      <c r="EUA198" s="91"/>
      <c r="EUB198" s="91"/>
      <c r="EUC198" s="91"/>
      <c r="EUD198" s="91"/>
      <c r="EUE198" s="91"/>
      <c r="EUF198" s="91"/>
      <c r="EUG198" s="91"/>
      <c r="EUH198" s="91"/>
      <c r="EUI198" s="91"/>
      <c r="EUJ198" s="91"/>
      <c r="EUK198" s="91"/>
      <c r="EUL198" s="91"/>
      <c r="EUM198" s="91"/>
      <c r="EUN198" s="91"/>
      <c r="EUO198" s="91"/>
      <c r="EUP198" s="91"/>
      <c r="EUQ198" s="91"/>
      <c r="EUR198" s="91"/>
      <c r="EUS198" s="91"/>
      <c r="EUT198" s="91"/>
      <c r="EUU198" s="91"/>
      <c r="EUV198" s="91"/>
      <c r="EUW198" s="91"/>
      <c r="EUX198" s="91"/>
      <c r="EUY198" s="91"/>
      <c r="EUZ198" s="91"/>
      <c r="EVA198" s="91"/>
      <c r="EVB198" s="91"/>
      <c r="EVC198" s="91"/>
      <c r="EVD198" s="91"/>
      <c r="EVE198" s="91"/>
      <c r="EVF198" s="91"/>
      <c r="EVG198" s="91"/>
      <c r="EVH198" s="91"/>
      <c r="EVI198" s="91"/>
      <c r="EVJ198" s="91"/>
      <c r="EVK198" s="91"/>
      <c r="EVL198" s="91"/>
      <c r="EVM198" s="91"/>
      <c r="EVN198" s="91"/>
      <c r="EVO198" s="91"/>
      <c r="EVP198" s="91"/>
      <c r="EVQ198" s="91"/>
      <c r="EVR198" s="91"/>
      <c r="EVS198" s="91"/>
      <c r="EVT198" s="91"/>
      <c r="EVU198" s="91"/>
      <c r="EVV198" s="91"/>
      <c r="EVW198" s="91"/>
      <c r="EVX198" s="91"/>
      <c r="EVY198" s="91"/>
      <c r="EVZ198" s="91"/>
      <c r="EWA198" s="91"/>
      <c r="EWB198" s="91"/>
      <c r="EWC198" s="91"/>
      <c r="EWD198" s="91"/>
      <c r="EWE198" s="91"/>
      <c r="EWF198" s="91"/>
      <c r="EWG198" s="91"/>
      <c r="EWH198" s="91"/>
      <c r="EWI198" s="91"/>
      <c r="EWJ198" s="91"/>
      <c r="EWK198" s="91"/>
      <c r="EWL198" s="91"/>
      <c r="EWM198" s="91"/>
      <c r="EWN198" s="91"/>
      <c r="EWO198" s="91"/>
      <c r="EWP198" s="91"/>
      <c r="EWQ198" s="91"/>
      <c r="EWR198" s="91"/>
      <c r="EWS198" s="91"/>
      <c r="EWT198" s="91"/>
      <c r="EWU198" s="91"/>
      <c r="EWV198" s="91"/>
      <c r="EWW198" s="91"/>
      <c r="EWX198" s="91"/>
      <c r="EWY198" s="91"/>
      <c r="EWZ198" s="91"/>
      <c r="EXA198" s="91"/>
      <c r="EXB198" s="91"/>
      <c r="EXC198" s="91"/>
      <c r="EXD198" s="91"/>
      <c r="EXE198" s="91"/>
      <c r="EXF198" s="91"/>
      <c r="EXG198" s="91"/>
      <c r="EXH198" s="91"/>
      <c r="EXI198" s="91"/>
      <c r="EXJ198" s="91"/>
      <c r="EXK198" s="91"/>
      <c r="EXL198" s="91"/>
      <c r="EXM198" s="91"/>
      <c r="EXN198" s="91"/>
      <c r="EXO198" s="91"/>
      <c r="EXP198" s="91"/>
      <c r="EXQ198" s="91"/>
      <c r="EXR198" s="91"/>
      <c r="EXS198" s="91"/>
      <c r="EXT198" s="91"/>
      <c r="EXU198" s="91"/>
      <c r="EXV198" s="91"/>
      <c r="EXW198" s="91"/>
      <c r="EXX198" s="91"/>
      <c r="EXY198" s="91"/>
      <c r="EXZ198" s="91"/>
      <c r="EYA198" s="91"/>
      <c r="EYB198" s="91"/>
      <c r="EYC198" s="91"/>
      <c r="EYD198" s="91"/>
      <c r="EYE198" s="91"/>
      <c r="EYF198" s="91"/>
      <c r="EYG198" s="91"/>
      <c r="EYH198" s="91"/>
      <c r="EYI198" s="91"/>
      <c r="EYJ198" s="91"/>
      <c r="EYK198" s="91"/>
      <c r="EYL198" s="91"/>
      <c r="EYM198" s="91"/>
      <c r="EYN198" s="91"/>
      <c r="EYO198" s="91"/>
      <c r="EYP198" s="91"/>
      <c r="EYQ198" s="91"/>
      <c r="EYR198" s="91"/>
      <c r="EYS198" s="91"/>
      <c r="EYT198" s="91"/>
      <c r="EYU198" s="91"/>
      <c r="EYV198" s="91"/>
      <c r="EYW198" s="91"/>
      <c r="EYX198" s="91"/>
      <c r="EYY198" s="91"/>
      <c r="EYZ198" s="91"/>
      <c r="EZA198" s="91"/>
      <c r="EZB198" s="91"/>
      <c r="EZC198" s="91"/>
      <c r="EZD198" s="91"/>
      <c r="EZE198" s="91"/>
      <c r="EZF198" s="91"/>
      <c r="EZG198" s="91"/>
      <c r="EZH198" s="91"/>
      <c r="EZI198" s="91"/>
      <c r="EZJ198" s="91"/>
      <c r="EZK198" s="91"/>
      <c r="EZL198" s="91"/>
      <c r="EZM198" s="91"/>
      <c r="EZN198" s="91"/>
      <c r="EZO198" s="91"/>
      <c r="EZP198" s="91"/>
      <c r="EZQ198" s="91"/>
      <c r="EZR198" s="91"/>
      <c r="EZS198" s="91"/>
      <c r="EZT198" s="91"/>
      <c r="EZU198" s="91"/>
      <c r="EZV198" s="91"/>
      <c r="EZW198" s="91"/>
      <c r="EZX198" s="91"/>
      <c r="EZY198" s="91"/>
      <c r="EZZ198" s="91"/>
      <c r="FAA198" s="91"/>
      <c r="FAB198" s="91"/>
      <c r="FAC198" s="91"/>
      <c r="FAD198" s="91"/>
      <c r="FAE198" s="91"/>
      <c r="FAF198" s="91"/>
      <c r="FAG198" s="91"/>
      <c r="FAH198" s="91"/>
      <c r="FAI198" s="91"/>
      <c r="FAJ198" s="91"/>
      <c r="FAK198" s="91"/>
      <c r="FAL198" s="91"/>
      <c r="FAM198" s="91"/>
      <c r="FAN198" s="91"/>
      <c r="FAO198" s="91"/>
      <c r="FAP198" s="91"/>
      <c r="FAQ198" s="91"/>
      <c r="FAR198" s="91"/>
      <c r="FAS198" s="91"/>
      <c r="FAT198" s="91"/>
      <c r="FAU198" s="91"/>
      <c r="FAV198" s="91"/>
      <c r="FAW198" s="91"/>
      <c r="FAX198" s="91"/>
      <c r="FAY198" s="91"/>
      <c r="FAZ198" s="91"/>
      <c r="FBA198" s="91"/>
      <c r="FBB198" s="91"/>
      <c r="FBC198" s="91"/>
      <c r="FBD198" s="91"/>
      <c r="FBE198" s="91"/>
      <c r="FBF198" s="91"/>
      <c r="FBG198" s="91"/>
      <c r="FBH198" s="91"/>
      <c r="FBI198" s="91"/>
      <c r="FBJ198" s="91"/>
      <c r="FBK198" s="91"/>
      <c r="FBL198" s="91"/>
      <c r="FBM198" s="91"/>
      <c r="FBN198" s="91"/>
      <c r="FBO198" s="91"/>
      <c r="FBP198" s="91"/>
      <c r="FBQ198" s="91"/>
      <c r="FBR198" s="91"/>
      <c r="FBS198" s="91"/>
      <c r="FBT198" s="91"/>
      <c r="FBU198" s="91"/>
      <c r="FBV198" s="91"/>
      <c r="FBW198" s="91"/>
      <c r="FBX198" s="91"/>
      <c r="FBY198" s="91"/>
      <c r="FBZ198" s="91"/>
      <c r="FCA198" s="91"/>
      <c r="FCB198" s="91"/>
      <c r="FCC198" s="91"/>
      <c r="FCD198" s="91"/>
      <c r="FCE198" s="91"/>
      <c r="FCF198" s="91"/>
      <c r="FCG198" s="91"/>
      <c r="FCH198" s="91"/>
      <c r="FCI198" s="91"/>
      <c r="FCJ198" s="91"/>
      <c r="FCK198" s="91"/>
      <c r="FCL198" s="91"/>
      <c r="FCM198" s="91"/>
      <c r="FCN198" s="91"/>
      <c r="FCO198" s="91"/>
      <c r="FCP198" s="91"/>
      <c r="FCQ198" s="91"/>
      <c r="FCR198" s="91"/>
      <c r="FCS198" s="91"/>
      <c r="FCT198" s="91"/>
      <c r="FCU198" s="91"/>
      <c r="FCV198" s="91"/>
      <c r="FCW198" s="91"/>
      <c r="FCX198" s="91"/>
      <c r="FCY198" s="91"/>
      <c r="FCZ198" s="91"/>
      <c r="FDA198" s="91"/>
      <c r="FDB198" s="91"/>
      <c r="FDC198" s="91"/>
      <c r="FDD198" s="91"/>
      <c r="FDE198" s="91"/>
      <c r="FDF198" s="91"/>
      <c r="FDG198" s="91"/>
      <c r="FDH198" s="91"/>
      <c r="FDI198" s="91"/>
      <c r="FDJ198" s="91"/>
      <c r="FDK198" s="91"/>
      <c r="FDL198" s="91"/>
      <c r="FDM198" s="91"/>
      <c r="FDN198" s="91"/>
      <c r="FDO198" s="91"/>
      <c r="FDP198" s="91"/>
      <c r="FDQ198" s="91"/>
      <c r="FDR198" s="91"/>
      <c r="FDS198" s="91"/>
      <c r="FDT198" s="91"/>
      <c r="FDU198" s="91"/>
      <c r="FDV198" s="91"/>
      <c r="FDW198" s="91"/>
      <c r="FDX198" s="91"/>
      <c r="FDY198" s="91"/>
      <c r="FDZ198" s="91"/>
      <c r="FEA198" s="91"/>
      <c r="FEB198" s="91"/>
      <c r="FEC198" s="91"/>
      <c r="FED198" s="91"/>
      <c r="FEE198" s="91"/>
      <c r="FEF198" s="91"/>
      <c r="FEG198" s="91"/>
      <c r="FEH198" s="91"/>
      <c r="FEI198" s="91"/>
      <c r="FEJ198" s="91"/>
      <c r="FEK198" s="91"/>
      <c r="FEL198" s="91"/>
      <c r="FEM198" s="91"/>
      <c r="FEN198" s="91"/>
      <c r="FEO198" s="91"/>
      <c r="FEP198" s="91"/>
      <c r="FEQ198" s="91"/>
      <c r="FER198" s="91"/>
      <c r="FES198" s="91"/>
      <c r="FET198" s="91"/>
      <c r="FEU198" s="91"/>
      <c r="FEV198" s="91"/>
      <c r="FEW198" s="91"/>
      <c r="FEX198" s="91"/>
      <c r="FEY198" s="91"/>
      <c r="FEZ198" s="91"/>
      <c r="FFA198" s="91"/>
      <c r="FFB198" s="91"/>
      <c r="FFC198" s="91"/>
      <c r="FFD198" s="91"/>
      <c r="FFE198" s="91"/>
      <c r="FFF198" s="91"/>
      <c r="FFG198" s="91"/>
      <c r="FFH198" s="91"/>
      <c r="FFI198" s="91"/>
      <c r="FFJ198" s="91"/>
      <c r="FFK198" s="91"/>
      <c r="FFL198" s="91"/>
      <c r="FFM198" s="91"/>
      <c r="FFN198" s="91"/>
      <c r="FFO198" s="91"/>
      <c r="FFP198" s="91"/>
      <c r="FFQ198" s="91"/>
      <c r="FFR198" s="91"/>
      <c r="FFS198" s="91"/>
      <c r="FFT198" s="91"/>
      <c r="FFU198" s="91"/>
      <c r="FFV198" s="91"/>
      <c r="FFW198" s="91"/>
      <c r="FFX198" s="91"/>
      <c r="FFY198" s="91"/>
      <c r="FFZ198" s="91"/>
      <c r="FGA198" s="91"/>
      <c r="FGB198" s="91"/>
      <c r="FGC198" s="91"/>
      <c r="FGD198" s="91"/>
      <c r="FGE198" s="91"/>
      <c r="FGF198" s="91"/>
      <c r="FGG198" s="91"/>
      <c r="FGH198" s="91"/>
      <c r="FGI198" s="91"/>
      <c r="FGJ198" s="91"/>
      <c r="FGK198" s="91"/>
      <c r="FGL198" s="91"/>
      <c r="FGM198" s="91"/>
      <c r="FGN198" s="91"/>
      <c r="FGO198" s="91"/>
      <c r="FGP198" s="91"/>
      <c r="FGQ198" s="91"/>
      <c r="FGR198" s="91"/>
      <c r="FGS198" s="91"/>
      <c r="FGT198" s="91"/>
      <c r="FGU198" s="91"/>
      <c r="FGV198" s="91"/>
      <c r="FGW198" s="91"/>
      <c r="FGX198" s="91"/>
      <c r="FGY198" s="91"/>
      <c r="FGZ198" s="91"/>
      <c r="FHA198" s="91"/>
      <c r="FHB198" s="91"/>
      <c r="FHC198" s="91"/>
      <c r="FHD198" s="91"/>
      <c r="FHE198" s="91"/>
      <c r="FHF198" s="91"/>
      <c r="FHG198" s="91"/>
      <c r="FHH198" s="91"/>
      <c r="FHI198" s="91"/>
      <c r="FHJ198" s="91"/>
      <c r="FHK198" s="91"/>
      <c r="FHL198" s="91"/>
      <c r="FHM198" s="91"/>
      <c r="FHN198" s="91"/>
      <c r="FHO198" s="91"/>
      <c r="FHP198" s="91"/>
      <c r="FHQ198" s="91"/>
      <c r="FHR198" s="91"/>
      <c r="FHS198" s="91"/>
      <c r="FHT198" s="91"/>
      <c r="FHU198" s="91"/>
      <c r="FHV198" s="91"/>
      <c r="FHW198" s="91"/>
      <c r="FHX198" s="91"/>
      <c r="FHY198" s="91"/>
      <c r="FHZ198" s="91"/>
      <c r="FIA198" s="91"/>
      <c r="FIB198" s="91"/>
      <c r="FIC198" s="91"/>
      <c r="FID198" s="91"/>
      <c r="FIE198" s="91"/>
      <c r="FIF198" s="91"/>
      <c r="FIG198" s="91"/>
      <c r="FIH198" s="91"/>
      <c r="FII198" s="91"/>
      <c r="FIJ198" s="91"/>
      <c r="FIK198" s="91"/>
      <c r="FIL198" s="91"/>
      <c r="FIM198" s="91"/>
      <c r="FIN198" s="91"/>
      <c r="FIO198" s="91"/>
      <c r="FIP198" s="91"/>
      <c r="FIQ198" s="91"/>
      <c r="FIR198" s="91"/>
      <c r="FIS198" s="91"/>
      <c r="FIT198" s="91"/>
      <c r="FIU198" s="91"/>
      <c r="FIV198" s="91"/>
      <c r="FIW198" s="91"/>
      <c r="FIX198" s="91"/>
      <c r="FIY198" s="91"/>
      <c r="FIZ198" s="91"/>
      <c r="FJA198" s="91"/>
      <c r="FJB198" s="91"/>
      <c r="FJC198" s="91"/>
      <c r="FJD198" s="91"/>
      <c r="FJE198" s="91"/>
      <c r="FJF198" s="91"/>
      <c r="FJG198" s="91"/>
      <c r="FJH198" s="91"/>
      <c r="FJI198" s="91"/>
      <c r="FJJ198" s="91"/>
      <c r="FJK198" s="91"/>
      <c r="FJL198" s="91"/>
      <c r="FJM198" s="91"/>
      <c r="FJN198" s="91"/>
      <c r="FJO198" s="91"/>
      <c r="FJP198" s="91"/>
      <c r="FJQ198" s="91"/>
      <c r="FJR198" s="91"/>
      <c r="FJS198" s="91"/>
      <c r="FJT198" s="91"/>
      <c r="FJU198" s="91"/>
      <c r="FJV198" s="91"/>
      <c r="FJW198" s="91"/>
      <c r="FJX198" s="91"/>
      <c r="FJY198" s="91"/>
      <c r="FJZ198" s="91"/>
      <c r="FKA198" s="91"/>
      <c r="FKB198" s="91"/>
      <c r="FKC198" s="91"/>
      <c r="FKD198" s="91"/>
      <c r="FKE198" s="91"/>
      <c r="FKF198" s="91"/>
      <c r="FKG198" s="91"/>
      <c r="FKH198" s="91"/>
      <c r="FKI198" s="91"/>
      <c r="FKJ198" s="91"/>
      <c r="FKK198" s="91"/>
      <c r="FKL198" s="91"/>
      <c r="FKM198" s="91"/>
      <c r="FKN198" s="91"/>
      <c r="FKO198" s="91"/>
      <c r="FKP198" s="91"/>
      <c r="FKQ198" s="91"/>
      <c r="FKR198" s="91"/>
      <c r="FKS198" s="91"/>
      <c r="FKT198" s="91"/>
      <c r="FKU198" s="91"/>
      <c r="FKV198" s="91"/>
      <c r="FKW198" s="91"/>
      <c r="FKX198" s="91"/>
      <c r="FKY198" s="91"/>
      <c r="FKZ198" s="91"/>
      <c r="FLA198" s="91"/>
      <c r="FLB198" s="91"/>
      <c r="FLC198" s="91"/>
      <c r="FLD198" s="91"/>
      <c r="FLE198" s="91"/>
      <c r="FLF198" s="91"/>
      <c r="FLG198" s="91"/>
      <c r="FLH198" s="91"/>
      <c r="FLI198" s="91"/>
      <c r="FLJ198" s="91"/>
      <c r="FLK198" s="91"/>
      <c r="FLL198" s="91"/>
      <c r="FLM198" s="91"/>
      <c r="FLN198" s="91"/>
      <c r="FLO198" s="91"/>
      <c r="FLP198" s="91"/>
      <c r="FLQ198" s="91"/>
      <c r="FLR198" s="91"/>
      <c r="FLS198" s="91"/>
      <c r="FLT198" s="91"/>
      <c r="FLU198" s="91"/>
      <c r="FLV198" s="91"/>
      <c r="FLW198" s="91"/>
      <c r="FLX198" s="91"/>
      <c r="FLY198" s="91"/>
      <c r="FLZ198" s="91"/>
      <c r="FMA198" s="91"/>
      <c r="FMB198" s="91"/>
      <c r="FMC198" s="91"/>
      <c r="FMD198" s="91"/>
      <c r="FME198" s="91"/>
      <c r="FMF198" s="91"/>
      <c r="FMG198" s="91"/>
      <c r="FMH198" s="91"/>
      <c r="FMI198" s="91"/>
      <c r="FMJ198" s="91"/>
      <c r="FMK198" s="91"/>
      <c r="FML198" s="91"/>
      <c r="FMM198" s="91"/>
      <c r="FMN198" s="91"/>
      <c r="FMO198" s="91"/>
      <c r="FMP198" s="91"/>
      <c r="FMQ198" s="91"/>
      <c r="FMR198" s="91"/>
      <c r="FMS198" s="91"/>
      <c r="FMT198" s="91"/>
      <c r="FMU198" s="91"/>
      <c r="FMV198" s="91"/>
      <c r="FMW198" s="91"/>
      <c r="FMX198" s="91"/>
      <c r="FMY198" s="91"/>
      <c r="FMZ198" s="91"/>
      <c r="FNA198" s="91"/>
      <c r="FNB198" s="91"/>
      <c r="FNC198" s="91"/>
      <c r="FND198" s="91"/>
      <c r="FNE198" s="91"/>
      <c r="FNF198" s="91"/>
      <c r="FNG198" s="91"/>
      <c r="FNH198" s="91"/>
      <c r="FNI198" s="91"/>
      <c r="FNJ198" s="91"/>
      <c r="FNK198" s="91"/>
      <c r="FNL198" s="91"/>
      <c r="FNM198" s="91"/>
      <c r="FNN198" s="91"/>
      <c r="FNO198" s="91"/>
      <c r="FNP198" s="91"/>
      <c r="FNQ198" s="91"/>
      <c r="FNR198" s="91"/>
      <c r="FNS198" s="91"/>
      <c r="FNT198" s="91"/>
      <c r="FNU198" s="91"/>
      <c r="FNV198" s="91"/>
      <c r="FNW198" s="91"/>
      <c r="FNX198" s="91"/>
      <c r="FNY198" s="91"/>
      <c r="FNZ198" s="91"/>
      <c r="FOA198" s="91"/>
      <c r="FOB198" s="91"/>
      <c r="FOC198" s="91"/>
      <c r="FOD198" s="91"/>
      <c r="FOE198" s="91"/>
      <c r="FOF198" s="91"/>
      <c r="FOG198" s="91"/>
      <c r="FOH198" s="91"/>
      <c r="FOI198" s="91"/>
      <c r="FOJ198" s="91"/>
      <c r="FOK198" s="91"/>
      <c r="FOL198" s="91"/>
      <c r="FOM198" s="91"/>
      <c r="FON198" s="91"/>
      <c r="FOO198" s="91"/>
      <c r="FOP198" s="91"/>
      <c r="FOQ198" s="91"/>
      <c r="FOR198" s="91"/>
      <c r="FOS198" s="91"/>
      <c r="FOT198" s="91"/>
      <c r="FOU198" s="91"/>
      <c r="FOV198" s="91"/>
      <c r="FOW198" s="91"/>
      <c r="FOX198" s="91"/>
      <c r="FOY198" s="91"/>
      <c r="FOZ198" s="91"/>
      <c r="FPA198" s="91"/>
      <c r="FPB198" s="91"/>
      <c r="FPC198" s="91"/>
      <c r="FPD198" s="91"/>
      <c r="FPE198" s="91"/>
      <c r="FPF198" s="91"/>
      <c r="FPG198" s="91"/>
      <c r="FPH198" s="91"/>
      <c r="FPI198" s="91"/>
      <c r="FPJ198" s="91"/>
      <c r="FPK198" s="91"/>
      <c r="FPL198" s="91"/>
      <c r="FPM198" s="91"/>
      <c r="FPN198" s="91"/>
      <c r="FPO198" s="91"/>
      <c r="FPP198" s="91"/>
      <c r="FPQ198" s="91"/>
      <c r="FPR198" s="91"/>
      <c r="FPS198" s="91"/>
      <c r="FPT198" s="91"/>
      <c r="FPU198" s="91"/>
      <c r="FPV198" s="91"/>
      <c r="FPW198" s="91"/>
      <c r="FPX198" s="91"/>
      <c r="FPY198" s="91"/>
      <c r="FPZ198" s="91"/>
      <c r="FQA198" s="91"/>
      <c r="FQB198" s="91"/>
      <c r="FQC198" s="91"/>
      <c r="FQD198" s="91"/>
      <c r="FQE198" s="91"/>
      <c r="FQF198" s="91"/>
      <c r="FQG198" s="91"/>
      <c r="FQH198" s="91"/>
      <c r="FQI198" s="91"/>
      <c r="FQJ198" s="91"/>
      <c r="FQK198" s="91"/>
      <c r="FQL198" s="91"/>
      <c r="FQM198" s="91"/>
      <c r="FQN198" s="91"/>
      <c r="FQO198" s="91"/>
      <c r="FQP198" s="91"/>
      <c r="FQQ198" s="91"/>
      <c r="FQR198" s="91"/>
      <c r="FQS198" s="91"/>
      <c r="FQT198" s="91"/>
      <c r="FQU198" s="91"/>
      <c r="FQV198" s="91"/>
      <c r="FQW198" s="91"/>
      <c r="FQX198" s="91"/>
      <c r="FQY198" s="91"/>
      <c r="FQZ198" s="91"/>
      <c r="FRA198" s="91"/>
      <c r="FRB198" s="91"/>
      <c r="FRC198" s="91"/>
      <c r="FRD198" s="91"/>
      <c r="FRE198" s="91"/>
      <c r="FRF198" s="91"/>
      <c r="FRG198" s="91"/>
      <c r="FRH198" s="91"/>
      <c r="FRI198" s="91"/>
      <c r="FRJ198" s="91"/>
      <c r="FRK198" s="91"/>
      <c r="FRL198" s="91"/>
      <c r="FRM198" s="91"/>
      <c r="FRN198" s="91"/>
      <c r="FRO198" s="91"/>
      <c r="FRP198" s="91"/>
      <c r="FRQ198" s="91"/>
      <c r="FRR198" s="91"/>
      <c r="FRS198" s="91"/>
      <c r="FRT198" s="91"/>
      <c r="FRU198" s="91"/>
      <c r="FRV198" s="91"/>
      <c r="FRW198" s="91"/>
      <c r="FRX198" s="91"/>
      <c r="FRY198" s="91"/>
      <c r="FRZ198" s="91"/>
      <c r="FSA198" s="91"/>
      <c r="FSB198" s="91"/>
      <c r="FSC198" s="91"/>
      <c r="FSD198" s="91"/>
      <c r="FSE198" s="91"/>
      <c r="FSF198" s="91"/>
      <c r="FSG198" s="91"/>
      <c r="FSH198" s="91"/>
      <c r="FSI198" s="91"/>
      <c r="FSJ198" s="91"/>
      <c r="FSK198" s="91"/>
      <c r="FSL198" s="91"/>
      <c r="FSM198" s="91"/>
      <c r="FSN198" s="91"/>
      <c r="FSO198" s="91"/>
      <c r="FSP198" s="91"/>
      <c r="FSQ198" s="91"/>
      <c r="FSR198" s="91"/>
      <c r="FSS198" s="91"/>
      <c r="FST198" s="91"/>
      <c r="FSU198" s="91"/>
      <c r="FSV198" s="91"/>
      <c r="FSW198" s="91"/>
      <c r="FSX198" s="91"/>
      <c r="FSY198" s="91"/>
      <c r="FSZ198" s="91"/>
      <c r="FTA198" s="91"/>
      <c r="FTB198" s="91"/>
      <c r="FTC198" s="91"/>
      <c r="FTD198" s="91"/>
      <c r="FTE198" s="91"/>
      <c r="FTF198" s="91"/>
      <c r="FTG198" s="91"/>
      <c r="FTH198" s="91"/>
      <c r="FTI198" s="91"/>
      <c r="FTJ198" s="91"/>
      <c r="FTK198" s="91"/>
      <c r="FTL198" s="91"/>
      <c r="FTM198" s="91"/>
      <c r="FTN198" s="91"/>
      <c r="FTO198" s="91"/>
      <c r="FTP198" s="91"/>
      <c r="FTQ198" s="91"/>
      <c r="FTR198" s="91"/>
      <c r="FTS198" s="91"/>
      <c r="FTT198" s="91"/>
      <c r="FTU198" s="91"/>
      <c r="FTV198" s="91"/>
      <c r="FTW198" s="91"/>
      <c r="FTX198" s="91"/>
      <c r="FTY198" s="91"/>
      <c r="FTZ198" s="91"/>
      <c r="FUA198" s="91"/>
      <c r="FUB198" s="91"/>
      <c r="FUC198" s="91"/>
      <c r="FUD198" s="91"/>
      <c r="FUE198" s="91"/>
      <c r="FUF198" s="91"/>
      <c r="FUG198" s="91"/>
      <c r="FUH198" s="91"/>
      <c r="FUI198" s="91"/>
      <c r="FUJ198" s="91"/>
      <c r="FUK198" s="91"/>
      <c r="FUL198" s="91"/>
      <c r="FUM198" s="91"/>
      <c r="FUN198" s="91"/>
      <c r="FUO198" s="91"/>
      <c r="FUP198" s="91"/>
      <c r="FUQ198" s="91"/>
      <c r="FUR198" s="91"/>
      <c r="FUS198" s="91"/>
      <c r="FUT198" s="91"/>
      <c r="FUU198" s="91"/>
      <c r="FUV198" s="91"/>
      <c r="FUW198" s="91"/>
      <c r="FUX198" s="91"/>
      <c r="FUY198" s="91"/>
      <c r="FUZ198" s="91"/>
      <c r="FVA198" s="91"/>
      <c r="FVB198" s="91"/>
      <c r="FVC198" s="91"/>
      <c r="FVD198" s="91"/>
      <c r="FVE198" s="91"/>
      <c r="FVF198" s="91"/>
      <c r="FVG198" s="91"/>
      <c r="FVH198" s="91"/>
      <c r="FVI198" s="91"/>
      <c r="FVJ198" s="91"/>
      <c r="FVK198" s="91"/>
      <c r="FVL198" s="91"/>
      <c r="FVM198" s="91"/>
      <c r="FVN198" s="91"/>
      <c r="FVO198" s="91"/>
      <c r="FVP198" s="91"/>
      <c r="FVQ198" s="91"/>
      <c r="FVR198" s="91"/>
      <c r="FVS198" s="91"/>
      <c r="FVT198" s="91"/>
      <c r="FVU198" s="91"/>
      <c r="FVV198" s="91"/>
      <c r="FVW198" s="91"/>
      <c r="FVX198" s="91"/>
      <c r="FVY198" s="91"/>
      <c r="FVZ198" s="91"/>
      <c r="FWA198" s="91"/>
      <c r="FWB198" s="91"/>
      <c r="FWC198" s="91"/>
      <c r="FWD198" s="91"/>
      <c r="FWE198" s="91"/>
      <c r="FWF198" s="91"/>
      <c r="FWG198" s="91"/>
      <c r="FWH198" s="91"/>
      <c r="FWI198" s="91"/>
      <c r="FWJ198" s="91"/>
      <c r="FWK198" s="91"/>
      <c r="FWL198" s="91"/>
      <c r="FWM198" s="91"/>
      <c r="FWN198" s="91"/>
      <c r="FWO198" s="91"/>
      <c r="FWP198" s="91"/>
      <c r="FWQ198" s="91"/>
      <c r="FWR198" s="91"/>
      <c r="FWS198" s="91"/>
      <c r="FWT198" s="91"/>
      <c r="FWU198" s="91"/>
      <c r="FWV198" s="91"/>
      <c r="FWW198" s="91"/>
      <c r="FWX198" s="91"/>
      <c r="FWY198" s="91"/>
      <c r="FWZ198" s="91"/>
      <c r="FXA198" s="91"/>
      <c r="FXB198" s="91"/>
      <c r="FXC198" s="91"/>
      <c r="FXD198" s="91"/>
      <c r="FXE198" s="91"/>
      <c r="FXF198" s="91"/>
      <c r="FXG198" s="91"/>
      <c r="FXH198" s="91"/>
      <c r="FXI198" s="91"/>
      <c r="FXJ198" s="91"/>
      <c r="FXK198" s="91"/>
      <c r="FXL198" s="91"/>
      <c r="FXM198" s="91"/>
      <c r="FXN198" s="91"/>
      <c r="FXO198" s="91"/>
      <c r="FXP198" s="91"/>
      <c r="FXQ198" s="91"/>
      <c r="FXR198" s="91"/>
      <c r="FXS198" s="91"/>
      <c r="FXT198" s="91"/>
      <c r="FXU198" s="91"/>
      <c r="FXV198" s="91"/>
      <c r="FXW198" s="91"/>
      <c r="FXX198" s="91"/>
      <c r="FXY198" s="91"/>
      <c r="FXZ198" s="91"/>
      <c r="FYA198" s="91"/>
      <c r="FYB198" s="91"/>
      <c r="FYC198" s="91"/>
      <c r="FYD198" s="91"/>
      <c r="FYE198" s="91"/>
      <c r="FYF198" s="91"/>
      <c r="FYG198" s="91"/>
      <c r="FYH198" s="91"/>
      <c r="FYI198" s="91"/>
      <c r="FYJ198" s="91"/>
      <c r="FYK198" s="91"/>
      <c r="FYL198" s="91"/>
      <c r="FYM198" s="91"/>
      <c r="FYN198" s="91"/>
      <c r="FYO198" s="91"/>
      <c r="FYP198" s="91"/>
      <c r="FYQ198" s="91"/>
      <c r="FYR198" s="91"/>
      <c r="FYS198" s="91"/>
      <c r="FYT198" s="91"/>
      <c r="FYU198" s="91"/>
      <c r="FYV198" s="91"/>
      <c r="FYW198" s="91"/>
      <c r="FYX198" s="91"/>
      <c r="FYY198" s="91"/>
      <c r="FYZ198" s="91"/>
      <c r="FZA198" s="91"/>
      <c r="FZB198" s="91"/>
      <c r="FZC198" s="91"/>
      <c r="FZD198" s="91"/>
      <c r="FZE198" s="91"/>
      <c r="FZF198" s="91"/>
      <c r="FZG198" s="91"/>
      <c r="FZH198" s="91"/>
      <c r="FZI198" s="91"/>
      <c r="FZJ198" s="91"/>
      <c r="FZK198" s="91"/>
      <c r="FZL198" s="91"/>
      <c r="FZM198" s="91"/>
      <c r="FZN198" s="91"/>
      <c r="FZO198" s="91"/>
      <c r="FZP198" s="91"/>
      <c r="FZQ198" s="91"/>
      <c r="FZR198" s="91"/>
      <c r="FZS198" s="91"/>
      <c r="FZT198" s="91"/>
      <c r="FZU198" s="91"/>
      <c r="FZV198" s="91"/>
      <c r="FZW198" s="91"/>
      <c r="FZX198" s="91"/>
      <c r="FZY198" s="91"/>
      <c r="FZZ198" s="91"/>
      <c r="GAA198" s="91"/>
      <c r="GAB198" s="91"/>
      <c r="GAC198" s="91"/>
      <c r="GAD198" s="91"/>
      <c r="GAE198" s="91"/>
      <c r="GAF198" s="91"/>
      <c r="GAG198" s="91"/>
      <c r="GAH198" s="91"/>
      <c r="GAI198" s="91"/>
      <c r="GAJ198" s="91"/>
      <c r="GAK198" s="91"/>
      <c r="GAL198" s="91"/>
      <c r="GAM198" s="91"/>
      <c r="GAN198" s="91"/>
      <c r="GAO198" s="91"/>
      <c r="GAP198" s="91"/>
      <c r="GAQ198" s="91"/>
      <c r="GAR198" s="91"/>
      <c r="GAS198" s="91"/>
      <c r="GAT198" s="91"/>
      <c r="GAU198" s="91"/>
      <c r="GAV198" s="91"/>
      <c r="GAW198" s="91"/>
      <c r="GAX198" s="91"/>
      <c r="GAY198" s="91"/>
      <c r="GAZ198" s="91"/>
      <c r="GBA198" s="91"/>
      <c r="GBB198" s="91"/>
      <c r="GBC198" s="91"/>
      <c r="GBD198" s="91"/>
      <c r="GBE198" s="91"/>
      <c r="GBF198" s="91"/>
      <c r="GBG198" s="91"/>
      <c r="GBH198" s="91"/>
      <c r="GBI198" s="91"/>
      <c r="GBJ198" s="91"/>
      <c r="GBK198" s="91"/>
      <c r="GBL198" s="91"/>
      <c r="GBM198" s="91"/>
      <c r="GBN198" s="91"/>
      <c r="GBO198" s="91"/>
      <c r="GBP198" s="91"/>
      <c r="GBQ198" s="91"/>
      <c r="GBR198" s="91"/>
      <c r="GBS198" s="91"/>
      <c r="GBT198" s="91"/>
      <c r="GBU198" s="91"/>
      <c r="GBV198" s="91"/>
      <c r="GBW198" s="91"/>
      <c r="GBX198" s="91"/>
      <c r="GBY198" s="91"/>
      <c r="GBZ198" s="91"/>
      <c r="GCA198" s="91"/>
      <c r="GCB198" s="91"/>
      <c r="GCC198" s="91"/>
      <c r="GCD198" s="91"/>
      <c r="GCE198" s="91"/>
      <c r="GCF198" s="91"/>
      <c r="GCG198" s="91"/>
      <c r="GCH198" s="91"/>
      <c r="GCI198" s="91"/>
      <c r="GCJ198" s="91"/>
      <c r="GCK198" s="91"/>
      <c r="GCL198" s="91"/>
      <c r="GCM198" s="91"/>
      <c r="GCN198" s="91"/>
      <c r="GCO198" s="91"/>
      <c r="GCP198" s="91"/>
      <c r="GCQ198" s="91"/>
      <c r="GCR198" s="91"/>
      <c r="GCS198" s="91"/>
      <c r="GCT198" s="91"/>
      <c r="GCU198" s="91"/>
      <c r="GCV198" s="91"/>
      <c r="GCW198" s="91"/>
      <c r="GCX198" s="91"/>
      <c r="GCY198" s="91"/>
      <c r="GCZ198" s="91"/>
      <c r="GDA198" s="91"/>
      <c r="GDB198" s="91"/>
      <c r="GDC198" s="91"/>
      <c r="GDD198" s="91"/>
      <c r="GDE198" s="91"/>
      <c r="GDF198" s="91"/>
      <c r="GDG198" s="91"/>
      <c r="GDH198" s="91"/>
      <c r="GDI198" s="91"/>
      <c r="GDJ198" s="91"/>
      <c r="GDK198" s="91"/>
      <c r="GDL198" s="91"/>
      <c r="GDM198" s="91"/>
      <c r="GDN198" s="91"/>
      <c r="GDO198" s="91"/>
      <c r="GDP198" s="91"/>
      <c r="GDQ198" s="91"/>
      <c r="GDR198" s="91"/>
      <c r="GDS198" s="91"/>
      <c r="GDT198" s="91"/>
      <c r="GDU198" s="91"/>
      <c r="GDV198" s="91"/>
      <c r="GDW198" s="91"/>
      <c r="GDX198" s="91"/>
      <c r="GDY198" s="91"/>
      <c r="GDZ198" s="91"/>
      <c r="GEA198" s="91"/>
      <c r="GEB198" s="91"/>
      <c r="GEC198" s="91"/>
      <c r="GED198" s="91"/>
      <c r="GEE198" s="91"/>
      <c r="GEF198" s="91"/>
      <c r="GEG198" s="91"/>
      <c r="GEH198" s="91"/>
      <c r="GEI198" s="91"/>
      <c r="GEJ198" s="91"/>
      <c r="GEK198" s="91"/>
      <c r="GEL198" s="91"/>
      <c r="GEM198" s="91"/>
      <c r="GEN198" s="91"/>
      <c r="GEO198" s="91"/>
      <c r="GEP198" s="91"/>
      <c r="GEQ198" s="91"/>
      <c r="GER198" s="91"/>
      <c r="GES198" s="91"/>
      <c r="GET198" s="91"/>
      <c r="GEU198" s="91"/>
      <c r="GEV198" s="91"/>
      <c r="GEW198" s="91"/>
      <c r="GEX198" s="91"/>
      <c r="GEY198" s="91"/>
      <c r="GEZ198" s="91"/>
      <c r="GFA198" s="91"/>
      <c r="GFB198" s="91"/>
      <c r="GFC198" s="91"/>
      <c r="GFD198" s="91"/>
      <c r="GFE198" s="91"/>
      <c r="GFF198" s="91"/>
      <c r="GFG198" s="91"/>
      <c r="GFH198" s="91"/>
      <c r="GFI198" s="91"/>
      <c r="GFJ198" s="91"/>
      <c r="GFK198" s="91"/>
      <c r="GFL198" s="91"/>
      <c r="GFM198" s="91"/>
      <c r="GFN198" s="91"/>
      <c r="GFO198" s="91"/>
      <c r="GFP198" s="91"/>
      <c r="GFQ198" s="91"/>
      <c r="GFR198" s="91"/>
      <c r="GFS198" s="91"/>
      <c r="GFT198" s="91"/>
      <c r="GFU198" s="91"/>
      <c r="GFV198" s="91"/>
      <c r="GFW198" s="91"/>
      <c r="GFX198" s="91"/>
      <c r="GFY198" s="91"/>
      <c r="GFZ198" s="91"/>
      <c r="GGA198" s="91"/>
      <c r="GGB198" s="91"/>
      <c r="GGC198" s="91"/>
      <c r="GGD198" s="91"/>
      <c r="GGE198" s="91"/>
      <c r="GGF198" s="91"/>
      <c r="GGG198" s="91"/>
      <c r="GGH198" s="91"/>
      <c r="GGI198" s="91"/>
      <c r="GGJ198" s="91"/>
      <c r="GGK198" s="91"/>
      <c r="GGL198" s="91"/>
      <c r="GGM198" s="91"/>
      <c r="GGN198" s="91"/>
      <c r="GGO198" s="91"/>
      <c r="GGP198" s="91"/>
      <c r="GGQ198" s="91"/>
      <c r="GGR198" s="91"/>
      <c r="GGS198" s="91"/>
      <c r="GGT198" s="91"/>
      <c r="GGU198" s="91"/>
      <c r="GGV198" s="91"/>
      <c r="GGW198" s="91"/>
      <c r="GGX198" s="91"/>
      <c r="GGY198" s="91"/>
      <c r="GGZ198" s="91"/>
      <c r="GHA198" s="91"/>
      <c r="GHB198" s="91"/>
      <c r="GHC198" s="91"/>
      <c r="GHD198" s="91"/>
      <c r="GHE198" s="91"/>
      <c r="GHF198" s="91"/>
      <c r="GHG198" s="91"/>
      <c r="GHH198" s="91"/>
      <c r="GHI198" s="91"/>
      <c r="GHJ198" s="91"/>
      <c r="GHK198" s="91"/>
      <c r="GHL198" s="91"/>
      <c r="GHM198" s="91"/>
      <c r="GHN198" s="91"/>
      <c r="GHO198" s="91"/>
      <c r="GHP198" s="91"/>
      <c r="GHQ198" s="91"/>
      <c r="GHR198" s="91"/>
      <c r="GHS198" s="91"/>
      <c r="GHT198" s="91"/>
      <c r="GHU198" s="91"/>
      <c r="GHV198" s="91"/>
      <c r="GHW198" s="91"/>
      <c r="GHX198" s="91"/>
      <c r="GHY198" s="91"/>
      <c r="GHZ198" s="91"/>
      <c r="GIA198" s="91"/>
      <c r="GIB198" s="91"/>
      <c r="GIC198" s="91"/>
      <c r="GID198" s="91"/>
      <c r="GIE198" s="91"/>
      <c r="GIF198" s="91"/>
      <c r="GIG198" s="91"/>
      <c r="GIH198" s="91"/>
      <c r="GII198" s="91"/>
      <c r="GIJ198" s="91"/>
      <c r="GIK198" s="91"/>
      <c r="GIL198" s="91"/>
      <c r="GIM198" s="91"/>
      <c r="GIN198" s="91"/>
      <c r="GIO198" s="91"/>
      <c r="GIP198" s="91"/>
      <c r="GIQ198" s="91"/>
      <c r="GIR198" s="91"/>
      <c r="GIS198" s="91"/>
      <c r="GIT198" s="91"/>
      <c r="GIU198" s="91"/>
      <c r="GIV198" s="91"/>
      <c r="GIW198" s="91"/>
      <c r="GIX198" s="91"/>
      <c r="GIY198" s="91"/>
      <c r="GIZ198" s="91"/>
      <c r="GJA198" s="91"/>
      <c r="GJB198" s="91"/>
      <c r="GJC198" s="91"/>
      <c r="GJD198" s="91"/>
      <c r="GJE198" s="91"/>
      <c r="GJF198" s="91"/>
      <c r="GJG198" s="91"/>
      <c r="GJH198" s="91"/>
      <c r="GJI198" s="91"/>
      <c r="GJJ198" s="91"/>
      <c r="GJK198" s="91"/>
      <c r="GJL198" s="91"/>
      <c r="GJM198" s="91"/>
      <c r="GJN198" s="91"/>
      <c r="GJO198" s="91"/>
      <c r="GJP198" s="91"/>
      <c r="GJQ198" s="91"/>
      <c r="GJR198" s="91"/>
      <c r="GJS198" s="91"/>
      <c r="GJT198" s="91"/>
      <c r="GJU198" s="91"/>
      <c r="GJV198" s="91"/>
      <c r="GJW198" s="91"/>
      <c r="GJX198" s="91"/>
      <c r="GJY198" s="91"/>
      <c r="GJZ198" s="91"/>
      <c r="GKA198" s="91"/>
      <c r="GKB198" s="91"/>
      <c r="GKC198" s="91"/>
      <c r="GKD198" s="91"/>
      <c r="GKE198" s="91"/>
      <c r="GKF198" s="91"/>
      <c r="GKG198" s="91"/>
      <c r="GKH198" s="91"/>
      <c r="GKI198" s="91"/>
      <c r="GKJ198" s="91"/>
      <c r="GKK198" s="91"/>
      <c r="GKL198" s="91"/>
      <c r="GKM198" s="91"/>
      <c r="GKN198" s="91"/>
      <c r="GKO198" s="91"/>
      <c r="GKP198" s="91"/>
      <c r="GKQ198" s="91"/>
      <c r="GKR198" s="91"/>
      <c r="GKS198" s="91"/>
      <c r="GKT198" s="91"/>
      <c r="GKU198" s="91"/>
      <c r="GKV198" s="91"/>
      <c r="GKW198" s="91"/>
      <c r="GKX198" s="91"/>
      <c r="GKY198" s="91"/>
      <c r="GKZ198" s="91"/>
      <c r="GLA198" s="91"/>
      <c r="GLB198" s="91"/>
      <c r="GLC198" s="91"/>
      <c r="GLD198" s="91"/>
      <c r="GLE198" s="91"/>
      <c r="GLF198" s="91"/>
      <c r="GLG198" s="91"/>
      <c r="GLH198" s="91"/>
      <c r="GLI198" s="91"/>
      <c r="GLJ198" s="91"/>
      <c r="GLK198" s="91"/>
      <c r="GLL198" s="91"/>
      <c r="GLM198" s="91"/>
      <c r="GLN198" s="91"/>
      <c r="GLO198" s="91"/>
      <c r="GLP198" s="91"/>
      <c r="GLQ198" s="91"/>
      <c r="GLR198" s="91"/>
      <c r="GLS198" s="91"/>
      <c r="GLT198" s="91"/>
      <c r="GLU198" s="91"/>
      <c r="GLV198" s="91"/>
      <c r="GLW198" s="91"/>
      <c r="GLX198" s="91"/>
      <c r="GLY198" s="91"/>
      <c r="GLZ198" s="91"/>
      <c r="GMA198" s="91"/>
      <c r="GMB198" s="91"/>
      <c r="GMC198" s="91"/>
      <c r="GMD198" s="91"/>
      <c r="GME198" s="91"/>
      <c r="GMF198" s="91"/>
      <c r="GMG198" s="91"/>
      <c r="GMH198" s="91"/>
      <c r="GMI198" s="91"/>
      <c r="GMJ198" s="91"/>
      <c r="GMK198" s="91"/>
      <c r="GML198" s="91"/>
      <c r="GMM198" s="91"/>
      <c r="GMN198" s="91"/>
      <c r="GMO198" s="91"/>
      <c r="GMP198" s="91"/>
      <c r="GMQ198" s="91"/>
      <c r="GMR198" s="91"/>
      <c r="GMS198" s="91"/>
      <c r="GMT198" s="91"/>
      <c r="GMU198" s="91"/>
      <c r="GMV198" s="91"/>
      <c r="GMW198" s="91"/>
      <c r="GMX198" s="91"/>
      <c r="GMY198" s="91"/>
      <c r="GMZ198" s="91"/>
      <c r="GNA198" s="91"/>
      <c r="GNB198" s="91"/>
      <c r="GNC198" s="91"/>
      <c r="GND198" s="91"/>
      <c r="GNE198" s="91"/>
      <c r="GNF198" s="91"/>
      <c r="GNG198" s="91"/>
      <c r="GNH198" s="91"/>
      <c r="GNI198" s="91"/>
      <c r="GNJ198" s="91"/>
      <c r="GNK198" s="91"/>
      <c r="GNL198" s="91"/>
      <c r="GNM198" s="91"/>
      <c r="GNN198" s="91"/>
      <c r="GNO198" s="91"/>
      <c r="GNP198" s="91"/>
      <c r="GNQ198" s="91"/>
      <c r="GNR198" s="91"/>
      <c r="GNS198" s="91"/>
      <c r="GNT198" s="91"/>
      <c r="GNU198" s="91"/>
      <c r="GNV198" s="91"/>
      <c r="GNW198" s="91"/>
      <c r="GNX198" s="91"/>
      <c r="GNY198" s="91"/>
      <c r="GNZ198" s="91"/>
      <c r="GOA198" s="91"/>
      <c r="GOB198" s="91"/>
      <c r="GOC198" s="91"/>
      <c r="GOD198" s="91"/>
      <c r="GOE198" s="91"/>
      <c r="GOF198" s="91"/>
      <c r="GOG198" s="91"/>
      <c r="GOH198" s="91"/>
      <c r="GOI198" s="91"/>
      <c r="GOJ198" s="91"/>
      <c r="GOK198" s="91"/>
      <c r="GOL198" s="91"/>
      <c r="GOM198" s="91"/>
      <c r="GON198" s="91"/>
      <c r="GOO198" s="91"/>
      <c r="GOP198" s="91"/>
      <c r="GOQ198" s="91"/>
      <c r="GOR198" s="91"/>
      <c r="GOS198" s="91"/>
      <c r="GOT198" s="91"/>
      <c r="GOU198" s="91"/>
      <c r="GOV198" s="91"/>
      <c r="GOW198" s="91"/>
      <c r="GOX198" s="91"/>
      <c r="GOY198" s="91"/>
      <c r="GOZ198" s="91"/>
      <c r="GPA198" s="91"/>
      <c r="GPB198" s="91"/>
      <c r="GPC198" s="91"/>
      <c r="GPD198" s="91"/>
      <c r="GPE198" s="91"/>
      <c r="GPF198" s="91"/>
      <c r="GPG198" s="91"/>
      <c r="GPH198" s="91"/>
      <c r="GPI198" s="91"/>
      <c r="GPJ198" s="91"/>
      <c r="GPK198" s="91"/>
      <c r="GPL198" s="91"/>
      <c r="GPM198" s="91"/>
      <c r="GPN198" s="91"/>
      <c r="GPO198" s="91"/>
      <c r="GPP198" s="91"/>
      <c r="GPQ198" s="91"/>
      <c r="GPR198" s="91"/>
      <c r="GPS198" s="91"/>
      <c r="GPT198" s="91"/>
      <c r="GPU198" s="91"/>
      <c r="GPV198" s="91"/>
      <c r="GPW198" s="91"/>
      <c r="GPX198" s="91"/>
      <c r="GPY198" s="91"/>
      <c r="GPZ198" s="91"/>
      <c r="GQA198" s="91"/>
      <c r="GQB198" s="91"/>
      <c r="GQC198" s="91"/>
      <c r="GQD198" s="91"/>
      <c r="GQE198" s="91"/>
      <c r="GQF198" s="91"/>
      <c r="GQG198" s="91"/>
      <c r="GQH198" s="91"/>
      <c r="GQI198" s="91"/>
      <c r="GQJ198" s="91"/>
      <c r="GQK198" s="91"/>
      <c r="GQL198" s="91"/>
      <c r="GQM198" s="91"/>
      <c r="GQN198" s="91"/>
      <c r="GQO198" s="91"/>
      <c r="GQP198" s="91"/>
      <c r="GQQ198" s="91"/>
      <c r="GQR198" s="91"/>
      <c r="GQS198" s="91"/>
      <c r="GQT198" s="91"/>
      <c r="GQU198" s="91"/>
      <c r="GQV198" s="91"/>
      <c r="GQW198" s="91"/>
      <c r="GQX198" s="91"/>
      <c r="GQY198" s="91"/>
      <c r="GQZ198" s="91"/>
      <c r="GRA198" s="91"/>
      <c r="GRB198" s="91"/>
      <c r="GRC198" s="91"/>
      <c r="GRD198" s="91"/>
      <c r="GRE198" s="91"/>
      <c r="GRF198" s="91"/>
      <c r="GRG198" s="91"/>
      <c r="GRH198" s="91"/>
      <c r="GRI198" s="91"/>
      <c r="GRJ198" s="91"/>
      <c r="GRK198" s="91"/>
      <c r="GRL198" s="91"/>
      <c r="GRM198" s="91"/>
      <c r="GRN198" s="91"/>
      <c r="GRO198" s="91"/>
      <c r="GRP198" s="91"/>
      <c r="GRQ198" s="91"/>
      <c r="GRR198" s="91"/>
      <c r="GRS198" s="91"/>
      <c r="GRT198" s="91"/>
      <c r="GRU198" s="91"/>
      <c r="GRV198" s="91"/>
      <c r="GRW198" s="91"/>
      <c r="GRX198" s="91"/>
      <c r="GRY198" s="91"/>
      <c r="GRZ198" s="91"/>
      <c r="GSA198" s="91"/>
      <c r="GSB198" s="91"/>
      <c r="GSC198" s="91"/>
      <c r="GSD198" s="91"/>
      <c r="GSE198" s="91"/>
      <c r="GSF198" s="91"/>
      <c r="GSG198" s="91"/>
      <c r="GSH198" s="91"/>
      <c r="GSI198" s="91"/>
      <c r="GSJ198" s="91"/>
      <c r="GSK198" s="91"/>
      <c r="GSL198" s="91"/>
      <c r="GSM198" s="91"/>
      <c r="GSN198" s="91"/>
      <c r="GSO198" s="91"/>
      <c r="GSP198" s="91"/>
      <c r="GSQ198" s="91"/>
      <c r="GSR198" s="91"/>
      <c r="GSS198" s="91"/>
      <c r="GST198" s="91"/>
      <c r="GSU198" s="91"/>
      <c r="GSV198" s="91"/>
      <c r="GSW198" s="91"/>
      <c r="GSX198" s="91"/>
      <c r="GSY198" s="91"/>
      <c r="GSZ198" s="91"/>
      <c r="GTA198" s="91"/>
      <c r="GTB198" s="91"/>
      <c r="GTC198" s="91"/>
      <c r="GTD198" s="91"/>
      <c r="GTE198" s="91"/>
      <c r="GTF198" s="91"/>
      <c r="GTG198" s="91"/>
      <c r="GTH198" s="91"/>
      <c r="GTI198" s="91"/>
      <c r="GTJ198" s="91"/>
      <c r="GTK198" s="91"/>
      <c r="GTL198" s="91"/>
      <c r="GTM198" s="91"/>
      <c r="GTN198" s="91"/>
      <c r="GTO198" s="91"/>
      <c r="GTP198" s="91"/>
      <c r="GTQ198" s="91"/>
      <c r="GTR198" s="91"/>
      <c r="GTS198" s="91"/>
      <c r="GTT198" s="91"/>
      <c r="GTU198" s="91"/>
      <c r="GTV198" s="91"/>
      <c r="GTW198" s="91"/>
      <c r="GTX198" s="91"/>
      <c r="GTY198" s="91"/>
      <c r="GTZ198" s="91"/>
      <c r="GUA198" s="91"/>
      <c r="GUB198" s="91"/>
      <c r="GUC198" s="91"/>
      <c r="GUD198" s="91"/>
      <c r="GUE198" s="91"/>
      <c r="GUF198" s="91"/>
      <c r="GUG198" s="91"/>
      <c r="GUH198" s="91"/>
      <c r="GUI198" s="91"/>
      <c r="GUJ198" s="91"/>
      <c r="GUK198" s="91"/>
      <c r="GUL198" s="91"/>
      <c r="GUM198" s="91"/>
      <c r="GUN198" s="91"/>
      <c r="GUO198" s="91"/>
      <c r="GUP198" s="91"/>
      <c r="GUQ198" s="91"/>
      <c r="GUR198" s="91"/>
      <c r="GUS198" s="91"/>
      <c r="GUT198" s="91"/>
      <c r="GUU198" s="91"/>
      <c r="GUV198" s="91"/>
      <c r="GUW198" s="91"/>
      <c r="GUX198" s="91"/>
      <c r="GUY198" s="91"/>
      <c r="GUZ198" s="91"/>
      <c r="GVA198" s="91"/>
      <c r="GVB198" s="91"/>
      <c r="GVC198" s="91"/>
      <c r="GVD198" s="91"/>
      <c r="GVE198" s="91"/>
      <c r="GVF198" s="91"/>
      <c r="GVG198" s="91"/>
      <c r="GVH198" s="91"/>
      <c r="GVI198" s="91"/>
      <c r="GVJ198" s="91"/>
      <c r="GVK198" s="91"/>
      <c r="GVL198" s="91"/>
      <c r="GVM198" s="91"/>
      <c r="GVN198" s="91"/>
      <c r="GVO198" s="91"/>
      <c r="GVP198" s="91"/>
      <c r="GVQ198" s="91"/>
      <c r="GVR198" s="91"/>
      <c r="GVS198" s="91"/>
      <c r="GVT198" s="91"/>
      <c r="GVU198" s="91"/>
      <c r="GVV198" s="91"/>
      <c r="GVW198" s="91"/>
      <c r="GVX198" s="91"/>
      <c r="GVY198" s="91"/>
      <c r="GVZ198" s="91"/>
      <c r="GWA198" s="91"/>
      <c r="GWB198" s="91"/>
      <c r="GWC198" s="91"/>
      <c r="GWD198" s="91"/>
      <c r="GWE198" s="91"/>
      <c r="GWF198" s="91"/>
      <c r="GWG198" s="91"/>
      <c r="GWH198" s="91"/>
      <c r="GWI198" s="91"/>
      <c r="GWJ198" s="91"/>
      <c r="GWK198" s="91"/>
      <c r="GWL198" s="91"/>
      <c r="GWM198" s="91"/>
      <c r="GWN198" s="91"/>
      <c r="GWO198" s="91"/>
      <c r="GWP198" s="91"/>
      <c r="GWQ198" s="91"/>
      <c r="GWR198" s="91"/>
      <c r="GWS198" s="91"/>
      <c r="GWT198" s="91"/>
      <c r="GWU198" s="91"/>
      <c r="GWV198" s="91"/>
      <c r="GWW198" s="91"/>
      <c r="GWX198" s="91"/>
      <c r="GWY198" s="91"/>
      <c r="GWZ198" s="91"/>
      <c r="GXA198" s="91"/>
      <c r="GXB198" s="91"/>
      <c r="GXC198" s="91"/>
      <c r="GXD198" s="91"/>
      <c r="GXE198" s="91"/>
      <c r="GXF198" s="91"/>
      <c r="GXG198" s="91"/>
      <c r="GXH198" s="91"/>
      <c r="GXI198" s="91"/>
      <c r="GXJ198" s="91"/>
      <c r="GXK198" s="91"/>
      <c r="GXL198" s="91"/>
      <c r="GXM198" s="91"/>
      <c r="GXN198" s="91"/>
      <c r="GXO198" s="91"/>
      <c r="GXP198" s="91"/>
      <c r="GXQ198" s="91"/>
      <c r="GXR198" s="91"/>
      <c r="GXS198" s="91"/>
      <c r="GXT198" s="91"/>
      <c r="GXU198" s="91"/>
      <c r="GXV198" s="91"/>
      <c r="GXW198" s="91"/>
      <c r="GXX198" s="91"/>
      <c r="GXY198" s="91"/>
      <c r="GXZ198" s="91"/>
      <c r="GYA198" s="91"/>
      <c r="GYB198" s="91"/>
      <c r="GYC198" s="91"/>
      <c r="GYD198" s="91"/>
      <c r="GYE198" s="91"/>
      <c r="GYF198" s="91"/>
      <c r="GYG198" s="91"/>
      <c r="GYH198" s="91"/>
      <c r="GYI198" s="91"/>
      <c r="GYJ198" s="91"/>
      <c r="GYK198" s="91"/>
      <c r="GYL198" s="91"/>
      <c r="GYM198" s="91"/>
      <c r="GYN198" s="91"/>
      <c r="GYO198" s="91"/>
      <c r="GYP198" s="91"/>
      <c r="GYQ198" s="91"/>
      <c r="GYR198" s="91"/>
      <c r="GYS198" s="91"/>
      <c r="GYT198" s="91"/>
      <c r="GYU198" s="91"/>
      <c r="GYV198" s="91"/>
      <c r="GYW198" s="91"/>
      <c r="GYX198" s="91"/>
      <c r="GYY198" s="91"/>
      <c r="GYZ198" s="91"/>
      <c r="GZA198" s="91"/>
      <c r="GZB198" s="91"/>
      <c r="GZC198" s="91"/>
      <c r="GZD198" s="91"/>
      <c r="GZE198" s="91"/>
      <c r="GZF198" s="91"/>
      <c r="GZG198" s="91"/>
      <c r="GZH198" s="91"/>
      <c r="GZI198" s="91"/>
      <c r="GZJ198" s="91"/>
      <c r="GZK198" s="91"/>
      <c r="GZL198" s="91"/>
      <c r="GZM198" s="91"/>
      <c r="GZN198" s="91"/>
      <c r="GZO198" s="91"/>
      <c r="GZP198" s="91"/>
      <c r="GZQ198" s="91"/>
      <c r="GZR198" s="91"/>
      <c r="GZS198" s="91"/>
      <c r="GZT198" s="91"/>
      <c r="GZU198" s="91"/>
      <c r="GZV198" s="91"/>
      <c r="GZW198" s="91"/>
      <c r="GZX198" s="91"/>
      <c r="GZY198" s="91"/>
      <c r="GZZ198" s="91"/>
      <c r="HAA198" s="91"/>
      <c r="HAB198" s="91"/>
      <c r="HAC198" s="91"/>
      <c r="HAD198" s="91"/>
      <c r="HAE198" s="91"/>
      <c r="HAF198" s="91"/>
      <c r="HAG198" s="91"/>
      <c r="HAH198" s="91"/>
      <c r="HAI198" s="91"/>
      <c r="HAJ198" s="91"/>
      <c r="HAK198" s="91"/>
      <c r="HAL198" s="91"/>
      <c r="HAM198" s="91"/>
      <c r="HAN198" s="91"/>
      <c r="HAO198" s="91"/>
      <c r="HAP198" s="91"/>
      <c r="HAQ198" s="91"/>
      <c r="HAR198" s="91"/>
      <c r="HAS198" s="91"/>
      <c r="HAT198" s="91"/>
      <c r="HAU198" s="91"/>
      <c r="HAV198" s="91"/>
      <c r="HAW198" s="91"/>
      <c r="HAX198" s="91"/>
      <c r="HAY198" s="91"/>
      <c r="HAZ198" s="91"/>
      <c r="HBA198" s="91"/>
      <c r="HBB198" s="91"/>
      <c r="HBC198" s="91"/>
      <c r="HBD198" s="91"/>
      <c r="HBE198" s="91"/>
      <c r="HBF198" s="91"/>
      <c r="HBG198" s="91"/>
      <c r="HBH198" s="91"/>
      <c r="HBI198" s="91"/>
      <c r="HBJ198" s="91"/>
      <c r="HBK198" s="91"/>
      <c r="HBL198" s="91"/>
      <c r="HBM198" s="91"/>
      <c r="HBN198" s="91"/>
      <c r="HBO198" s="91"/>
      <c r="HBP198" s="91"/>
      <c r="HBQ198" s="91"/>
      <c r="HBR198" s="91"/>
      <c r="HBS198" s="91"/>
      <c r="HBT198" s="91"/>
      <c r="HBU198" s="91"/>
      <c r="HBV198" s="91"/>
      <c r="HBW198" s="91"/>
      <c r="HBX198" s="91"/>
      <c r="HBY198" s="91"/>
      <c r="HBZ198" s="91"/>
      <c r="HCA198" s="91"/>
      <c r="HCB198" s="91"/>
      <c r="HCC198" s="91"/>
      <c r="HCD198" s="91"/>
      <c r="HCE198" s="91"/>
      <c r="HCF198" s="91"/>
      <c r="HCG198" s="91"/>
      <c r="HCH198" s="91"/>
      <c r="HCI198" s="91"/>
      <c r="HCJ198" s="91"/>
      <c r="HCK198" s="91"/>
      <c r="HCL198" s="91"/>
      <c r="HCM198" s="91"/>
      <c r="HCN198" s="91"/>
      <c r="HCO198" s="91"/>
      <c r="HCP198" s="91"/>
      <c r="HCQ198" s="91"/>
      <c r="HCR198" s="91"/>
      <c r="HCS198" s="91"/>
      <c r="HCT198" s="91"/>
      <c r="HCU198" s="91"/>
      <c r="HCV198" s="91"/>
      <c r="HCW198" s="91"/>
      <c r="HCX198" s="91"/>
      <c r="HCY198" s="91"/>
      <c r="HCZ198" s="91"/>
      <c r="HDA198" s="91"/>
      <c r="HDB198" s="91"/>
      <c r="HDC198" s="91"/>
      <c r="HDD198" s="91"/>
      <c r="HDE198" s="91"/>
      <c r="HDF198" s="91"/>
      <c r="HDG198" s="91"/>
      <c r="HDH198" s="91"/>
      <c r="HDI198" s="91"/>
      <c r="HDJ198" s="91"/>
      <c r="HDK198" s="91"/>
      <c r="HDL198" s="91"/>
      <c r="HDM198" s="91"/>
      <c r="HDN198" s="91"/>
      <c r="HDO198" s="91"/>
      <c r="HDP198" s="91"/>
      <c r="HDQ198" s="91"/>
      <c r="HDR198" s="91"/>
      <c r="HDS198" s="91"/>
      <c r="HDT198" s="91"/>
      <c r="HDU198" s="91"/>
      <c r="HDV198" s="91"/>
      <c r="HDW198" s="91"/>
      <c r="HDX198" s="91"/>
      <c r="HDY198" s="91"/>
      <c r="HDZ198" s="91"/>
      <c r="HEA198" s="91"/>
      <c r="HEB198" s="91"/>
      <c r="HEC198" s="91"/>
      <c r="HED198" s="91"/>
      <c r="HEE198" s="91"/>
      <c r="HEF198" s="91"/>
      <c r="HEG198" s="91"/>
      <c r="HEH198" s="91"/>
      <c r="HEI198" s="91"/>
      <c r="HEJ198" s="91"/>
      <c r="HEK198" s="91"/>
      <c r="HEL198" s="91"/>
      <c r="HEM198" s="91"/>
      <c r="HEN198" s="91"/>
      <c r="HEO198" s="91"/>
      <c r="HEP198" s="91"/>
      <c r="HEQ198" s="91"/>
      <c r="HER198" s="91"/>
      <c r="HES198" s="91"/>
      <c r="HET198" s="91"/>
      <c r="HEU198" s="91"/>
      <c r="HEV198" s="91"/>
      <c r="HEW198" s="91"/>
      <c r="HEX198" s="91"/>
      <c r="HEY198" s="91"/>
      <c r="HEZ198" s="91"/>
      <c r="HFA198" s="91"/>
      <c r="HFB198" s="91"/>
      <c r="HFC198" s="91"/>
      <c r="HFD198" s="91"/>
      <c r="HFE198" s="91"/>
      <c r="HFF198" s="91"/>
      <c r="HFG198" s="91"/>
      <c r="HFH198" s="91"/>
      <c r="HFI198" s="91"/>
      <c r="HFJ198" s="91"/>
      <c r="HFK198" s="91"/>
      <c r="HFL198" s="91"/>
      <c r="HFM198" s="91"/>
      <c r="HFN198" s="91"/>
      <c r="HFO198" s="91"/>
      <c r="HFP198" s="91"/>
      <c r="HFQ198" s="91"/>
      <c r="HFR198" s="91"/>
      <c r="HFS198" s="91"/>
      <c r="HFT198" s="91"/>
      <c r="HFU198" s="91"/>
      <c r="HFV198" s="91"/>
      <c r="HFW198" s="91"/>
      <c r="HFX198" s="91"/>
      <c r="HFY198" s="91"/>
      <c r="HFZ198" s="91"/>
      <c r="HGA198" s="91"/>
      <c r="HGB198" s="91"/>
      <c r="HGC198" s="91"/>
      <c r="HGD198" s="91"/>
      <c r="HGE198" s="91"/>
      <c r="HGF198" s="91"/>
      <c r="HGG198" s="91"/>
      <c r="HGH198" s="91"/>
      <c r="HGI198" s="91"/>
      <c r="HGJ198" s="91"/>
      <c r="HGK198" s="91"/>
      <c r="HGL198" s="91"/>
      <c r="HGM198" s="91"/>
      <c r="HGN198" s="91"/>
      <c r="HGO198" s="91"/>
      <c r="HGP198" s="91"/>
      <c r="HGQ198" s="91"/>
      <c r="HGR198" s="91"/>
      <c r="HGS198" s="91"/>
      <c r="HGT198" s="91"/>
      <c r="HGU198" s="91"/>
      <c r="HGV198" s="91"/>
      <c r="HGW198" s="91"/>
      <c r="HGX198" s="91"/>
      <c r="HGY198" s="91"/>
      <c r="HGZ198" s="91"/>
      <c r="HHA198" s="91"/>
      <c r="HHB198" s="91"/>
      <c r="HHC198" s="91"/>
      <c r="HHD198" s="91"/>
      <c r="HHE198" s="91"/>
      <c r="HHF198" s="91"/>
      <c r="HHG198" s="91"/>
      <c r="HHH198" s="91"/>
      <c r="HHI198" s="91"/>
      <c r="HHJ198" s="91"/>
      <c r="HHK198" s="91"/>
      <c r="HHL198" s="91"/>
      <c r="HHM198" s="91"/>
      <c r="HHN198" s="91"/>
      <c r="HHO198" s="91"/>
      <c r="HHP198" s="91"/>
      <c r="HHQ198" s="91"/>
      <c r="HHR198" s="91"/>
      <c r="HHS198" s="91"/>
      <c r="HHT198" s="91"/>
      <c r="HHU198" s="91"/>
      <c r="HHV198" s="91"/>
      <c r="HHW198" s="91"/>
      <c r="HHX198" s="91"/>
      <c r="HHY198" s="91"/>
      <c r="HHZ198" s="91"/>
      <c r="HIA198" s="91"/>
      <c r="HIB198" s="91"/>
      <c r="HIC198" s="91"/>
      <c r="HID198" s="91"/>
      <c r="HIE198" s="91"/>
      <c r="HIF198" s="91"/>
      <c r="HIG198" s="91"/>
      <c r="HIH198" s="91"/>
      <c r="HII198" s="91"/>
      <c r="HIJ198" s="91"/>
      <c r="HIK198" s="91"/>
      <c r="HIL198" s="91"/>
      <c r="HIM198" s="91"/>
      <c r="HIN198" s="91"/>
      <c r="HIO198" s="91"/>
      <c r="HIP198" s="91"/>
      <c r="HIQ198" s="91"/>
      <c r="HIR198" s="91"/>
      <c r="HIS198" s="91"/>
      <c r="HIT198" s="91"/>
      <c r="HIU198" s="91"/>
      <c r="HIV198" s="91"/>
      <c r="HIW198" s="91"/>
      <c r="HIX198" s="91"/>
      <c r="HIY198" s="91"/>
      <c r="HIZ198" s="91"/>
      <c r="HJA198" s="91"/>
      <c r="HJB198" s="91"/>
      <c r="HJC198" s="91"/>
      <c r="HJD198" s="91"/>
      <c r="HJE198" s="91"/>
      <c r="HJF198" s="91"/>
      <c r="HJG198" s="91"/>
      <c r="HJH198" s="91"/>
      <c r="HJI198" s="91"/>
      <c r="HJJ198" s="91"/>
      <c r="HJK198" s="91"/>
      <c r="HJL198" s="91"/>
      <c r="HJM198" s="91"/>
      <c r="HJN198" s="91"/>
      <c r="HJO198" s="91"/>
      <c r="HJP198" s="91"/>
      <c r="HJQ198" s="91"/>
      <c r="HJR198" s="91"/>
      <c r="HJS198" s="91"/>
      <c r="HJT198" s="91"/>
      <c r="HJU198" s="91"/>
      <c r="HJV198" s="91"/>
      <c r="HJW198" s="91"/>
      <c r="HJX198" s="91"/>
      <c r="HJY198" s="91"/>
      <c r="HJZ198" s="91"/>
      <c r="HKA198" s="91"/>
      <c r="HKB198" s="91"/>
      <c r="HKC198" s="91"/>
      <c r="HKD198" s="91"/>
      <c r="HKE198" s="91"/>
      <c r="HKF198" s="91"/>
      <c r="HKG198" s="91"/>
      <c r="HKH198" s="91"/>
      <c r="HKI198" s="91"/>
      <c r="HKJ198" s="91"/>
      <c r="HKK198" s="91"/>
      <c r="HKL198" s="91"/>
      <c r="HKM198" s="91"/>
      <c r="HKN198" s="91"/>
      <c r="HKO198" s="91"/>
      <c r="HKP198" s="91"/>
      <c r="HKQ198" s="91"/>
      <c r="HKR198" s="91"/>
      <c r="HKS198" s="91"/>
      <c r="HKT198" s="91"/>
      <c r="HKU198" s="91"/>
      <c r="HKV198" s="91"/>
      <c r="HKW198" s="91"/>
      <c r="HKX198" s="91"/>
      <c r="HKY198" s="91"/>
      <c r="HKZ198" s="91"/>
      <c r="HLA198" s="91"/>
      <c r="HLB198" s="91"/>
      <c r="HLC198" s="91"/>
      <c r="HLD198" s="91"/>
      <c r="HLE198" s="91"/>
      <c r="HLF198" s="91"/>
      <c r="HLG198" s="91"/>
      <c r="HLH198" s="91"/>
      <c r="HLI198" s="91"/>
      <c r="HLJ198" s="91"/>
      <c r="HLK198" s="91"/>
      <c r="HLL198" s="91"/>
      <c r="HLM198" s="91"/>
      <c r="HLN198" s="91"/>
      <c r="HLO198" s="91"/>
      <c r="HLP198" s="91"/>
      <c r="HLQ198" s="91"/>
      <c r="HLR198" s="91"/>
      <c r="HLS198" s="91"/>
      <c r="HLT198" s="91"/>
      <c r="HLU198" s="91"/>
      <c r="HLV198" s="91"/>
      <c r="HLW198" s="91"/>
      <c r="HLX198" s="91"/>
      <c r="HLY198" s="91"/>
      <c r="HLZ198" s="91"/>
      <c r="HMA198" s="91"/>
      <c r="HMB198" s="91"/>
      <c r="HMC198" s="91"/>
      <c r="HMD198" s="91"/>
      <c r="HME198" s="91"/>
      <c r="HMF198" s="91"/>
      <c r="HMG198" s="91"/>
      <c r="HMH198" s="91"/>
      <c r="HMI198" s="91"/>
      <c r="HMJ198" s="91"/>
      <c r="HMK198" s="91"/>
      <c r="HML198" s="91"/>
      <c r="HMM198" s="91"/>
      <c r="HMN198" s="91"/>
      <c r="HMO198" s="91"/>
      <c r="HMP198" s="91"/>
      <c r="HMQ198" s="91"/>
      <c r="HMR198" s="91"/>
      <c r="HMS198" s="91"/>
      <c r="HMT198" s="91"/>
      <c r="HMU198" s="91"/>
      <c r="HMV198" s="91"/>
      <c r="HMW198" s="91"/>
      <c r="HMX198" s="91"/>
      <c r="HMY198" s="91"/>
      <c r="HMZ198" s="91"/>
      <c r="HNA198" s="91"/>
      <c r="HNB198" s="91"/>
      <c r="HNC198" s="91"/>
      <c r="HND198" s="91"/>
      <c r="HNE198" s="91"/>
      <c r="HNF198" s="91"/>
      <c r="HNG198" s="91"/>
      <c r="HNH198" s="91"/>
      <c r="HNI198" s="91"/>
      <c r="HNJ198" s="91"/>
      <c r="HNK198" s="91"/>
      <c r="HNL198" s="91"/>
      <c r="HNM198" s="91"/>
      <c r="HNN198" s="91"/>
      <c r="HNO198" s="91"/>
      <c r="HNP198" s="91"/>
      <c r="HNQ198" s="91"/>
      <c r="HNR198" s="91"/>
      <c r="HNS198" s="91"/>
      <c r="HNT198" s="91"/>
      <c r="HNU198" s="91"/>
      <c r="HNV198" s="91"/>
      <c r="HNW198" s="91"/>
      <c r="HNX198" s="91"/>
      <c r="HNY198" s="91"/>
      <c r="HNZ198" s="91"/>
      <c r="HOA198" s="91"/>
      <c r="HOB198" s="91"/>
      <c r="HOC198" s="91"/>
      <c r="HOD198" s="91"/>
      <c r="HOE198" s="91"/>
      <c r="HOF198" s="91"/>
      <c r="HOG198" s="91"/>
      <c r="HOH198" s="91"/>
      <c r="HOI198" s="91"/>
      <c r="HOJ198" s="91"/>
      <c r="HOK198" s="91"/>
      <c r="HOL198" s="91"/>
      <c r="HOM198" s="91"/>
      <c r="HON198" s="91"/>
      <c r="HOO198" s="91"/>
      <c r="HOP198" s="91"/>
      <c r="HOQ198" s="91"/>
      <c r="HOR198" s="91"/>
      <c r="HOS198" s="91"/>
      <c r="HOT198" s="91"/>
      <c r="HOU198" s="91"/>
      <c r="HOV198" s="91"/>
      <c r="HOW198" s="91"/>
      <c r="HOX198" s="91"/>
      <c r="HOY198" s="91"/>
      <c r="HOZ198" s="91"/>
      <c r="HPA198" s="91"/>
      <c r="HPB198" s="91"/>
      <c r="HPC198" s="91"/>
      <c r="HPD198" s="91"/>
      <c r="HPE198" s="91"/>
      <c r="HPF198" s="91"/>
      <c r="HPG198" s="91"/>
      <c r="HPH198" s="91"/>
      <c r="HPI198" s="91"/>
      <c r="HPJ198" s="91"/>
      <c r="HPK198" s="91"/>
      <c r="HPL198" s="91"/>
      <c r="HPM198" s="91"/>
      <c r="HPN198" s="91"/>
      <c r="HPO198" s="91"/>
      <c r="HPP198" s="91"/>
      <c r="HPQ198" s="91"/>
      <c r="HPR198" s="91"/>
      <c r="HPS198" s="91"/>
      <c r="HPT198" s="91"/>
      <c r="HPU198" s="91"/>
      <c r="HPV198" s="91"/>
      <c r="HPW198" s="91"/>
      <c r="HPX198" s="91"/>
      <c r="HPY198" s="91"/>
      <c r="HPZ198" s="91"/>
      <c r="HQA198" s="91"/>
      <c r="HQB198" s="91"/>
      <c r="HQC198" s="91"/>
      <c r="HQD198" s="91"/>
      <c r="HQE198" s="91"/>
      <c r="HQF198" s="91"/>
      <c r="HQG198" s="91"/>
      <c r="HQH198" s="91"/>
      <c r="HQI198" s="91"/>
      <c r="HQJ198" s="91"/>
      <c r="HQK198" s="91"/>
      <c r="HQL198" s="91"/>
      <c r="HQM198" s="91"/>
      <c r="HQN198" s="91"/>
      <c r="HQO198" s="91"/>
      <c r="HQP198" s="91"/>
      <c r="HQQ198" s="91"/>
      <c r="HQR198" s="91"/>
      <c r="HQS198" s="91"/>
      <c r="HQT198" s="91"/>
      <c r="HQU198" s="91"/>
      <c r="HQV198" s="91"/>
      <c r="HQW198" s="91"/>
      <c r="HQX198" s="91"/>
      <c r="HQY198" s="91"/>
      <c r="HQZ198" s="91"/>
      <c r="HRA198" s="91"/>
      <c r="HRB198" s="91"/>
      <c r="HRC198" s="91"/>
      <c r="HRD198" s="91"/>
      <c r="HRE198" s="91"/>
      <c r="HRF198" s="91"/>
      <c r="HRG198" s="91"/>
      <c r="HRH198" s="91"/>
      <c r="HRI198" s="91"/>
      <c r="HRJ198" s="91"/>
      <c r="HRK198" s="91"/>
      <c r="HRL198" s="91"/>
      <c r="HRM198" s="91"/>
      <c r="HRN198" s="91"/>
      <c r="HRO198" s="91"/>
      <c r="HRP198" s="91"/>
      <c r="HRQ198" s="91"/>
      <c r="HRR198" s="91"/>
      <c r="HRS198" s="91"/>
      <c r="HRT198" s="91"/>
      <c r="HRU198" s="91"/>
      <c r="HRV198" s="91"/>
      <c r="HRW198" s="91"/>
      <c r="HRX198" s="91"/>
      <c r="HRY198" s="91"/>
      <c r="HRZ198" s="91"/>
      <c r="HSA198" s="91"/>
      <c r="HSB198" s="91"/>
      <c r="HSC198" s="91"/>
      <c r="HSD198" s="91"/>
      <c r="HSE198" s="91"/>
      <c r="HSF198" s="91"/>
      <c r="HSG198" s="91"/>
      <c r="HSH198" s="91"/>
      <c r="HSI198" s="91"/>
      <c r="HSJ198" s="91"/>
      <c r="HSK198" s="91"/>
      <c r="HSL198" s="91"/>
      <c r="HSM198" s="91"/>
      <c r="HSN198" s="91"/>
      <c r="HSO198" s="91"/>
      <c r="HSP198" s="91"/>
      <c r="HSQ198" s="91"/>
      <c r="HSR198" s="91"/>
      <c r="HSS198" s="91"/>
      <c r="HST198" s="91"/>
      <c r="HSU198" s="91"/>
      <c r="HSV198" s="91"/>
      <c r="HSW198" s="91"/>
      <c r="HSX198" s="91"/>
      <c r="HSY198" s="91"/>
      <c r="HSZ198" s="91"/>
      <c r="HTA198" s="91"/>
      <c r="HTB198" s="91"/>
      <c r="HTC198" s="91"/>
      <c r="HTD198" s="91"/>
      <c r="HTE198" s="91"/>
      <c r="HTF198" s="91"/>
      <c r="HTG198" s="91"/>
      <c r="HTH198" s="91"/>
      <c r="HTI198" s="91"/>
      <c r="HTJ198" s="91"/>
      <c r="HTK198" s="91"/>
      <c r="HTL198" s="91"/>
      <c r="HTM198" s="91"/>
      <c r="HTN198" s="91"/>
      <c r="HTO198" s="91"/>
      <c r="HTP198" s="91"/>
      <c r="HTQ198" s="91"/>
      <c r="HTR198" s="91"/>
      <c r="HTS198" s="91"/>
      <c r="HTT198" s="91"/>
      <c r="HTU198" s="91"/>
      <c r="HTV198" s="91"/>
      <c r="HTW198" s="91"/>
      <c r="HTX198" s="91"/>
      <c r="HTY198" s="91"/>
      <c r="HTZ198" s="91"/>
      <c r="HUA198" s="91"/>
      <c r="HUB198" s="91"/>
      <c r="HUC198" s="91"/>
      <c r="HUD198" s="91"/>
      <c r="HUE198" s="91"/>
      <c r="HUF198" s="91"/>
      <c r="HUG198" s="91"/>
      <c r="HUH198" s="91"/>
      <c r="HUI198" s="91"/>
      <c r="HUJ198" s="91"/>
      <c r="HUK198" s="91"/>
      <c r="HUL198" s="91"/>
      <c r="HUM198" s="91"/>
      <c r="HUN198" s="91"/>
      <c r="HUO198" s="91"/>
      <c r="HUP198" s="91"/>
      <c r="HUQ198" s="91"/>
      <c r="HUR198" s="91"/>
      <c r="HUS198" s="91"/>
      <c r="HUT198" s="91"/>
      <c r="HUU198" s="91"/>
      <c r="HUV198" s="91"/>
      <c r="HUW198" s="91"/>
      <c r="HUX198" s="91"/>
      <c r="HUY198" s="91"/>
      <c r="HUZ198" s="91"/>
      <c r="HVA198" s="91"/>
      <c r="HVB198" s="91"/>
      <c r="HVC198" s="91"/>
      <c r="HVD198" s="91"/>
      <c r="HVE198" s="91"/>
      <c r="HVF198" s="91"/>
      <c r="HVG198" s="91"/>
      <c r="HVH198" s="91"/>
      <c r="HVI198" s="91"/>
      <c r="HVJ198" s="91"/>
      <c r="HVK198" s="91"/>
      <c r="HVL198" s="91"/>
      <c r="HVM198" s="91"/>
      <c r="HVN198" s="91"/>
      <c r="HVO198" s="91"/>
      <c r="HVP198" s="91"/>
      <c r="HVQ198" s="91"/>
      <c r="HVR198" s="91"/>
      <c r="HVS198" s="91"/>
      <c r="HVT198" s="91"/>
      <c r="HVU198" s="91"/>
      <c r="HVV198" s="91"/>
      <c r="HVW198" s="91"/>
      <c r="HVX198" s="91"/>
      <c r="HVY198" s="91"/>
      <c r="HVZ198" s="91"/>
      <c r="HWA198" s="91"/>
      <c r="HWB198" s="91"/>
      <c r="HWC198" s="91"/>
      <c r="HWD198" s="91"/>
      <c r="HWE198" s="91"/>
      <c r="HWF198" s="91"/>
      <c r="HWG198" s="91"/>
      <c r="HWH198" s="91"/>
      <c r="HWI198" s="91"/>
      <c r="HWJ198" s="91"/>
      <c r="HWK198" s="91"/>
      <c r="HWL198" s="91"/>
      <c r="HWM198" s="91"/>
      <c r="HWN198" s="91"/>
      <c r="HWO198" s="91"/>
      <c r="HWP198" s="91"/>
      <c r="HWQ198" s="91"/>
      <c r="HWR198" s="91"/>
      <c r="HWS198" s="91"/>
      <c r="HWT198" s="91"/>
      <c r="HWU198" s="91"/>
      <c r="HWV198" s="91"/>
      <c r="HWW198" s="91"/>
      <c r="HWX198" s="91"/>
      <c r="HWY198" s="91"/>
      <c r="HWZ198" s="91"/>
      <c r="HXA198" s="91"/>
      <c r="HXB198" s="91"/>
      <c r="HXC198" s="91"/>
      <c r="HXD198" s="91"/>
      <c r="HXE198" s="91"/>
      <c r="HXF198" s="91"/>
      <c r="HXG198" s="91"/>
      <c r="HXH198" s="91"/>
      <c r="HXI198" s="91"/>
      <c r="HXJ198" s="91"/>
      <c r="HXK198" s="91"/>
      <c r="HXL198" s="91"/>
      <c r="HXM198" s="91"/>
      <c r="HXN198" s="91"/>
      <c r="HXO198" s="91"/>
      <c r="HXP198" s="91"/>
      <c r="HXQ198" s="91"/>
      <c r="HXR198" s="91"/>
      <c r="HXS198" s="91"/>
      <c r="HXT198" s="91"/>
      <c r="HXU198" s="91"/>
      <c r="HXV198" s="91"/>
      <c r="HXW198" s="91"/>
      <c r="HXX198" s="91"/>
      <c r="HXY198" s="91"/>
      <c r="HXZ198" s="91"/>
      <c r="HYA198" s="91"/>
      <c r="HYB198" s="91"/>
      <c r="HYC198" s="91"/>
      <c r="HYD198" s="91"/>
      <c r="HYE198" s="91"/>
      <c r="HYF198" s="91"/>
      <c r="HYG198" s="91"/>
      <c r="HYH198" s="91"/>
      <c r="HYI198" s="91"/>
      <c r="HYJ198" s="91"/>
      <c r="HYK198" s="91"/>
      <c r="HYL198" s="91"/>
      <c r="HYM198" s="91"/>
      <c r="HYN198" s="91"/>
      <c r="HYO198" s="91"/>
      <c r="HYP198" s="91"/>
      <c r="HYQ198" s="91"/>
      <c r="HYR198" s="91"/>
      <c r="HYS198" s="91"/>
      <c r="HYT198" s="91"/>
      <c r="HYU198" s="91"/>
      <c r="HYV198" s="91"/>
      <c r="HYW198" s="91"/>
      <c r="HYX198" s="91"/>
      <c r="HYY198" s="91"/>
      <c r="HYZ198" s="91"/>
      <c r="HZA198" s="91"/>
      <c r="HZB198" s="91"/>
      <c r="HZC198" s="91"/>
      <c r="HZD198" s="91"/>
      <c r="HZE198" s="91"/>
      <c r="HZF198" s="91"/>
      <c r="HZG198" s="91"/>
      <c r="HZH198" s="91"/>
      <c r="HZI198" s="91"/>
      <c r="HZJ198" s="91"/>
      <c r="HZK198" s="91"/>
      <c r="HZL198" s="91"/>
      <c r="HZM198" s="91"/>
      <c r="HZN198" s="91"/>
      <c r="HZO198" s="91"/>
      <c r="HZP198" s="91"/>
      <c r="HZQ198" s="91"/>
      <c r="HZR198" s="91"/>
      <c r="HZS198" s="91"/>
      <c r="HZT198" s="91"/>
      <c r="HZU198" s="91"/>
      <c r="HZV198" s="91"/>
      <c r="HZW198" s="91"/>
      <c r="HZX198" s="91"/>
      <c r="HZY198" s="91"/>
      <c r="HZZ198" s="91"/>
      <c r="IAA198" s="91"/>
      <c r="IAB198" s="91"/>
      <c r="IAC198" s="91"/>
      <c r="IAD198" s="91"/>
      <c r="IAE198" s="91"/>
      <c r="IAF198" s="91"/>
      <c r="IAG198" s="91"/>
      <c r="IAH198" s="91"/>
      <c r="IAI198" s="91"/>
      <c r="IAJ198" s="91"/>
      <c r="IAK198" s="91"/>
      <c r="IAL198" s="91"/>
      <c r="IAM198" s="91"/>
      <c r="IAN198" s="91"/>
      <c r="IAO198" s="91"/>
      <c r="IAP198" s="91"/>
      <c r="IAQ198" s="91"/>
      <c r="IAR198" s="91"/>
      <c r="IAS198" s="91"/>
      <c r="IAT198" s="91"/>
      <c r="IAU198" s="91"/>
      <c r="IAV198" s="91"/>
      <c r="IAW198" s="91"/>
      <c r="IAX198" s="91"/>
      <c r="IAY198" s="91"/>
      <c r="IAZ198" s="91"/>
      <c r="IBA198" s="91"/>
      <c r="IBB198" s="91"/>
      <c r="IBC198" s="91"/>
      <c r="IBD198" s="91"/>
      <c r="IBE198" s="91"/>
      <c r="IBF198" s="91"/>
      <c r="IBG198" s="91"/>
      <c r="IBH198" s="91"/>
      <c r="IBI198" s="91"/>
      <c r="IBJ198" s="91"/>
      <c r="IBK198" s="91"/>
      <c r="IBL198" s="91"/>
      <c r="IBM198" s="91"/>
      <c r="IBN198" s="91"/>
      <c r="IBO198" s="91"/>
      <c r="IBP198" s="91"/>
      <c r="IBQ198" s="91"/>
      <c r="IBR198" s="91"/>
      <c r="IBS198" s="91"/>
      <c r="IBT198" s="91"/>
      <c r="IBU198" s="91"/>
      <c r="IBV198" s="91"/>
      <c r="IBW198" s="91"/>
      <c r="IBX198" s="91"/>
      <c r="IBY198" s="91"/>
      <c r="IBZ198" s="91"/>
      <c r="ICA198" s="91"/>
      <c r="ICB198" s="91"/>
      <c r="ICC198" s="91"/>
      <c r="ICD198" s="91"/>
      <c r="ICE198" s="91"/>
      <c r="ICF198" s="91"/>
      <c r="ICG198" s="91"/>
      <c r="ICH198" s="91"/>
      <c r="ICI198" s="91"/>
      <c r="ICJ198" s="91"/>
      <c r="ICK198" s="91"/>
      <c r="ICL198" s="91"/>
      <c r="ICM198" s="91"/>
      <c r="ICN198" s="91"/>
      <c r="ICO198" s="91"/>
      <c r="ICP198" s="91"/>
      <c r="ICQ198" s="91"/>
      <c r="ICR198" s="91"/>
      <c r="ICS198" s="91"/>
      <c r="ICT198" s="91"/>
      <c r="ICU198" s="91"/>
      <c r="ICV198" s="91"/>
      <c r="ICW198" s="91"/>
      <c r="ICX198" s="91"/>
      <c r="ICY198" s="91"/>
      <c r="ICZ198" s="91"/>
      <c r="IDA198" s="91"/>
      <c r="IDB198" s="91"/>
      <c r="IDC198" s="91"/>
      <c r="IDD198" s="91"/>
      <c r="IDE198" s="91"/>
      <c r="IDF198" s="91"/>
      <c r="IDG198" s="91"/>
      <c r="IDH198" s="91"/>
      <c r="IDI198" s="91"/>
      <c r="IDJ198" s="91"/>
      <c r="IDK198" s="91"/>
      <c r="IDL198" s="91"/>
      <c r="IDM198" s="91"/>
      <c r="IDN198" s="91"/>
      <c r="IDO198" s="91"/>
      <c r="IDP198" s="91"/>
      <c r="IDQ198" s="91"/>
      <c r="IDR198" s="91"/>
      <c r="IDS198" s="91"/>
      <c r="IDT198" s="91"/>
      <c r="IDU198" s="91"/>
      <c r="IDV198" s="91"/>
      <c r="IDW198" s="91"/>
      <c r="IDX198" s="91"/>
      <c r="IDY198" s="91"/>
      <c r="IDZ198" s="91"/>
      <c r="IEA198" s="91"/>
      <c r="IEB198" s="91"/>
      <c r="IEC198" s="91"/>
      <c r="IED198" s="91"/>
      <c r="IEE198" s="91"/>
      <c r="IEF198" s="91"/>
      <c r="IEG198" s="91"/>
      <c r="IEH198" s="91"/>
      <c r="IEI198" s="91"/>
      <c r="IEJ198" s="91"/>
      <c r="IEK198" s="91"/>
      <c r="IEL198" s="91"/>
      <c r="IEM198" s="91"/>
      <c r="IEN198" s="91"/>
      <c r="IEO198" s="91"/>
      <c r="IEP198" s="91"/>
      <c r="IEQ198" s="91"/>
      <c r="IER198" s="91"/>
      <c r="IES198" s="91"/>
      <c r="IET198" s="91"/>
      <c r="IEU198" s="91"/>
      <c r="IEV198" s="91"/>
      <c r="IEW198" s="91"/>
      <c r="IEX198" s="91"/>
      <c r="IEY198" s="91"/>
      <c r="IEZ198" s="91"/>
      <c r="IFA198" s="91"/>
      <c r="IFB198" s="91"/>
      <c r="IFC198" s="91"/>
      <c r="IFD198" s="91"/>
      <c r="IFE198" s="91"/>
      <c r="IFF198" s="91"/>
      <c r="IFG198" s="91"/>
      <c r="IFH198" s="91"/>
      <c r="IFI198" s="91"/>
      <c r="IFJ198" s="91"/>
      <c r="IFK198" s="91"/>
      <c r="IFL198" s="91"/>
      <c r="IFM198" s="91"/>
      <c r="IFN198" s="91"/>
      <c r="IFO198" s="91"/>
      <c r="IFP198" s="91"/>
      <c r="IFQ198" s="91"/>
      <c r="IFR198" s="91"/>
      <c r="IFS198" s="91"/>
      <c r="IFT198" s="91"/>
      <c r="IFU198" s="91"/>
      <c r="IFV198" s="91"/>
      <c r="IFW198" s="91"/>
      <c r="IFX198" s="91"/>
      <c r="IFY198" s="91"/>
      <c r="IFZ198" s="91"/>
      <c r="IGA198" s="91"/>
      <c r="IGB198" s="91"/>
      <c r="IGC198" s="91"/>
      <c r="IGD198" s="91"/>
      <c r="IGE198" s="91"/>
      <c r="IGF198" s="91"/>
      <c r="IGG198" s="91"/>
      <c r="IGH198" s="91"/>
      <c r="IGI198" s="91"/>
      <c r="IGJ198" s="91"/>
      <c r="IGK198" s="91"/>
      <c r="IGL198" s="91"/>
      <c r="IGM198" s="91"/>
      <c r="IGN198" s="91"/>
      <c r="IGO198" s="91"/>
      <c r="IGP198" s="91"/>
      <c r="IGQ198" s="91"/>
      <c r="IGR198" s="91"/>
      <c r="IGS198" s="91"/>
      <c r="IGT198" s="91"/>
      <c r="IGU198" s="91"/>
      <c r="IGV198" s="91"/>
      <c r="IGW198" s="91"/>
      <c r="IGX198" s="91"/>
      <c r="IGY198" s="91"/>
      <c r="IGZ198" s="91"/>
      <c r="IHA198" s="91"/>
      <c r="IHB198" s="91"/>
      <c r="IHC198" s="91"/>
      <c r="IHD198" s="91"/>
      <c r="IHE198" s="91"/>
      <c r="IHF198" s="91"/>
      <c r="IHG198" s="91"/>
      <c r="IHH198" s="91"/>
      <c r="IHI198" s="91"/>
      <c r="IHJ198" s="91"/>
      <c r="IHK198" s="91"/>
      <c r="IHL198" s="91"/>
      <c r="IHM198" s="91"/>
      <c r="IHN198" s="91"/>
      <c r="IHO198" s="91"/>
      <c r="IHP198" s="91"/>
      <c r="IHQ198" s="91"/>
      <c r="IHR198" s="91"/>
      <c r="IHS198" s="91"/>
      <c r="IHT198" s="91"/>
      <c r="IHU198" s="91"/>
      <c r="IHV198" s="91"/>
      <c r="IHW198" s="91"/>
      <c r="IHX198" s="91"/>
      <c r="IHY198" s="91"/>
      <c r="IHZ198" s="91"/>
      <c r="IIA198" s="91"/>
      <c r="IIB198" s="91"/>
      <c r="IIC198" s="91"/>
      <c r="IID198" s="91"/>
      <c r="IIE198" s="91"/>
      <c r="IIF198" s="91"/>
      <c r="IIG198" s="91"/>
      <c r="IIH198" s="91"/>
      <c r="III198" s="91"/>
      <c r="IIJ198" s="91"/>
      <c r="IIK198" s="91"/>
      <c r="IIL198" s="91"/>
      <c r="IIM198" s="91"/>
      <c r="IIN198" s="91"/>
      <c r="IIO198" s="91"/>
      <c r="IIP198" s="91"/>
      <c r="IIQ198" s="91"/>
      <c r="IIR198" s="91"/>
      <c r="IIS198" s="91"/>
      <c r="IIT198" s="91"/>
      <c r="IIU198" s="91"/>
      <c r="IIV198" s="91"/>
      <c r="IIW198" s="91"/>
      <c r="IIX198" s="91"/>
      <c r="IIY198" s="91"/>
      <c r="IIZ198" s="91"/>
      <c r="IJA198" s="91"/>
      <c r="IJB198" s="91"/>
      <c r="IJC198" s="91"/>
      <c r="IJD198" s="91"/>
      <c r="IJE198" s="91"/>
      <c r="IJF198" s="91"/>
      <c r="IJG198" s="91"/>
      <c r="IJH198" s="91"/>
      <c r="IJI198" s="91"/>
      <c r="IJJ198" s="91"/>
      <c r="IJK198" s="91"/>
      <c r="IJL198" s="91"/>
      <c r="IJM198" s="91"/>
      <c r="IJN198" s="91"/>
      <c r="IJO198" s="91"/>
      <c r="IJP198" s="91"/>
      <c r="IJQ198" s="91"/>
      <c r="IJR198" s="91"/>
      <c r="IJS198" s="91"/>
      <c r="IJT198" s="91"/>
      <c r="IJU198" s="91"/>
      <c r="IJV198" s="91"/>
      <c r="IJW198" s="91"/>
      <c r="IJX198" s="91"/>
      <c r="IJY198" s="91"/>
      <c r="IJZ198" s="91"/>
      <c r="IKA198" s="91"/>
      <c r="IKB198" s="91"/>
      <c r="IKC198" s="91"/>
      <c r="IKD198" s="91"/>
      <c r="IKE198" s="91"/>
      <c r="IKF198" s="91"/>
      <c r="IKG198" s="91"/>
      <c r="IKH198" s="91"/>
      <c r="IKI198" s="91"/>
      <c r="IKJ198" s="91"/>
      <c r="IKK198" s="91"/>
      <c r="IKL198" s="91"/>
      <c r="IKM198" s="91"/>
      <c r="IKN198" s="91"/>
      <c r="IKO198" s="91"/>
      <c r="IKP198" s="91"/>
      <c r="IKQ198" s="91"/>
      <c r="IKR198" s="91"/>
      <c r="IKS198" s="91"/>
      <c r="IKT198" s="91"/>
      <c r="IKU198" s="91"/>
      <c r="IKV198" s="91"/>
      <c r="IKW198" s="91"/>
      <c r="IKX198" s="91"/>
      <c r="IKY198" s="91"/>
      <c r="IKZ198" s="91"/>
      <c r="ILA198" s="91"/>
      <c r="ILB198" s="91"/>
      <c r="ILC198" s="91"/>
      <c r="ILD198" s="91"/>
      <c r="ILE198" s="91"/>
      <c r="ILF198" s="91"/>
      <c r="ILG198" s="91"/>
      <c r="ILH198" s="91"/>
      <c r="ILI198" s="91"/>
      <c r="ILJ198" s="91"/>
      <c r="ILK198" s="91"/>
      <c r="ILL198" s="91"/>
      <c r="ILM198" s="91"/>
      <c r="ILN198" s="91"/>
      <c r="ILO198" s="91"/>
      <c r="ILP198" s="91"/>
      <c r="ILQ198" s="91"/>
      <c r="ILR198" s="91"/>
      <c r="ILS198" s="91"/>
      <c r="ILT198" s="91"/>
      <c r="ILU198" s="91"/>
      <c r="ILV198" s="91"/>
      <c r="ILW198" s="91"/>
      <c r="ILX198" s="91"/>
      <c r="ILY198" s="91"/>
      <c r="ILZ198" s="91"/>
      <c r="IMA198" s="91"/>
      <c r="IMB198" s="91"/>
      <c r="IMC198" s="91"/>
      <c r="IMD198" s="91"/>
      <c r="IME198" s="91"/>
      <c r="IMF198" s="91"/>
      <c r="IMG198" s="91"/>
      <c r="IMH198" s="91"/>
      <c r="IMI198" s="91"/>
      <c r="IMJ198" s="91"/>
      <c r="IMK198" s="91"/>
      <c r="IML198" s="91"/>
      <c r="IMM198" s="91"/>
      <c r="IMN198" s="91"/>
      <c r="IMO198" s="91"/>
      <c r="IMP198" s="91"/>
      <c r="IMQ198" s="91"/>
      <c r="IMR198" s="91"/>
      <c r="IMS198" s="91"/>
      <c r="IMT198" s="91"/>
      <c r="IMU198" s="91"/>
      <c r="IMV198" s="91"/>
      <c r="IMW198" s="91"/>
      <c r="IMX198" s="91"/>
      <c r="IMY198" s="91"/>
      <c r="IMZ198" s="91"/>
      <c r="INA198" s="91"/>
      <c r="INB198" s="91"/>
      <c r="INC198" s="91"/>
      <c r="IND198" s="91"/>
      <c r="INE198" s="91"/>
      <c r="INF198" s="91"/>
      <c r="ING198" s="91"/>
      <c r="INH198" s="91"/>
      <c r="INI198" s="91"/>
      <c r="INJ198" s="91"/>
      <c r="INK198" s="91"/>
      <c r="INL198" s="91"/>
      <c r="INM198" s="91"/>
      <c r="INN198" s="91"/>
      <c r="INO198" s="91"/>
      <c r="INP198" s="91"/>
      <c r="INQ198" s="91"/>
      <c r="INR198" s="91"/>
      <c r="INS198" s="91"/>
      <c r="INT198" s="91"/>
      <c r="INU198" s="91"/>
      <c r="INV198" s="91"/>
      <c r="INW198" s="91"/>
      <c r="INX198" s="91"/>
      <c r="INY198" s="91"/>
      <c r="INZ198" s="91"/>
      <c r="IOA198" s="91"/>
      <c r="IOB198" s="91"/>
      <c r="IOC198" s="91"/>
      <c r="IOD198" s="91"/>
      <c r="IOE198" s="91"/>
      <c r="IOF198" s="91"/>
      <c r="IOG198" s="91"/>
      <c r="IOH198" s="91"/>
      <c r="IOI198" s="91"/>
      <c r="IOJ198" s="91"/>
      <c r="IOK198" s="91"/>
      <c r="IOL198" s="91"/>
      <c r="IOM198" s="91"/>
      <c r="ION198" s="91"/>
      <c r="IOO198" s="91"/>
      <c r="IOP198" s="91"/>
      <c r="IOQ198" s="91"/>
      <c r="IOR198" s="91"/>
      <c r="IOS198" s="91"/>
      <c r="IOT198" s="91"/>
      <c r="IOU198" s="91"/>
      <c r="IOV198" s="91"/>
      <c r="IOW198" s="91"/>
      <c r="IOX198" s="91"/>
      <c r="IOY198" s="91"/>
      <c r="IOZ198" s="91"/>
      <c r="IPA198" s="91"/>
      <c r="IPB198" s="91"/>
      <c r="IPC198" s="91"/>
      <c r="IPD198" s="91"/>
      <c r="IPE198" s="91"/>
      <c r="IPF198" s="91"/>
      <c r="IPG198" s="91"/>
      <c r="IPH198" s="91"/>
      <c r="IPI198" s="91"/>
      <c r="IPJ198" s="91"/>
      <c r="IPK198" s="91"/>
      <c r="IPL198" s="91"/>
      <c r="IPM198" s="91"/>
      <c r="IPN198" s="91"/>
      <c r="IPO198" s="91"/>
      <c r="IPP198" s="91"/>
      <c r="IPQ198" s="91"/>
      <c r="IPR198" s="91"/>
      <c r="IPS198" s="91"/>
      <c r="IPT198" s="91"/>
      <c r="IPU198" s="91"/>
      <c r="IPV198" s="91"/>
      <c r="IPW198" s="91"/>
      <c r="IPX198" s="91"/>
      <c r="IPY198" s="91"/>
      <c r="IPZ198" s="91"/>
      <c r="IQA198" s="91"/>
      <c r="IQB198" s="91"/>
      <c r="IQC198" s="91"/>
      <c r="IQD198" s="91"/>
      <c r="IQE198" s="91"/>
      <c r="IQF198" s="91"/>
      <c r="IQG198" s="91"/>
      <c r="IQH198" s="91"/>
      <c r="IQI198" s="91"/>
      <c r="IQJ198" s="91"/>
      <c r="IQK198" s="91"/>
      <c r="IQL198" s="91"/>
      <c r="IQM198" s="91"/>
      <c r="IQN198" s="91"/>
      <c r="IQO198" s="91"/>
      <c r="IQP198" s="91"/>
      <c r="IQQ198" s="91"/>
      <c r="IQR198" s="91"/>
      <c r="IQS198" s="91"/>
      <c r="IQT198" s="91"/>
      <c r="IQU198" s="91"/>
      <c r="IQV198" s="91"/>
      <c r="IQW198" s="91"/>
      <c r="IQX198" s="91"/>
      <c r="IQY198" s="91"/>
      <c r="IQZ198" s="91"/>
      <c r="IRA198" s="91"/>
      <c r="IRB198" s="91"/>
      <c r="IRC198" s="91"/>
      <c r="IRD198" s="91"/>
      <c r="IRE198" s="91"/>
      <c r="IRF198" s="91"/>
      <c r="IRG198" s="91"/>
      <c r="IRH198" s="91"/>
      <c r="IRI198" s="91"/>
      <c r="IRJ198" s="91"/>
      <c r="IRK198" s="91"/>
      <c r="IRL198" s="91"/>
      <c r="IRM198" s="91"/>
      <c r="IRN198" s="91"/>
      <c r="IRO198" s="91"/>
      <c r="IRP198" s="91"/>
      <c r="IRQ198" s="91"/>
      <c r="IRR198" s="91"/>
      <c r="IRS198" s="91"/>
      <c r="IRT198" s="91"/>
      <c r="IRU198" s="91"/>
      <c r="IRV198" s="91"/>
      <c r="IRW198" s="91"/>
      <c r="IRX198" s="91"/>
      <c r="IRY198" s="91"/>
      <c r="IRZ198" s="91"/>
      <c r="ISA198" s="91"/>
      <c r="ISB198" s="91"/>
      <c r="ISC198" s="91"/>
      <c r="ISD198" s="91"/>
      <c r="ISE198" s="91"/>
      <c r="ISF198" s="91"/>
      <c r="ISG198" s="91"/>
      <c r="ISH198" s="91"/>
      <c r="ISI198" s="91"/>
      <c r="ISJ198" s="91"/>
      <c r="ISK198" s="91"/>
      <c r="ISL198" s="91"/>
      <c r="ISM198" s="91"/>
      <c r="ISN198" s="91"/>
      <c r="ISO198" s="91"/>
      <c r="ISP198" s="91"/>
      <c r="ISQ198" s="91"/>
      <c r="ISR198" s="91"/>
      <c r="ISS198" s="91"/>
      <c r="IST198" s="91"/>
      <c r="ISU198" s="91"/>
      <c r="ISV198" s="91"/>
      <c r="ISW198" s="91"/>
      <c r="ISX198" s="91"/>
      <c r="ISY198" s="91"/>
      <c r="ISZ198" s="91"/>
      <c r="ITA198" s="91"/>
      <c r="ITB198" s="91"/>
      <c r="ITC198" s="91"/>
      <c r="ITD198" s="91"/>
      <c r="ITE198" s="91"/>
      <c r="ITF198" s="91"/>
      <c r="ITG198" s="91"/>
      <c r="ITH198" s="91"/>
      <c r="ITI198" s="91"/>
      <c r="ITJ198" s="91"/>
      <c r="ITK198" s="91"/>
      <c r="ITL198" s="91"/>
      <c r="ITM198" s="91"/>
      <c r="ITN198" s="91"/>
      <c r="ITO198" s="91"/>
      <c r="ITP198" s="91"/>
      <c r="ITQ198" s="91"/>
      <c r="ITR198" s="91"/>
      <c r="ITS198" s="91"/>
      <c r="ITT198" s="91"/>
      <c r="ITU198" s="91"/>
      <c r="ITV198" s="91"/>
      <c r="ITW198" s="91"/>
      <c r="ITX198" s="91"/>
      <c r="ITY198" s="91"/>
      <c r="ITZ198" s="91"/>
      <c r="IUA198" s="91"/>
      <c r="IUB198" s="91"/>
      <c r="IUC198" s="91"/>
      <c r="IUD198" s="91"/>
      <c r="IUE198" s="91"/>
      <c r="IUF198" s="91"/>
      <c r="IUG198" s="91"/>
      <c r="IUH198" s="91"/>
      <c r="IUI198" s="91"/>
      <c r="IUJ198" s="91"/>
      <c r="IUK198" s="91"/>
      <c r="IUL198" s="91"/>
      <c r="IUM198" s="91"/>
      <c r="IUN198" s="91"/>
      <c r="IUO198" s="91"/>
      <c r="IUP198" s="91"/>
      <c r="IUQ198" s="91"/>
      <c r="IUR198" s="91"/>
      <c r="IUS198" s="91"/>
      <c r="IUT198" s="91"/>
      <c r="IUU198" s="91"/>
      <c r="IUV198" s="91"/>
      <c r="IUW198" s="91"/>
      <c r="IUX198" s="91"/>
      <c r="IUY198" s="91"/>
      <c r="IUZ198" s="91"/>
      <c r="IVA198" s="91"/>
      <c r="IVB198" s="91"/>
      <c r="IVC198" s="91"/>
      <c r="IVD198" s="91"/>
      <c r="IVE198" s="91"/>
      <c r="IVF198" s="91"/>
      <c r="IVG198" s="91"/>
      <c r="IVH198" s="91"/>
      <c r="IVI198" s="91"/>
      <c r="IVJ198" s="91"/>
      <c r="IVK198" s="91"/>
      <c r="IVL198" s="91"/>
      <c r="IVM198" s="91"/>
      <c r="IVN198" s="91"/>
      <c r="IVO198" s="91"/>
      <c r="IVP198" s="91"/>
      <c r="IVQ198" s="91"/>
      <c r="IVR198" s="91"/>
      <c r="IVS198" s="91"/>
      <c r="IVT198" s="91"/>
      <c r="IVU198" s="91"/>
      <c r="IVV198" s="91"/>
      <c r="IVW198" s="91"/>
      <c r="IVX198" s="91"/>
      <c r="IVY198" s="91"/>
      <c r="IVZ198" s="91"/>
      <c r="IWA198" s="91"/>
      <c r="IWB198" s="91"/>
      <c r="IWC198" s="91"/>
      <c r="IWD198" s="91"/>
      <c r="IWE198" s="91"/>
      <c r="IWF198" s="91"/>
      <c r="IWG198" s="91"/>
      <c r="IWH198" s="91"/>
      <c r="IWI198" s="91"/>
      <c r="IWJ198" s="91"/>
      <c r="IWK198" s="91"/>
      <c r="IWL198" s="91"/>
      <c r="IWM198" s="91"/>
      <c r="IWN198" s="91"/>
      <c r="IWO198" s="91"/>
      <c r="IWP198" s="91"/>
      <c r="IWQ198" s="91"/>
      <c r="IWR198" s="91"/>
      <c r="IWS198" s="91"/>
      <c r="IWT198" s="91"/>
      <c r="IWU198" s="91"/>
      <c r="IWV198" s="91"/>
      <c r="IWW198" s="91"/>
      <c r="IWX198" s="91"/>
      <c r="IWY198" s="91"/>
      <c r="IWZ198" s="91"/>
      <c r="IXA198" s="91"/>
      <c r="IXB198" s="91"/>
      <c r="IXC198" s="91"/>
      <c r="IXD198" s="91"/>
      <c r="IXE198" s="91"/>
      <c r="IXF198" s="91"/>
      <c r="IXG198" s="91"/>
      <c r="IXH198" s="91"/>
      <c r="IXI198" s="91"/>
      <c r="IXJ198" s="91"/>
      <c r="IXK198" s="91"/>
      <c r="IXL198" s="91"/>
      <c r="IXM198" s="91"/>
      <c r="IXN198" s="91"/>
      <c r="IXO198" s="91"/>
      <c r="IXP198" s="91"/>
      <c r="IXQ198" s="91"/>
      <c r="IXR198" s="91"/>
      <c r="IXS198" s="91"/>
      <c r="IXT198" s="91"/>
      <c r="IXU198" s="91"/>
      <c r="IXV198" s="91"/>
      <c r="IXW198" s="91"/>
      <c r="IXX198" s="91"/>
      <c r="IXY198" s="91"/>
      <c r="IXZ198" s="91"/>
      <c r="IYA198" s="91"/>
      <c r="IYB198" s="91"/>
      <c r="IYC198" s="91"/>
      <c r="IYD198" s="91"/>
      <c r="IYE198" s="91"/>
      <c r="IYF198" s="91"/>
      <c r="IYG198" s="91"/>
      <c r="IYH198" s="91"/>
      <c r="IYI198" s="91"/>
      <c r="IYJ198" s="91"/>
      <c r="IYK198" s="91"/>
      <c r="IYL198" s="91"/>
      <c r="IYM198" s="91"/>
      <c r="IYN198" s="91"/>
      <c r="IYO198" s="91"/>
      <c r="IYP198" s="91"/>
      <c r="IYQ198" s="91"/>
      <c r="IYR198" s="91"/>
      <c r="IYS198" s="91"/>
      <c r="IYT198" s="91"/>
      <c r="IYU198" s="91"/>
      <c r="IYV198" s="91"/>
      <c r="IYW198" s="91"/>
      <c r="IYX198" s="91"/>
      <c r="IYY198" s="91"/>
      <c r="IYZ198" s="91"/>
      <c r="IZA198" s="91"/>
      <c r="IZB198" s="91"/>
      <c r="IZC198" s="91"/>
      <c r="IZD198" s="91"/>
      <c r="IZE198" s="91"/>
      <c r="IZF198" s="91"/>
      <c r="IZG198" s="91"/>
      <c r="IZH198" s="91"/>
      <c r="IZI198" s="91"/>
      <c r="IZJ198" s="91"/>
      <c r="IZK198" s="91"/>
      <c r="IZL198" s="91"/>
      <c r="IZM198" s="91"/>
      <c r="IZN198" s="91"/>
      <c r="IZO198" s="91"/>
      <c r="IZP198" s="91"/>
      <c r="IZQ198" s="91"/>
      <c r="IZR198" s="91"/>
      <c r="IZS198" s="91"/>
      <c r="IZT198" s="91"/>
      <c r="IZU198" s="91"/>
      <c r="IZV198" s="91"/>
      <c r="IZW198" s="91"/>
      <c r="IZX198" s="91"/>
      <c r="IZY198" s="91"/>
      <c r="IZZ198" s="91"/>
      <c r="JAA198" s="91"/>
      <c r="JAB198" s="91"/>
      <c r="JAC198" s="91"/>
      <c r="JAD198" s="91"/>
      <c r="JAE198" s="91"/>
      <c r="JAF198" s="91"/>
      <c r="JAG198" s="91"/>
      <c r="JAH198" s="91"/>
      <c r="JAI198" s="91"/>
      <c r="JAJ198" s="91"/>
      <c r="JAK198" s="91"/>
      <c r="JAL198" s="91"/>
      <c r="JAM198" s="91"/>
      <c r="JAN198" s="91"/>
      <c r="JAO198" s="91"/>
      <c r="JAP198" s="91"/>
      <c r="JAQ198" s="91"/>
      <c r="JAR198" s="91"/>
      <c r="JAS198" s="91"/>
      <c r="JAT198" s="91"/>
      <c r="JAU198" s="91"/>
      <c r="JAV198" s="91"/>
      <c r="JAW198" s="91"/>
      <c r="JAX198" s="91"/>
      <c r="JAY198" s="91"/>
      <c r="JAZ198" s="91"/>
      <c r="JBA198" s="91"/>
      <c r="JBB198" s="91"/>
      <c r="JBC198" s="91"/>
      <c r="JBD198" s="91"/>
      <c r="JBE198" s="91"/>
      <c r="JBF198" s="91"/>
      <c r="JBG198" s="91"/>
      <c r="JBH198" s="91"/>
      <c r="JBI198" s="91"/>
      <c r="JBJ198" s="91"/>
      <c r="JBK198" s="91"/>
      <c r="JBL198" s="91"/>
      <c r="JBM198" s="91"/>
      <c r="JBN198" s="91"/>
      <c r="JBO198" s="91"/>
      <c r="JBP198" s="91"/>
      <c r="JBQ198" s="91"/>
      <c r="JBR198" s="91"/>
      <c r="JBS198" s="91"/>
      <c r="JBT198" s="91"/>
      <c r="JBU198" s="91"/>
      <c r="JBV198" s="91"/>
      <c r="JBW198" s="91"/>
      <c r="JBX198" s="91"/>
      <c r="JBY198" s="91"/>
      <c r="JBZ198" s="91"/>
      <c r="JCA198" s="91"/>
      <c r="JCB198" s="91"/>
      <c r="JCC198" s="91"/>
      <c r="JCD198" s="91"/>
      <c r="JCE198" s="91"/>
      <c r="JCF198" s="91"/>
      <c r="JCG198" s="91"/>
      <c r="JCH198" s="91"/>
      <c r="JCI198" s="91"/>
      <c r="JCJ198" s="91"/>
      <c r="JCK198" s="91"/>
      <c r="JCL198" s="91"/>
      <c r="JCM198" s="91"/>
      <c r="JCN198" s="91"/>
      <c r="JCO198" s="91"/>
      <c r="JCP198" s="91"/>
      <c r="JCQ198" s="91"/>
      <c r="JCR198" s="91"/>
      <c r="JCS198" s="91"/>
      <c r="JCT198" s="91"/>
      <c r="JCU198" s="91"/>
      <c r="JCV198" s="91"/>
      <c r="JCW198" s="91"/>
      <c r="JCX198" s="91"/>
      <c r="JCY198" s="91"/>
      <c r="JCZ198" s="91"/>
      <c r="JDA198" s="91"/>
      <c r="JDB198" s="91"/>
      <c r="JDC198" s="91"/>
      <c r="JDD198" s="91"/>
      <c r="JDE198" s="91"/>
      <c r="JDF198" s="91"/>
      <c r="JDG198" s="91"/>
      <c r="JDH198" s="91"/>
      <c r="JDI198" s="91"/>
      <c r="JDJ198" s="91"/>
      <c r="JDK198" s="91"/>
      <c r="JDL198" s="91"/>
      <c r="JDM198" s="91"/>
      <c r="JDN198" s="91"/>
      <c r="JDO198" s="91"/>
      <c r="JDP198" s="91"/>
      <c r="JDQ198" s="91"/>
      <c r="JDR198" s="91"/>
      <c r="JDS198" s="91"/>
      <c r="JDT198" s="91"/>
      <c r="JDU198" s="91"/>
      <c r="JDV198" s="91"/>
      <c r="JDW198" s="91"/>
      <c r="JDX198" s="91"/>
      <c r="JDY198" s="91"/>
      <c r="JDZ198" s="91"/>
      <c r="JEA198" s="91"/>
      <c r="JEB198" s="91"/>
      <c r="JEC198" s="91"/>
      <c r="JED198" s="91"/>
      <c r="JEE198" s="91"/>
      <c r="JEF198" s="91"/>
      <c r="JEG198" s="91"/>
      <c r="JEH198" s="91"/>
      <c r="JEI198" s="91"/>
      <c r="JEJ198" s="91"/>
      <c r="JEK198" s="91"/>
      <c r="JEL198" s="91"/>
      <c r="JEM198" s="91"/>
      <c r="JEN198" s="91"/>
      <c r="JEO198" s="91"/>
      <c r="JEP198" s="91"/>
      <c r="JEQ198" s="91"/>
      <c r="JER198" s="91"/>
      <c r="JES198" s="91"/>
      <c r="JET198" s="91"/>
      <c r="JEU198" s="91"/>
      <c r="JEV198" s="91"/>
      <c r="JEW198" s="91"/>
      <c r="JEX198" s="91"/>
      <c r="JEY198" s="91"/>
      <c r="JEZ198" s="91"/>
      <c r="JFA198" s="91"/>
      <c r="JFB198" s="91"/>
      <c r="JFC198" s="91"/>
      <c r="JFD198" s="91"/>
      <c r="JFE198" s="91"/>
      <c r="JFF198" s="91"/>
      <c r="JFG198" s="91"/>
      <c r="JFH198" s="91"/>
      <c r="JFI198" s="91"/>
      <c r="JFJ198" s="91"/>
      <c r="JFK198" s="91"/>
      <c r="JFL198" s="91"/>
      <c r="JFM198" s="91"/>
      <c r="JFN198" s="91"/>
      <c r="JFO198" s="91"/>
      <c r="JFP198" s="91"/>
      <c r="JFQ198" s="91"/>
      <c r="JFR198" s="91"/>
      <c r="JFS198" s="91"/>
      <c r="JFT198" s="91"/>
      <c r="JFU198" s="91"/>
      <c r="JFV198" s="91"/>
      <c r="JFW198" s="91"/>
      <c r="JFX198" s="91"/>
      <c r="JFY198" s="91"/>
      <c r="JFZ198" s="91"/>
      <c r="JGA198" s="91"/>
      <c r="JGB198" s="91"/>
      <c r="JGC198" s="91"/>
      <c r="JGD198" s="91"/>
      <c r="JGE198" s="91"/>
      <c r="JGF198" s="91"/>
      <c r="JGG198" s="91"/>
      <c r="JGH198" s="91"/>
      <c r="JGI198" s="91"/>
      <c r="JGJ198" s="91"/>
      <c r="JGK198" s="91"/>
      <c r="JGL198" s="91"/>
      <c r="JGM198" s="91"/>
      <c r="JGN198" s="91"/>
      <c r="JGO198" s="91"/>
      <c r="JGP198" s="91"/>
      <c r="JGQ198" s="91"/>
      <c r="JGR198" s="91"/>
      <c r="JGS198" s="91"/>
      <c r="JGT198" s="91"/>
      <c r="JGU198" s="91"/>
      <c r="JGV198" s="91"/>
      <c r="JGW198" s="91"/>
      <c r="JGX198" s="91"/>
      <c r="JGY198" s="91"/>
      <c r="JGZ198" s="91"/>
      <c r="JHA198" s="91"/>
      <c r="JHB198" s="91"/>
      <c r="JHC198" s="91"/>
      <c r="JHD198" s="91"/>
      <c r="JHE198" s="91"/>
      <c r="JHF198" s="91"/>
      <c r="JHG198" s="91"/>
      <c r="JHH198" s="91"/>
      <c r="JHI198" s="91"/>
      <c r="JHJ198" s="91"/>
      <c r="JHK198" s="91"/>
      <c r="JHL198" s="91"/>
      <c r="JHM198" s="91"/>
      <c r="JHN198" s="91"/>
      <c r="JHO198" s="91"/>
      <c r="JHP198" s="91"/>
      <c r="JHQ198" s="91"/>
      <c r="JHR198" s="91"/>
      <c r="JHS198" s="91"/>
      <c r="JHT198" s="91"/>
      <c r="JHU198" s="91"/>
      <c r="JHV198" s="91"/>
      <c r="JHW198" s="91"/>
      <c r="JHX198" s="91"/>
      <c r="JHY198" s="91"/>
      <c r="JHZ198" s="91"/>
      <c r="JIA198" s="91"/>
      <c r="JIB198" s="91"/>
      <c r="JIC198" s="91"/>
      <c r="JID198" s="91"/>
      <c r="JIE198" s="91"/>
      <c r="JIF198" s="91"/>
      <c r="JIG198" s="91"/>
      <c r="JIH198" s="91"/>
      <c r="JII198" s="91"/>
      <c r="JIJ198" s="91"/>
      <c r="JIK198" s="91"/>
      <c r="JIL198" s="91"/>
      <c r="JIM198" s="91"/>
      <c r="JIN198" s="91"/>
      <c r="JIO198" s="91"/>
      <c r="JIP198" s="91"/>
      <c r="JIQ198" s="91"/>
      <c r="JIR198" s="91"/>
      <c r="JIS198" s="91"/>
      <c r="JIT198" s="91"/>
      <c r="JIU198" s="91"/>
      <c r="JIV198" s="91"/>
      <c r="JIW198" s="91"/>
      <c r="JIX198" s="91"/>
      <c r="JIY198" s="91"/>
      <c r="JIZ198" s="91"/>
      <c r="JJA198" s="91"/>
      <c r="JJB198" s="91"/>
      <c r="JJC198" s="91"/>
      <c r="JJD198" s="91"/>
      <c r="JJE198" s="91"/>
      <c r="JJF198" s="91"/>
      <c r="JJG198" s="91"/>
      <c r="JJH198" s="91"/>
      <c r="JJI198" s="91"/>
      <c r="JJJ198" s="91"/>
      <c r="JJK198" s="91"/>
      <c r="JJL198" s="91"/>
      <c r="JJM198" s="91"/>
      <c r="JJN198" s="91"/>
      <c r="JJO198" s="91"/>
      <c r="JJP198" s="91"/>
      <c r="JJQ198" s="91"/>
      <c r="JJR198" s="91"/>
      <c r="JJS198" s="91"/>
      <c r="JJT198" s="91"/>
      <c r="JJU198" s="91"/>
      <c r="JJV198" s="91"/>
      <c r="JJW198" s="91"/>
      <c r="JJX198" s="91"/>
      <c r="JJY198" s="91"/>
      <c r="JJZ198" s="91"/>
      <c r="JKA198" s="91"/>
      <c r="JKB198" s="91"/>
      <c r="JKC198" s="91"/>
      <c r="JKD198" s="91"/>
      <c r="JKE198" s="91"/>
      <c r="JKF198" s="91"/>
      <c r="JKG198" s="91"/>
      <c r="JKH198" s="91"/>
      <c r="JKI198" s="91"/>
      <c r="JKJ198" s="91"/>
      <c r="JKK198" s="91"/>
      <c r="JKL198" s="91"/>
      <c r="JKM198" s="91"/>
      <c r="JKN198" s="91"/>
      <c r="JKO198" s="91"/>
      <c r="JKP198" s="91"/>
      <c r="JKQ198" s="91"/>
      <c r="JKR198" s="91"/>
      <c r="JKS198" s="91"/>
      <c r="JKT198" s="91"/>
      <c r="JKU198" s="91"/>
      <c r="JKV198" s="91"/>
      <c r="JKW198" s="91"/>
      <c r="JKX198" s="91"/>
      <c r="JKY198" s="91"/>
      <c r="JKZ198" s="91"/>
      <c r="JLA198" s="91"/>
      <c r="JLB198" s="91"/>
      <c r="JLC198" s="91"/>
      <c r="JLD198" s="91"/>
      <c r="JLE198" s="91"/>
      <c r="JLF198" s="91"/>
      <c r="JLG198" s="91"/>
      <c r="JLH198" s="91"/>
      <c r="JLI198" s="91"/>
      <c r="JLJ198" s="91"/>
      <c r="JLK198" s="91"/>
      <c r="JLL198" s="91"/>
      <c r="JLM198" s="91"/>
      <c r="JLN198" s="91"/>
      <c r="JLO198" s="91"/>
      <c r="JLP198" s="91"/>
      <c r="JLQ198" s="91"/>
      <c r="JLR198" s="91"/>
      <c r="JLS198" s="91"/>
      <c r="JLT198" s="91"/>
      <c r="JLU198" s="91"/>
      <c r="JLV198" s="91"/>
      <c r="JLW198" s="91"/>
      <c r="JLX198" s="91"/>
      <c r="JLY198" s="91"/>
      <c r="JLZ198" s="91"/>
      <c r="JMA198" s="91"/>
      <c r="JMB198" s="91"/>
      <c r="JMC198" s="91"/>
      <c r="JMD198" s="91"/>
      <c r="JME198" s="91"/>
      <c r="JMF198" s="91"/>
      <c r="JMG198" s="91"/>
      <c r="JMH198" s="91"/>
      <c r="JMI198" s="91"/>
      <c r="JMJ198" s="91"/>
      <c r="JMK198" s="91"/>
      <c r="JML198" s="91"/>
      <c r="JMM198" s="91"/>
      <c r="JMN198" s="91"/>
      <c r="JMO198" s="91"/>
      <c r="JMP198" s="91"/>
      <c r="JMQ198" s="91"/>
      <c r="JMR198" s="91"/>
      <c r="JMS198" s="91"/>
      <c r="JMT198" s="91"/>
      <c r="JMU198" s="91"/>
      <c r="JMV198" s="91"/>
      <c r="JMW198" s="91"/>
      <c r="JMX198" s="91"/>
      <c r="JMY198" s="91"/>
      <c r="JMZ198" s="91"/>
      <c r="JNA198" s="91"/>
      <c r="JNB198" s="91"/>
      <c r="JNC198" s="91"/>
      <c r="JND198" s="91"/>
      <c r="JNE198" s="91"/>
      <c r="JNF198" s="91"/>
      <c r="JNG198" s="91"/>
      <c r="JNH198" s="91"/>
      <c r="JNI198" s="91"/>
      <c r="JNJ198" s="91"/>
      <c r="JNK198" s="91"/>
      <c r="JNL198" s="91"/>
      <c r="JNM198" s="91"/>
      <c r="JNN198" s="91"/>
      <c r="JNO198" s="91"/>
      <c r="JNP198" s="91"/>
      <c r="JNQ198" s="91"/>
      <c r="JNR198" s="91"/>
      <c r="JNS198" s="91"/>
      <c r="JNT198" s="91"/>
      <c r="JNU198" s="91"/>
      <c r="JNV198" s="91"/>
      <c r="JNW198" s="91"/>
      <c r="JNX198" s="91"/>
      <c r="JNY198" s="91"/>
      <c r="JNZ198" s="91"/>
      <c r="JOA198" s="91"/>
      <c r="JOB198" s="91"/>
      <c r="JOC198" s="91"/>
      <c r="JOD198" s="91"/>
      <c r="JOE198" s="91"/>
      <c r="JOF198" s="91"/>
      <c r="JOG198" s="91"/>
      <c r="JOH198" s="91"/>
      <c r="JOI198" s="91"/>
      <c r="JOJ198" s="91"/>
      <c r="JOK198" s="91"/>
      <c r="JOL198" s="91"/>
      <c r="JOM198" s="91"/>
      <c r="JON198" s="91"/>
      <c r="JOO198" s="91"/>
      <c r="JOP198" s="91"/>
      <c r="JOQ198" s="91"/>
      <c r="JOR198" s="91"/>
      <c r="JOS198" s="91"/>
      <c r="JOT198" s="91"/>
      <c r="JOU198" s="91"/>
      <c r="JOV198" s="91"/>
      <c r="JOW198" s="91"/>
      <c r="JOX198" s="91"/>
      <c r="JOY198" s="91"/>
      <c r="JOZ198" s="91"/>
      <c r="JPA198" s="91"/>
      <c r="JPB198" s="91"/>
      <c r="JPC198" s="91"/>
      <c r="JPD198" s="91"/>
      <c r="JPE198" s="91"/>
      <c r="JPF198" s="91"/>
      <c r="JPG198" s="91"/>
      <c r="JPH198" s="91"/>
      <c r="JPI198" s="91"/>
      <c r="JPJ198" s="91"/>
      <c r="JPK198" s="91"/>
      <c r="JPL198" s="91"/>
      <c r="JPM198" s="91"/>
      <c r="JPN198" s="91"/>
      <c r="JPO198" s="91"/>
      <c r="JPP198" s="91"/>
      <c r="JPQ198" s="91"/>
      <c r="JPR198" s="91"/>
      <c r="JPS198" s="91"/>
      <c r="JPT198" s="91"/>
      <c r="JPU198" s="91"/>
      <c r="JPV198" s="91"/>
      <c r="JPW198" s="91"/>
      <c r="JPX198" s="91"/>
      <c r="JPY198" s="91"/>
      <c r="JPZ198" s="91"/>
      <c r="JQA198" s="91"/>
      <c r="JQB198" s="91"/>
      <c r="JQC198" s="91"/>
      <c r="JQD198" s="91"/>
      <c r="JQE198" s="91"/>
      <c r="JQF198" s="91"/>
      <c r="JQG198" s="91"/>
      <c r="JQH198" s="91"/>
      <c r="JQI198" s="91"/>
      <c r="JQJ198" s="91"/>
      <c r="JQK198" s="91"/>
      <c r="JQL198" s="91"/>
      <c r="JQM198" s="91"/>
      <c r="JQN198" s="91"/>
      <c r="JQO198" s="91"/>
      <c r="JQP198" s="91"/>
      <c r="JQQ198" s="91"/>
      <c r="JQR198" s="91"/>
      <c r="JQS198" s="91"/>
      <c r="JQT198" s="91"/>
      <c r="JQU198" s="91"/>
      <c r="JQV198" s="91"/>
      <c r="JQW198" s="91"/>
      <c r="JQX198" s="91"/>
      <c r="JQY198" s="91"/>
      <c r="JQZ198" s="91"/>
      <c r="JRA198" s="91"/>
      <c r="JRB198" s="91"/>
      <c r="JRC198" s="91"/>
      <c r="JRD198" s="91"/>
      <c r="JRE198" s="91"/>
      <c r="JRF198" s="91"/>
      <c r="JRG198" s="91"/>
      <c r="JRH198" s="91"/>
      <c r="JRI198" s="91"/>
      <c r="JRJ198" s="91"/>
      <c r="JRK198" s="91"/>
      <c r="JRL198" s="91"/>
      <c r="JRM198" s="91"/>
      <c r="JRN198" s="91"/>
      <c r="JRO198" s="91"/>
      <c r="JRP198" s="91"/>
      <c r="JRQ198" s="91"/>
      <c r="JRR198" s="91"/>
      <c r="JRS198" s="91"/>
      <c r="JRT198" s="91"/>
      <c r="JRU198" s="91"/>
      <c r="JRV198" s="91"/>
      <c r="JRW198" s="91"/>
      <c r="JRX198" s="91"/>
      <c r="JRY198" s="91"/>
      <c r="JRZ198" s="91"/>
      <c r="JSA198" s="91"/>
      <c r="JSB198" s="91"/>
      <c r="JSC198" s="91"/>
      <c r="JSD198" s="91"/>
      <c r="JSE198" s="91"/>
      <c r="JSF198" s="91"/>
      <c r="JSG198" s="91"/>
      <c r="JSH198" s="91"/>
      <c r="JSI198" s="91"/>
      <c r="JSJ198" s="91"/>
      <c r="JSK198" s="91"/>
      <c r="JSL198" s="91"/>
      <c r="JSM198" s="91"/>
      <c r="JSN198" s="91"/>
      <c r="JSO198" s="91"/>
      <c r="JSP198" s="91"/>
      <c r="JSQ198" s="91"/>
      <c r="JSR198" s="91"/>
      <c r="JSS198" s="91"/>
      <c r="JST198" s="91"/>
      <c r="JSU198" s="91"/>
      <c r="JSV198" s="91"/>
      <c r="JSW198" s="91"/>
      <c r="JSX198" s="91"/>
      <c r="JSY198" s="91"/>
      <c r="JSZ198" s="91"/>
      <c r="JTA198" s="91"/>
      <c r="JTB198" s="91"/>
      <c r="JTC198" s="91"/>
      <c r="JTD198" s="91"/>
      <c r="JTE198" s="91"/>
      <c r="JTF198" s="91"/>
      <c r="JTG198" s="91"/>
      <c r="JTH198" s="91"/>
      <c r="JTI198" s="91"/>
      <c r="JTJ198" s="91"/>
      <c r="JTK198" s="91"/>
      <c r="JTL198" s="91"/>
      <c r="JTM198" s="91"/>
      <c r="JTN198" s="91"/>
      <c r="JTO198" s="91"/>
      <c r="JTP198" s="91"/>
      <c r="JTQ198" s="91"/>
      <c r="JTR198" s="91"/>
      <c r="JTS198" s="91"/>
      <c r="JTT198" s="91"/>
      <c r="JTU198" s="91"/>
      <c r="JTV198" s="91"/>
      <c r="JTW198" s="91"/>
      <c r="JTX198" s="91"/>
      <c r="JTY198" s="91"/>
      <c r="JTZ198" s="91"/>
      <c r="JUA198" s="91"/>
      <c r="JUB198" s="91"/>
      <c r="JUC198" s="91"/>
      <c r="JUD198" s="91"/>
      <c r="JUE198" s="91"/>
      <c r="JUF198" s="91"/>
      <c r="JUG198" s="91"/>
      <c r="JUH198" s="91"/>
      <c r="JUI198" s="91"/>
      <c r="JUJ198" s="91"/>
      <c r="JUK198" s="91"/>
      <c r="JUL198" s="91"/>
      <c r="JUM198" s="91"/>
      <c r="JUN198" s="91"/>
      <c r="JUO198" s="91"/>
      <c r="JUP198" s="91"/>
      <c r="JUQ198" s="91"/>
      <c r="JUR198" s="91"/>
      <c r="JUS198" s="91"/>
      <c r="JUT198" s="91"/>
      <c r="JUU198" s="91"/>
      <c r="JUV198" s="91"/>
      <c r="JUW198" s="91"/>
      <c r="JUX198" s="91"/>
      <c r="JUY198" s="91"/>
      <c r="JUZ198" s="91"/>
      <c r="JVA198" s="91"/>
      <c r="JVB198" s="91"/>
      <c r="JVC198" s="91"/>
      <c r="JVD198" s="91"/>
      <c r="JVE198" s="91"/>
      <c r="JVF198" s="91"/>
      <c r="JVG198" s="91"/>
      <c r="JVH198" s="91"/>
      <c r="JVI198" s="91"/>
      <c r="JVJ198" s="91"/>
      <c r="JVK198" s="91"/>
      <c r="JVL198" s="91"/>
      <c r="JVM198" s="91"/>
      <c r="JVN198" s="91"/>
      <c r="JVO198" s="91"/>
      <c r="JVP198" s="91"/>
      <c r="JVQ198" s="91"/>
      <c r="JVR198" s="91"/>
      <c r="JVS198" s="91"/>
      <c r="JVT198" s="91"/>
      <c r="JVU198" s="91"/>
      <c r="JVV198" s="91"/>
      <c r="JVW198" s="91"/>
      <c r="JVX198" s="91"/>
      <c r="JVY198" s="91"/>
      <c r="JVZ198" s="91"/>
      <c r="JWA198" s="91"/>
      <c r="JWB198" s="91"/>
      <c r="JWC198" s="91"/>
      <c r="JWD198" s="91"/>
      <c r="JWE198" s="91"/>
      <c r="JWF198" s="91"/>
      <c r="JWG198" s="91"/>
      <c r="JWH198" s="91"/>
      <c r="JWI198" s="91"/>
      <c r="JWJ198" s="91"/>
      <c r="JWK198" s="91"/>
      <c r="JWL198" s="91"/>
      <c r="JWM198" s="91"/>
      <c r="JWN198" s="91"/>
      <c r="JWO198" s="91"/>
      <c r="JWP198" s="91"/>
      <c r="JWQ198" s="91"/>
      <c r="JWR198" s="91"/>
      <c r="JWS198" s="91"/>
      <c r="JWT198" s="91"/>
      <c r="JWU198" s="91"/>
      <c r="JWV198" s="91"/>
      <c r="JWW198" s="91"/>
      <c r="JWX198" s="91"/>
      <c r="JWY198" s="91"/>
      <c r="JWZ198" s="91"/>
      <c r="JXA198" s="91"/>
      <c r="JXB198" s="91"/>
      <c r="JXC198" s="91"/>
      <c r="JXD198" s="91"/>
      <c r="JXE198" s="91"/>
      <c r="JXF198" s="91"/>
      <c r="JXG198" s="91"/>
      <c r="JXH198" s="91"/>
      <c r="JXI198" s="91"/>
      <c r="JXJ198" s="91"/>
      <c r="JXK198" s="91"/>
      <c r="JXL198" s="91"/>
      <c r="JXM198" s="91"/>
      <c r="JXN198" s="91"/>
      <c r="JXO198" s="91"/>
      <c r="JXP198" s="91"/>
      <c r="JXQ198" s="91"/>
      <c r="JXR198" s="91"/>
      <c r="JXS198" s="91"/>
      <c r="JXT198" s="91"/>
      <c r="JXU198" s="91"/>
      <c r="JXV198" s="91"/>
      <c r="JXW198" s="91"/>
      <c r="JXX198" s="91"/>
      <c r="JXY198" s="91"/>
      <c r="JXZ198" s="91"/>
      <c r="JYA198" s="91"/>
      <c r="JYB198" s="91"/>
      <c r="JYC198" s="91"/>
      <c r="JYD198" s="91"/>
      <c r="JYE198" s="91"/>
      <c r="JYF198" s="91"/>
      <c r="JYG198" s="91"/>
      <c r="JYH198" s="91"/>
      <c r="JYI198" s="91"/>
      <c r="JYJ198" s="91"/>
      <c r="JYK198" s="91"/>
      <c r="JYL198" s="91"/>
      <c r="JYM198" s="91"/>
      <c r="JYN198" s="91"/>
      <c r="JYO198" s="91"/>
      <c r="JYP198" s="91"/>
      <c r="JYQ198" s="91"/>
      <c r="JYR198" s="91"/>
      <c r="JYS198" s="91"/>
      <c r="JYT198" s="91"/>
      <c r="JYU198" s="91"/>
      <c r="JYV198" s="91"/>
      <c r="JYW198" s="91"/>
      <c r="JYX198" s="91"/>
      <c r="JYY198" s="91"/>
      <c r="JYZ198" s="91"/>
      <c r="JZA198" s="91"/>
      <c r="JZB198" s="91"/>
      <c r="JZC198" s="91"/>
      <c r="JZD198" s="91"/>
      <c r="JZE198" s="91"/>
      <c r="JZF198" s="91"/>
      <c r="JZG198" s="91"/>
      <c r="JZH198" s="91"/>
      <c r="JZI198" s="91"/>
      <c r="JZJ198" s="91"/>
      <c r="JZK198" s="91"/>
      <c r="JZL198" s="91"/>
      <c r="JZM198" s="91"/>
      <c r="JZN198" s="91"/>
      <c r="JZO198" s="91"/>
      <c r="JZP198" s="91"/>
      <c r="JZQ198" s="91"/>
      <c r="JZR198" s="91"/>
      <c r="JZS198" s="91"/>
      <c r="JZT198" s="91"/>
      <c r="JZU198" s="91"/>
      <c r="JZV198" s="91"/>
      <c r="JZW198" s="91"/>
      <c r="JZX198" s="91"/>
      <c r="JZY198" s="91"/>
      <c r="JZZ198" s="91"/>
      <c r="KAA198" s="91"/>
      <c r="KAB198" s="91"/>
      <c r="KAC198" s="91"/>
      <c r="KAD198" s="91"/>
      <c r="KAE198" s="91"/>
      <c r="KAF198" s="91"/>
      <c r="KAG198" s="91"/>
      <c r="KAH198" s="91"/>
      <c r="KAI198" s="91"/>
      <c r="KAJ198" s="91"/>
      <c r="KAK198" s="91"/>
      <c r="KAL198" s="91"/>
      <c r="KAM198" s="91"/>
      <c r="KAN198" s="91"/>
      <c r="KAO198" s="91"/>
      <c r="KAP198" s="91"/>
      <c r="KAQ198" s="91"/>
      <c r="KAR198" s="91"/>
      <c r="KAS198" s="91"/>
      <c r="KAT198" s="91"/>
      <c r="KAU198" s="91"/>
      <c r="KAV198" s="91"/>
      <c r="KAW198" s="91"/>
      <c r="KAX198" s="91"/>
      <c r="KAY198" s="91"/>
      <c r="KAZ198" s="91"/>
      <c r="KBA198" s="91"/>
      <c r="KBB198" s="91"/>
      <c r="KBC198" s="91"/>
      <c r="KBD198" s="91"/>
      <c r="KBE198" s="91"/>
      <c r="KBF198" s="91"/>
      <c r="KBG198" s="91"/>
      <c r="KBH198" s="91"/>
      <c r="KBI198" s="91"/>
      <c r="KBJ198" s="91"/>
      <c r="KBK198" s="91"/>
      <c r="KBL198" s="91"/>
      <c r="KBM198" s="91"/>
      <c r="KBN198" s="91"/>
      <c r="KBO198" s="91"/>
      <c r="KBP198" s="91"/>
      <c r="KBQ198" s="91"/>
      <c r="KBR198" s="91"/>
      <c r="KBS198" s="91"/>
      <c r="KBT198" s="91"/>
      <c r="KBU198" s="91"/>
      <c r="KBV198" s="91"/>
      <c r="KBW198" s="91"/>
      <c r="KBX198" s="91"/>
      <c r="KBY198" s="91"/>
      <c r="KBZ198" s="91"/>
      <c r="KCA198" s="91"/>
      <c r="KCB198" s="91"/>
      <c r="KCC198" s="91"/>
      <c r="KCD198" s="91"/>
      <c r="KCE198" s="91"/>
      <c r="KCF198" s="91"/>
      <c r="KCG198" s="91"/>
      <c r="KCH198" s="91"/>
      <c r="KCI198" s="91"/>
      <c r="KCJ198" s="91"/>
      <c r="KCK198" s="91"/>
      <c r="KCL198" s="91"/>
      <c r="KCM198" s="91"/>
      <c r="KCN198" s="91"/>
      <c r="KCO198" s="91"/>
      <c r="KCP198" s="91"/>
      <c r="KCQ198" s="91"/>
      <c r="KCR198" s="91"/>
      <c r="KCS198" s="91"/>
      <c r="KCT198" s="91"/>
      <c r="KCU198" s="91"/>
      <c r="KCV198" s="91"/>
      <c r="KCW198" s="91"/>
      <c r="KCX198" s="91"/>
      <c r="KCY198" s="91"/>
      <c r="KCZ198" s="91"/>
      <c r="KDA198" s="91"/>
      <c r="KDB198" s="91"/>
      <c r="KDC198" s="91"/>
      <c r="KDD198" s="91"/>
      <c r="KDE198" s="91"/>
      <c r="KDF198" s="91"/>
      <c r="KDG198" s="91"/>
      <c r="KDH198" s="91"/>
      <c r="KDI198" s="91"/>
      <c r="KDJ198" s="91"/>
      <c r="KDK198" s="91"/>
      <c r="KDL198" s="91"/>
      <c r="KDM198" s="91"/>
      <c r="KDN198" s="91"/>
      <c r="KDO198" s="91"/>
      <c r="KDP198" s="91"/>
      <c r="KDQ198" s="91"/>
      <c r="KDR198" s="91"/>
      <c r="KDS198" s="91"/>
      <c r="KDT198" s="91"/>
      <c r="KDU198" s="91"/>
      <c r="KDV198" s="91"/>
      <c r="KDW198" s="91"/>
      <c r="KDX198" s="91"/>
      <c r="KDY198" s="91"/>
      <c r="KDZ198" s="91"/>
      <c r="KEA198" s="91"/>
      <c r="KEB198" s="91"/>
      <c r="KEC198" s="91"/>
      <c r="KED198" s="91"/>
      <c r="KEE198" s="91"/>
      <c r="KEF198" s="91"/>
      <c r="KEG198" s="91"/>
      <c r="KEH198" s="91"/>
      <c r="KEI198" s="91"/>
      <c r="KEJ198" s="91"/>
      <c r="KEK198" s="91"/>
      <c r="KEL198" s="91"/>
      <c r="KEM198" s="91"/>
      <c r="KEN198" s="91"/>
      <c r="KEO198" s="91"/>
      <c r="KEP198" s="91"/>
      <c r="KEQ198" s="91"/>
      <c r="KER198" s="91"/>
      <c r="KES198" s="91"/>
      <c r="KET198" s="91"/>
      <c r="KEU198" s="91"/>
      <c r="KEV198" s="91"/>
      <c r="KEW198" s="91"/>
      <c r="KEX198" s="91"/>
      <c r="KEY198" s="91"/>
      <c r="KEZ198" s="91"/>
      <c r="KFA198" s="91"/>
      <c r="KFB198" s="91"/>
      <c r="KFC198" s="91"/>
      <c r="KFD198" s="91"/>
      <c r="KFE198" s="91"/>
      <c r="KFF198" s="91"/>
      <c r="KFG198" s="91"/>
      <c r="KFH198" s="91"/>
      <c r="KFI198" s="91"/>
      <c r="KFJ198" s="91"/>
      <c r="KFK198" s="91"/>
      <c r="KFL198" s="91"/>
      <c r="KFM198" s="91"/>
      <c r="KFN198" s="91"/>
      <c r="KFO198" s="91"/>
      <c r="KFP198" s="91"/>
      <c r="KFQ198" s="91"/>
      <c r="KFR198" s="91"/>
      <c r="KFS198" s="91"/>
      <c r="KFT198" s="91"/>
      <c r="KFU198" s="91"/>
      <c r="KFV198" s="91"/>
      <c r="KFW198" s="91"/>
      <c r="KFX198" s="91"/>
      <c r="KFY198" s="91"/>
      <c r="KFZ198" s="91"/>
      <c r="KGA198" s="91"/>
      <c r="KGB198" s="91"/>
      <c r="KGC198" s="91"/>
      <c r="KGD198" s="91"/>
      <c r="KGE198" s="91"/>
      <c r="KGF198" s="91"/>
      <c r="KGG198" s="91"/>
      <c r="KGH198" s="91"/>
      <c r="KGI198" s="91"/>
      <c r="KGJ198" s="91"/>
      <c r="KGK198" s="91"/>
      <c r="KGL198" s="91"/>
      <c r="KGM198" s="91"/>
      <c r="KGN198" s="91"/>
      <c r="KGO198" s="91"/>
      <c r="KGP198" s="91"/>
      <c r="KGQ198" s="91"/>
      <c r="KGR198" s="91"/>
      <c r="KGS198" s="91"/>
      <c r="KGT198" s="91"/>
      <c r="KGU198" s="91"/>
      <c r="KGV198" s="91"/>
      <c r="KGW198" s="91"/>
      <c r="KGX198" s="91"/>
      <c r="KGY198" s="91"/>
      <c r="KGZ198" s="91"/>
      <c r="KHA198" s="91"/>
      <c r="KHB198" s="91"/>
      <c r="KHC198" s="91"/>
      <c r="KHD198" s="91"/>
      <c r="KHE198" s="91"/>
      <c r="KHF198" s="91"/>
      <c r="KHG198" s="91"/>
      <c r="KHH198" s="91"/>
      <c r="KHI198" s="91"/>
      <c r="KHJ198" s="91"/>
      <c r="KHK198" s="91"/>
      <c r="KHL198" s="91"/>
      <c r="KHM198" s="91"/>
      <c r="KHN198" s="91"/>
      <c r="KHO198" s="91"/>
      <c r="KHP198" s="91"/>
      <c r="KHQ198" s="91"/>
      <c r="KHR198" s="91"/>
      <c r="KHS198" s="91"/>
      <c r="KHT198" s="91"/>
      <c r="KHU198" s="91"/>
      <c r="KHV198" s="91"/>
      <c r="KHW198" s="91"/>
      <c r="KHX198" s="91"/>
      <c r="KHY198" s="91"/>
      <c r="KHZ198" s="91"/>
      <c r="KIA198" s="91"/>
      <c r="KIB198" s="91"/>
      <c r="KIC198" s="91"/>
      <c r="KID198" s="91"/>
      <c r="KIE198" s="91"/>
      <c r="KIF198" s="91"/>
      <c r="KIG198" s="91"/>
      <c r="KIH198" s="91"/>
      <c r="KII198" s="91"/>
      <c r="KIJ198" s="91"/>
      <c r="KIK198" s="91"/>
      <c r="KIL198" s="91"/>
      <c r="KIM198" s="91"/>
      <c r="KIN198" s="91"/>
      <c r="KIO198" s="91"/>
      <c r="KIP198" s="91"/>
      <c r="KIQ198" s="91"/>
      <c r="KIR198" s="91"/>
      <c r="KIS198" s="91"/>
      <c r="KIT198" s="91"/>
      <c r="KIU198" s="91"/>
      <c r="KIV198" s="91"/>
      <c r="KIW198" s="91"/>
      <c r="KIX198" s="91"/>
      <c r="KIY198" s="91"/>
      <c r="KIZ198" s="91"/>
      <c r="KJA198" s="91"/>
      <c r="KJB198" s="91"/>
      <c r="KJC198" s="91"/>
      <c r="KJD198" s="91"/>
      <c r="KJE198" s="91"/>
      <c r="KJF198" s="91"/>
      <c r="KJG198" s="91"/>
      <c r="KJH198" s="91"/>
      <c r="KJI198" s="91"/>
      <c r="KJJ198" s="91"/>
      <c r="KJK198" s="91"/>
      <c r="KJL198" s="91"/>
      <c r="KJM198" s="91"/>
      <c r="KJN198" s="91"/>
      <c r="KJO198" s="91"/>
      <c r="KJP198" s="91"/>
      <c r="KJQ198" s="91"/>
      <c r="KJR198" s="91"/>
      <c r="KJS198" s="91"/>
      <c r="KJT198" s="91"/>
      <c r="KJU198" s="91"/>
      <c r="KJV198" s="91"/>
      <c r="KJW198" s="91"/>
      <c r="KJX198" s="91"/>
      <c r="KJY198" s="91"/>
      <c r="KJZ198" s="91"/>
      <c r="KKA198" s="91"/>
      <c r="KKB198" s="91"/>
      <c r="KKC198" s="91"/>
      <c r="KKD198" s="91"/>
      <c r="KKE198" s="91"/>
      <c r="KKF198" s="91"/>
      <c r="KKG198" s="91"/>
      <c r="KKH198" s="91"/>
      <c r="KKI198" s="91"/>
      <c r="KKJ198" s="91"/>
      <c r="KKK198" s="91"/>
      <c r="KKL198" s="91"/>
      <c r="KKM198" s="91"/>
      <c r="KKN198" s="91"/>
      <c r="KKO198" s="91"/>
      <c r="KKP198" s="91"/>
      <c r="KKQ198" s="91"/>
      <c r="KKR198" s="91"/>
      <c r="KKS198" s="91"/>
      <c r="KKT198" s="91"/>
      <c r="KKU198" s="91"/>
      <c r="KKV198" s="91"/>
      <c r="KKW198" s="91"/>
      <c r="KKX198" s="91"/>
      <c r="KKY198" s="91"/>
      <c r="KKZ198" s="91"/>
      <c r="KLA198" s="91"/>
      <c r="KLB198" s="91"/>
      <c r="KLC198" s="91"/>
      <c r="KLD198" s="91"/>
      <c r="KLE198" s="91"/>
      <c r="KLF198" s="91"/>
      <c r="KLG198" s="91"/>
      <c r="KLH198" s="91"/>
      <c r="KLI198" s="91"/>
      <c r="KLJ198" s="91"/>
      <c r="KLK198" s="91"/>
      <c r="KLL198" s="91"/>
      <c r="KLM198" s="91"/>
      <c r="KLN198" s="91"/>
      <c r="KLO198" s="91"/>
      <c r="KLP198" s="91"/>
      <c r="KLQ198" s="91"/>
      <c r="KLR198" s="91"/>
      <c r="KLS198" s="91"/>
      <c r="KLT198" s="91"/>
      <c r="KLU198" s="91"/>
      <c r="KLV198" s="91"/>
      <c r="KLW198" s="91"/>
      <c r="KLX198" s="91"/>
      <c r="KLY198" s="91"/>
      <c r="KLZ198" s="91"/>
      <c r="KMA198" s="91"/>
      <c r="KMB198" s="91"/>
      <c r="KMC198" s="91"/>
      <c r="KMD198" s="91"/>
      <c r="KME198" s="91"/>
      <c r="KMF198" s="91"/>
      <c r="KMG198" s="91"/>
      <c r="KMH198" s="91"/>
      <c r="KMI198" s="91"/>
      <c r="KMJ198" s="91"/>
      <c r="KMK198" s="91"/>
      <c r="KML198" s="91"/>
      <c r="KMM198" s="91"/>
      <c r="KMN198" s="91"/>
      <c r="KMO198" s="91"/>
      <c r="KMP198" s="91"/>
      <c r="KMQ198" s="91"/>
      <c r="KMR198" s="91"/>
      <c r="KMS198" s="91"/>
      <c r="KMT198" s="91"/>
      <c r="KMU198" s="91"/>
      <c r="KMV198" s="91"/>
      <c r="KMW198" s="91"/>
      <c r="KMX198" s="91"/>
      <c r="KMY198" s="91"/>
      <c r="KMZ198" s="91"/>
      <c r="KNA198" s="91"/>
      <c r="KNB198" s="91"/>
      <c r="KNC198" s="91"/>
      <c r="KND198" s="91"/>
      <c r="KNE198" s="91"/>
      <c r="KNF198" s="91"/>
      <c r="KNG198" s="91"/>
      <c r="KNH198" s="91"/>
      <c r="KNI198" s="91"/>
      <c r="KNJ198" s="91"/>
      <c r="KNK198" s="91"/>
      <c r="KNL198" s="91"/>
      <c r="KNM198" s="91"/>
      <c r="KNN198" s="91"/>
      <c r="KNO198" s="91"/>
      <c r="KNP198" s="91"/>
      <c r="KNQ198" s="91"/>
      <c r="KNR198" s="91"/>
      <c r="KNS198" s="91"/>
      <c r="KNT198" s="91"/>
      <c r="KNU198" s="91"/>
      <c r="KNV198" s="91"/>
      <c r="KNW198" s="91"/>
      <c r="KNX198" s="91"/>
      <c r="KNY198" s="91"/>
      <c r="KNZ198" s="91"/>
      <c r="KOA198" s="91"/>
      <c r="KOB198" s="91"/>
      <c r="KOC198" s="91"/>
      <c r="KOD198" s="91"/>
      <c r="KOE198" s="91"/>
      <c r="KOF198" s="91"/>
      <c r="KOG198" s="91"/>
      <c r="KOH198" s="91"/>
      <c r="KOI198" s="91"/>
      <c r="KOJ198" s="91"/>
      <c r="KOK198" s="91"/>
      <c r="KOL198" s="91"/>
      <c r="KOM198" s="91"/>
      <c r="KON198" s="91"/>
      <c r="KOO198" s="91"/>
      <c r="KOP198" s="91"/>
      <c r="KOQ198" s="91"/>
      <c r="KOR198" s="91"/>
      <c r="KOS198" s="91"/>
      <c r="KOT198" s="91"/>
      <c r="KOU198" s="91"/>
      <c r="KOV198" s="91"/>
      <c r="KOW198" s="91"/>
      <c r="KOX198" s="91"/>
      <c r="KOY198" s="91"/>
      <c r="KOZ198" s="91"/>
      <c r="KPA198" s="91"/>
      <c r="KPB198" s="91"/>
      <c r="KPC198" s="91"/>
      <c r="KPD198" s="91"/>
      <c r="KPE198" s="91"/>
      <c r="KPF198" s="91"/>
      <c r="KPG198" s="91"/>
      <c r="KPH198" s="91"/>
      <c r="KPI198" s="91"/>
      <c r="KPJ198" s="91"/>
      <c r="KPK198" s="91"/>
      <c r="KPL198" s="91"/>
      <c r="KPM198" s="91"/>
      <c r="KPN198" s="91"/>
      <c r="KPO198" s="91"/>
      <c r="KPP198" s="91"/>
      <c r="KPQ198" s="91"/>
      <c r="KPR198" s="91"/>
      <c r="KPS198" s="91"/>
      <c r="KPT198" s="91"/>
      <c r="KPU198" s="91"/>
      <c r="KPV198" s="91"/>
      <c r="KPW198" s="91"/>
      <c r="KPX198" s="91"/>
      <c r="KPY198" s="91"/>
      <c r="KPZ198" s="91"/>
      <c r="KQA198" s="91"/>
      <c r="KQB198" s="91"/>
      <c r="KQC198" s="91"/>
      <c r="KQD198" s="91"/>
      <c r="KQE198" s="91"/>
      <c r="KQF198" s="91"/>
      <c r="KQG198" s="91"/>
      <c r="KQH198" s="91"/>
      <c r="KQI198" s="91"/>
      <c r="KQJ198" s="91"/>
      <c r="KQK198" s="91"/>
      <c r="KQL198" s="91"/>
      <c r="KQM198" s="91"/>
      <c r="KQN198" s="91"/>
      <c r="KQO198" s="91"/>
      <c r="KQP198" s="91"/>
      <c r="KQQ198" s="91"/>
      <c r="KQR198" s="91"/>
      <c r="KQS198" s="91"/>
      <c r="KQT198" s="91"/>
      <c r="KQU198" s="91"/>
      <c r="KQV198" s="91"/>
      <c r="KQW198" s="91"/>
      <c r="KQX198" s="91"/>
      <c r="KQY198" s="91"/>
      <c r="KQZ198" s="91"/>
      <c r="KRA198" s="91"/>
      <c r="KRB198" s="91"/>
      <c r="KRC198" s="91"/>
      <c r="KRD198" s="91"/>
      <c r="KRE198" s="91"/>
      <c r="KRF198" s="91"/>
      <c r="KRG198" s="91"/>
      <c r="KRH198" s="91"/>
      <c r="KRI198" s="91"/>
      <c r="KRJ198" s="91"/>
      <c r="KRK198" s="91"/>
      <c r="KRL198" s="91"/>
      <c r="KRM198" s="91"/>
      <c r="KRN198" s="91"/>
      <c r="KRO198" s="91"/>
      <c r="KRP198" s="91"/>
      <c r="KRQ198" s="91"/>
      <c r="KRR198" s="91"/>
      <c r="KRS198" s="91"/>
      <c r="KRT198" s="91"/>
      <c r="KRU198" s="91"/>
      <c r="KRV198" s="91"/>
      <c r="KRW198" s="91"/>
      <c r="KRX198" s="91"/>
      <c r="KRY198" s="91"/>
      <c r="KRZ198" s="91"/>
      <c r="KSA198" s="91"/>
      <c r="KSB198" s="91"/>
      <c r="KSC198" s="91"/>
      <c r="KSD198" s="91"/>
      <c r="KSE198" s="91"/>
      <c r="KSF198" s="91"/>
      <c r="KSG198" s="91"/>
      <c r="KSH198" s="91"/>
      <c r="KSI198" s="91"/>
      <c r="KSJ198" s="91"/>
      <c r="KSK198" s="91"/>
      <c r="KSL198" s="91"/>
      <c r="KSM198" s="91"/>
      <c r="KSN198" s="91"/>
      <c r="KSO198" s="91"/>
      <c r="KSP198" s="91"/>
      <c r="KSQ198" s="91"/>
      <c r="KSR198" s="91"/>
      <c r="KSS198" s="91"/>
      <c r="KST198" s="91"/>
      <c r="KSU198" s="91"/>
      <c r="KSV198" s="91"/>
      <c r="KSW198" s="91"/>
      <c r="KSX198" s="91"/>
      <c r="KSY198" s="91"/>
      <c r="KSZ198" s="91"/>
      <c r="KTA198" s="91"/>
      <c r="KTB198" s="91"/>
      <c r="KTC198" s="91"/>
      <c r="KTD198" s="91"/>
      <c r="KTE198" s="91"/>
      <c r="KTF198" s="91"/>
      <c r="KTG198" s="91"/>
      <c r="KTH198" s="91"/>
      <c r="KTI198" s="91"/>
      <c r="KTJ198" s="91"/>
      <c r="KTK198" s="91"/>
      <c r="KTL198" s="91"/>
      <c r="KTM198" s="91"/>
      <c r="KTN198" s="91"/>
      <c r="KTO198" s="91"/>
      <c r="KTP198" s="91"/>
      <c r="KTQ198" s="91"/>
      <c r="KTR198" s="91"/>
      <c r="KTS198" s="91"/>
      <c r="KTT198" s="91"/>
      <c r="KTU198" s="91"/>
      <c r="KTV198" s="91"/>
      <c r="KTW198" s="91"/>
      <c r="KTX198" s="91"/>
      <c r="KTY198" s="91"/>
      <c r="KTZ198" s="91"/>
      <c r="KUA198" s="91"/>
      <c r="KUB198" s="91"/>
      <c r="KUC198" s="91"/>
      <c r="KUD198" s="91"/>
      <c r="KUE198" s="91"/>
      <c r="KUF198" s="91"/>
      <c r="KUG198" s="91"/>
      <c r="KUH198" s="91"/>
      <c r="KUI198" s="91"/>
      <c r="KUJ198" s="91"/>
      <c r="KUK198" s="91"/>
      <c r="KUL198" s="91"/>
      <c r="KUM198" s="91"/>
      <c r="KUN198" s="91"/>
      <c r="KUO198" s="91"/>
      <c r="KUP198" s="91"/>
      <c r="KUQ198" s="91"/>
      <c r="KUR198" s="91"/>
      <c r="KUS198" s="91"/>
      <c r="KUT198" s="91"/>
      <c r="KUU198" s="91"/>
      <c r="KUV198" s="91"/>
      <c r="KUW198" s="91"/>
      <c r="KUX198" s="91"/>
      <c r="KUY198" s="91"/>
      <c r="KUZ198" s="91"/>
      <c r="KVA198" s="91"/>
      <c r="KVB198" s="91"/>
      <c r="KVC198" s="91"/>
      <c r="KVD198" s="91"/>
      <c r="KVE198" s="91"/>
      <c r="KVF198" s="91"/>
      <c r="KVG198" s="91"/>
      <c r="KVH198" s="91"/>
      <c r="KVI198" s="91"/>
      <c r="KVJ198" s="91"/>
      <c r="KVK198" s="91"/>
      <c r="KVL198" s="91"/>
      <c r="KVM198" s="91"/>
      <c r="KVN198" s="91"/>
      <c r="KVO198" s="91"/>
      <c r="KVP198" s="91"/>
      <c r="KVQ198" s="91"/>
      <c r="KVR198" s="91"/>
      <c r="KVS198" s="91"/>
      <c r="KVT198" s="91"/>
      <c r="KVU198" s="91"/>
      <c r="KVV198" s="91"/>
      <c r="KVW198" s="91"/>
      <c r="KVX198" s="91"/>
      <c r="KVY198" s="91"/>
      <c r="KVZ198" s="91"/>
      <c r="KWA198" s="91"/>
      <c r="KWB198" s="91"/>
      <c r="KWC198" s="91"/>
      <c r="KWD198" s="91"/>
      <c r="KWE198" s="91"/>
      <c r="KWF198" s="91"/>
      <c r="KWG198" s="91"/>
      <c r="KWH198" s="91"/>
      <c r="KWI198" s="91"/>
      <c r="KWJ198" s="91"/>
      <c r="KWK198" s="91"/>
      <c r="KWL198" s="91"/>
      <c r="KWM198" s="91"/>
      <c r="KWN198" s="91"/>
      <c r="KWO198" s="91"/>
      <c r="KWP198" s="91"/>
      <c r="KWQ198" s="91"/>
      <c r="KWR198" s="91"/>
      <c r="KWS198" s="91"/>
      <c r="KWT198" s="91"/>
      <c r="KWU198" s="91"/>
      <c r="KWV198" s="91"/>
      <c r="KWW198" s="91"/>
      <c r="KWX198" s="91"/>
      <c r="KWY198" s="91"/>
      <c r="KWZ198" s="91"/>
      <c r="KXA198" s="91"/>
      <c r="KXB198" s="91"/>
      <c r="KXC198" s="91"/>
      <c r="KXD198" s="91"/>
      <c r="KXE198" s="91"/>
      <c r="KXF198" s="91"/>
      <c r="KXG198" s="91"/>
      <c r="KXH198" s="91"/>
      <c r="KXI198" s="91"/>
      <c r="KXJ198" s="91"/>
      <c r="KXK198" s="91"/>
      <c r="KXL198" s="91"/>
      <c r="KXM198" s="91"/>
      <c r="KXN198" s="91"/>
      <c r="KXO198" s="91"/>
      <c r="KXP198" s="91"/>
      <c r="KXQ198" s="91"/>
      <c r="KXR198" s="91"/>
      <c r="KXS198" s="91"/>
      <c r="KXT198" s="91"/>
      <c r="KXU198" s="91"/>
      <c r="KXV198" s="91"/>
      <c r="KXW198" s="91"/>
      <c r="KXX198" s="91"/>
      <c r="KXY198" s="91"/>
      <c r="KXZ198" s="91"/>
      <c r="KYA198" s="91"/>
      <c r="KYB198" s="91"/>
      <c r="KYC198" s="91"/>
      <c r="KYD198" s="91"/>
      <c r="KYE198" s="91"/>
      <c r="KYF198" s="91"/>
      <c r="KYG198" s="91"/>
      <c r="KYH198" s="91"/>
      <c r="KYI198" s="91"/>
      <c r="KYJ198" s="91"/>
      <c r="KYK198" s="91"/>
      <c r="KYL198" s="91"/>
      <c r="KYM198" s="91"/>
      <c r="KYN198" s="91"/>
      <c r="KYO198" s="91"/>
      <c r="KYP198" s="91"/>
      <c r="KYQ198" s="91"/>
      <c r="KYR198" s="91"/>
      <c r="KYS198" s="91"/>
      <c r="KYT198" s="91"/>
      <c r="KYU198" s="91"/>
      <c r="KYV198" s="91"/>
      <c r="KYW198" s="91"/>
      <c r="KYX198" s="91"/>
      <c r="KYY198" s="91"/>
      <c r="KYZ198" s="91"/>
      <c r="KZA198" s="91"/>
      <c r="KZB198" s="91"/>
      <c r="KZC198" s="91"/>
      <c r="KZD198" s="91"/>
      <c r="KZE198" s="91"/>
      <c r="KZF198" s="91"/>
      <c r="KZG198" s="91"/>
      <c r="KZH198" s="91"/>
      <c r="KZI198" s="91"/>
      <c r="KZJ198" s="91"/>
      <c r="KZK198" s="91"/>
      <c r="KZL198" s="91"/>
      <c r="KZM198" s="91"/>
      <c r="KZN198" s="91"/>
      <c r="KZO198" s="91"/>
      <c r="KZP198" s="91"/>
      <c r="KZQ198" s="91"/>
      <c r="KZR198" s="91"/>
      <c r="KZS198" s="91"/>
      <c r="KZT198" s="91"/>
      <c r="KZU198" s="91"/>
      <c r="KZV198" s="91"/>
      <c r="KZW198" s="91"/>
      <c r="KZX198" s="91"/>
      <c r="KZY198" s="91"/>
      <c r="KZZ198" s="91"/>
      <c r="LAA198" s="91"/>
      <c r="LAB198" s="91"/>
      <c r="LAC198" s="91"/>
      <c r="LAD198" s="91"/>
      <c r="LAE198" s="91"/>
      <c r="LAF198" s="91"/>
      <c r="LAG198" s="91"/>
      <c r="LAH198" s="91"/>
      <c r="LAI198" s="91"/>
      <c r="LAJ198" s="91"/>
      <c r="LAK198" s="91"/>
      <c r="LAL198" s="91"/>
      <c r="LAM198" s="91"/>
      <c r="LAN198" s="91"/>
      <c r="LAO198" s="91"/>
      <c r="LAP198" s="91"/>
      <c r="LAQ198" s="91"/>
      <c r="LAR198" s="91"/>
      <c r="LAS198" s="91"/>
      <c r="LAT198" s="91"/>
      <c r="LAU198" s="91"/>
      <c r="LAV198" s="91"/>
      <c r="LAW198" s="91"/>
      <c r="LAX198" s="91"/>
      <c r="LAY198" s="91"/>
      <c r="LAZ198" s="91"/>
      <c r="LBA198" s="91"/>
      <c r="LBB198" s="91"/>
      <c r="LBC198" s="91"/>
      <c r="LBD198" s="91"/>
      <c r="LBE198" s="91"/>
      <c r="LBF198" s="91"/>
      <c r="LBG198" s="91"/>
      <c r="LBH198" s="91"/>
      <c r="LBI198" s="91"/>
      <c r="LBJ198" s="91"/>
      <c r="LBK198" s="91"/>
      <c r="LBL198" s="91"/>
      <c r="LBM198" s="91"/>
      <c r="LBN198" s="91"/>
      <c r="LBO198" s="91"/>
      <c r="LBP198" s="91"/>
      <c r="LBQ198" s="91"/>
      <c r="LBR198" s="91"/>
      <c r="LBS198" s="91"/>
      <c r="LBT198" s="91"/>
      <c r="LBU198" s="91"/>
      <c r="LBV198" s="91"/>
      <c r="LBW198" s="91"/>
      <c r="LBX198" s="91"/>
      <c r="LBY198" s="91"/>
      <c r="LBZ198" s="91"/>
      <c r="LCA198" s="91"/>
      <c r="LCB198" s="91"/>
      <c r="LCC198" s="91"/>
      <c r="LCD198" s="91"/>
      <c r="LCE198" s="91"/>
      <c r="LCF198" s="91"/>
      <c r="LCG198" s="91"/>
      <c r="LCH198" s="91"/>
      <c r="LCI198" s="91"/>
      <c r="LCJ198" s="91"/>
      <c r="LCK198" s="91"/>
      <c r="LCL198" s="91"/>
      <c r="LCM198" s="91"/>
      <c r="LCN198" s="91"/>
      <c r="LCO198" s="91"/>
      <c r="LCP198" s="91"/>
      <c r="LCQ198" s="91"/>
      <c r="LCR198" s="91"/>
      <c r="LCS198" s="91"/>
      <c r="LCT198" s="91"/>
      <c r="LCU198" s="91"/>
      <c r="LCV198" s="91"/>
      <c r="LCW198" s="91"/>
      <c r="LCX198" s="91"/>
      <c r="LCY198" s="91"/>
      <c r="LCZ198" s="91"/>
      <c r="LDA198" s="91"/>
      <c r="LDB198" s="91"/>
      <c r="LDC198" s="91"/>
      <c r="LDD198" s="91"/>
      <c r="LDE198" s="91"/>
      <c r="LDF198" s="91"/>
      <c r="LDG198" s="91"/>
      <c r="LDH198" s="91"/>
      <c r="LDI198" s="91"/>
      <c r="LDJ198" s="91"/>
      <c r="LDK198" s="91"/>
      <c r="LDL198" s="91"/>
      <c r="LDM198" s="91"/>
      <c r="LDN198" s="91"/>
      <c r="LDO198" s="91"/>
      <c r="LDP198" s="91"/>
      <c r="LDQ198" s="91"/>
      <c r="LDR198" s="91"/>
      <c r="LDS198" s="91"/>
      <c r="LDT198" s="91"/>
      <c r="LDU198" s="91"/>
      <c r="LDV198" s="91"/>
      <c r="LDW198" s="91"/>
      <c r="LDX198" s="91"/>
      <c r="LDY198" s="91"/>
      <c r="LDZ198" s="91"/>
      <c r="LEA198" s="91"/>
      <c r="LEB198" s="91"/>
      <c r="LEC198" s="91"/>
      <c r="LED198" s="91"/>
      <c r="LEE198" s="91"/>
      <c r="LEF198" s="91"/>
      <c r="LEG198" s="91"/>
      <c r="LEH198" s="91"/>
      <c r="LEI198" s="91"/>
      <c r="LEJ198" s="91"/>
      <c r="LEK198" s="91"/>
      <c r="LEL198" s="91"/>
      <c r="LEM198" s="91"/>
      <c r="LEN198" s="91"/>
      <c r="LEO198" s="91"/>
      <c r="LEP198" s="91"/>
      <c r="LEQ198" s="91"/>
      <c r="LER198" s="91"/>
      <c r="LES198" s="91"/>
      <c r="LET198" s="91"/>
      <c r="LEU198" s="91"/>
      <c r="LEV198" s="91"/>
      <c r="LEW198" s="91"/>
      <c r="LEX198" s="91"/>
      <c r="LEY198" s="91"/>
      <c r="LEZ198" s="91"/>
      <c r="LFA198" s="91"/>
      <c r="LFB198" s="91"/>
      <c r="LFC198" s="91"/>
      <c r="LFD198" s="91"/>
      <c r="LFE198" s="91"/>
      <c r="LFF198" s="91"/>
      <c r="LFG198" s="91"/>
      <c r="LFH198" s="91"/>
      <c r="LFI198" s="91"/>
      <c r="LFJ198" s="91"/>
      <c r="LFK198" s="91"/>
      <c r="LFL198" s="91"/>
      <c r="LFM198" s="91"/>
      <c r="LFN198" s="91"/>
      <c r="LFO198" s="91"/>
      <c r="LFP198" s="91"/>
      <c r="LFQ198" s="91"/>
      <c r="LFR198" s="91"/>
      <c r="LFS198" s="91"/>
      <c r="LFT198" s="91"/>
      <c r="LFU198" s="91"/>
      <c r="LFV198" s="91"/>
      <c r="LFW198" s="91"/>
      <c r="LFX198" s="91"/>
      <c r="LFY198" s="91"/>
      <c r="LFZ198" s="91"/>
      <c r="LGA198" s="91"/>
      <c r="LGB198" s="91"/>
      <c r="LGC198" s="91"/>
      <c r="LGD198" s="91"/>
      <c r="LGE198" s="91"/>
      <c r="LGF198" s="91"/>
      <c r="LGG198" s="91"/>
      <c r="LGH198" s="91"/>
      <c r="LGI198" s="91"/>
      <c r="LGJ198" s="91"/>
      <c r="LGK198" s="91"/>
      <c r="LGL198" s="91"/>
      <c r="LGM198" s="91"/>
      <c r="LGN198" s="91"/>
      <c r="LGO198" s="91"/>
      <c r="LGP198" s="91"/>
      <c r="LGQ198" s="91"/>
      <c r="LGR198" s="91"/>
      <c r="LGS198" s="91"/>
      <c r="LGT198" s="91"/>
      <c r="LGU198" s="91"/>
      <c r="LGV198" s="91"/>
      <c r="LGW198" s="91"/>
      <c r="LGX198" s="91"/>
      <c r="LGY198" s="91"/>
      <c r="LGZ198" s="91"/>
      <c r="LHA198" s="91"/>
      <c r="LHB198" s="91"/>
      <c r="LHC198" s="91"/>
      <c r="LHD198" s="91"/>
      <c r="LHE198" s="91"/>
      <c r="LHF198" s="91"/>
      <c r="LHG198" s="91"/>
      <c r="LHH198" s="91"/>
      <c r="LHI198" s="91"/>
      <c r="LHJ198" s="91"/>
      <c r="LHK198" s="91"/>
      <c r="LHL198" s="91"/>
      <c r="LHM198" s="91"/>
      <c r="LHN198" s="91"/>
      <c r="LHO198" s="91"/>
      <c r="LHP198" s="91"/>
      <c r="LHQ198" s="91"/>
      <c r="LHR198" s="91"/>
      <c r="LHS198" s="91"/>
      <c r="LHT198" s="91"/>
      <c r="LHU198" s="91"/>
      <c r="LHV198" s="91"/>
      <c r="LHW198" s="91"/>
      <c r="LHX198" s="91"/>
      <c r="LHY198" s="91"/>
      <c r="LHZ198" s="91"/>
      <c r="LIA198" s="91"/>
      <c r="LIB198" s="91"/>
      <c r="LIC198" s="91"/>
      <c r="LID198" s="91"/>
      <c r="LIE198" s="91"/>
      <c r="LIF198" s="91"/>
      <c r="LIG198" s="91"/>
      <c r="LIH198" s="91"/>
      <c r="LII198" s="91"/>
      <c r="LIJ198" s="91"/>
      <c r="LIK198" s="91"/>
      <c r="LIL198" s="91"/>
      <c r="LIM198" s="91"/>
      <c r="LIN198" s="91"/>
      <c r="LIO198" s="91"/>
      <c r="LIP198" s="91"/>
      <c r="LIQ198" s="91"/>
      <c r="LIR198" s="91"/>
      <c r="LIS198" s="91"/>
      <c r="LIT198" s="91"/>
      <c r="LIU198" s="91"/>
      <c r="LIV198" s="91"/>
      <c r="LIW198" s="91"/>
      <c r="LIX198" s="91"/>
      <c r="LIY198" s="91"/>
      <c r="LIZ198" s="91"/>
      <c r="LJA198" s="91"/>
      <c r="LJB198" s="91"/>
      <c r="LJC198" s="91"/>
      <c r="LJD198" s="91"/>
      <c r="LJE198" s="91"/>
      <c r="LJF198" s="91"/>
      <c r="LJG198" s="91"/>
      <c r="LJH198" s="91"/>
      <c r="LJI198" s="91"/>
      <c r="LJJ198" s="91"/>
      <c r="LJK198" s="91"/>
      <c r="LJL198" s="91"/>
      <c r="LJM198" s="91"/>
      <c r="LJN198" s="91"/>
      <c r="LJO198" s="91"/>
      <c r="LJP198" s="91"/>
      <c r="LJQ198" s="91"/>
      <c r="LJR198" s="91"/>
      <c r="LJS198" s="91"/>
      <c r="LJT198" s="91"/>
      <c r="LJU198" s="91"/>
      <c r="LJV198" s="91"/>
      <c r="LJW198" s="91"/>
      <c r="LJX198" s="91"/>
      <c r="LJY198" s="91"/>
      <c r="LJZ198" s="91"/>
      <c r="LKA198" s="91"/>
      <c r="LKB198" s="91"/>
      <c r="LKC198" s="91"/>
      <c r="LKD198" s="91"/>
      <c r="LKE198" s="91"/>
      <c r="LKF198" s="91"/>
      <c r="LKG198" s="91"/>
      <c r="LKH198" s="91"/>
      <c r="LKI198" s="91"/>
      <c r="LKJ198" s="91"/>
      <c r="LKK198" s="91"/>
      <c r="LKL198" s="91"/>
      <c r="LKM198" s="91"/>
      <c r="LKN198" s="91"/>
      <c r="LKO198" s="91"/>
      <c r="LKP198" s="91"/>
      <c r="LKQ198" s="91"/>
      <c r="LKR198" s="91"/>
      <c r="LKS198" s="91"/>
      <c r="LKT198" s="91"/>
      <c r="LKU198" s="91"/>
      <c r="LKV198" s="91"/>
      <c r="LKW198" s="91"/>
      <c r="LKX198" s="91"/>
      <c r="LKY198" s="91"/>
      <c r="LKZ198" s="91"/>
      <c r="LLA198" s="91"/>
      <c r="LLB198" s="91"/>
      <c r="LLC198" s="91"/>
      <c r="LLD198" s="91"/>
      <c r="LLE198" s="91"/>
      <c r="LLF198" s="91"/>
      <c r="LLG198" s="91"/>
      <c r="LLH198" s="91"/>
      <c r="LLI198" s="91"/>
      <c r="LLJ198" s="91"/>
      <c r="LLK198" s="91"/>
      <c r="LLL198" s="91"/>
      <c r="LLM198" s="91"/>
      <c r="LLN198" s="91"/>
      <c r="LLO198" s="91"/>
      <c r="LLP198" s="91"/>
      <c r="LLQ198" s="91"/>
      <c r="LLR198" s="91"/>
      <c r="LLS198" s="91"/>
      <c r="LLT198" s="91"/>
      <c r="LLU198" s="91"/>
      <c r="LLV198" s="91"/>
      <c r="LLW198" s="91"/>
      <c r="LLX198" s="91"/>
      <c r="LLY198" s="91"/>
      <c r="LLZ198" s="91"/>
      <c r="LMA198" s="91"/>
      <c r="LMB198" s="91"/>
      <c r="LMC198" s="91"/>
      <c r="LMD198" s="91"/>
      <c r="LME198" s="91"/>
      <c r="LMF198" s="91"/>
      <c r="LMG198" s="91"/>
      <c r="LMH198" s="91"/>
      <c r="LMI198" s="91"/>
      <c r="LMJ198" s="91"/>
      <c r="LMK198" s="91"/>
      <c r="LML198" s="91"/>
      <c r="LMM198" s="91"/>
      <c r="LMN198" s="91"/>
      <c r="LMO198" s="91"/>
      <c r="LMP198" s="91"/>
      <c r="LMQ198" s="91"/>
      <c r="LMR198" s="91"/>
      <c r="LMS198" s="91"/>
      <c r="LMT198" s="91"/>
      <c r="LMU198" s="91"/>
      <c r="LMV198" s="91"/>
      <c r="LMW198" s="91"/>
      <c r="LMX198" s="91"/>
      <c r="LMY198" s="91"/>
      <c r="LMZ198" s="91"/>
      <c r="LNA198" s="91"/>
      <c r="LNB198" s="91"/>
      <c r="LNC198" s="91"/>
      <c r="LND198" s="91"/>
      <c r="LNE198" s="91"/>
      <c r="LNF198" s="91"/>
      <c r="LNG198" s="91"/>
      <c r="LNH198" s="91"/>
      <c r="LNI198" s="91"/>
      <c r="LNJ198" s="91"/>
      <c r="LNK198" s="91"/>
      <c r="LNL198" s="91"/>
      <c r="LNM198" s="91"/>
      <c r="LNN198" s="91"/>
      <c r="LNO198" s="91"/>
      <c r="LNP198" s="91"/>
      <c r="LNQ198" s="91"/>
      <c r="LNR198" s="91"/>
      <c r="LNS198" s="91"/>
      <c r="LNT198" s="91"/>
      <c r="LNU198" s="91"/>
      <c r="LNV198" s="91"/>
      <c r="LNW198" s="91"/>
      <c r="LNX198" s="91"/>
      <c r="LNY198" s="91"/>
      <c r="LNZ198" s="91"/>
      <c r="LOA198" s="91"/>
      <c r="LOB198" s="91"/>
      <c r="LOC198" s="91"/>
      <c r="LOD198" s="91"/>
      <c r="LOE198" s="91"/>
      <c r="LOF198" s="91"/>
      <c r="LOG198" s="91"/>
      <c r="LOH198" s="91"/>
      <c r="LOI198" s="91"/>
      <c r="LOJ198" s="91"/>
      <c r="LOK198" s="91"/>
      <c r="LOL198" s="91"/>
      <c r="LOM198" s="91"/>
      <c r="LON198" s="91"/>
      <c r="LOO198" s="91"/>
      <c r="LOP198" s="91"/>
      <c r="LOQ198" s="91"/>
      <c r="LOR198" s="91"/>
      <c r="LOS198" s="91"/>
      <c r="LOT198" s="91"/>
      <c r="LOU198" s="91"/>
      <c r="LOV198" s="91"/>
      <c r="LOW198" s="91"/>
      <c r="LOX198" s="91"/>
      <c r="LOY198" s="91"/>
      <c r="LOZ198" s="91"/>
      <c r="LPA198" s="91"/>
      <c r="LPB198" s="91"/>
      <c r="LPC198" s="91"/>
      <c r="LPD198" s="91"/>
      <c r="LPE198" s="91"/>
      <c r="LPF198" s="91"/>
      <c r="LPG198" s="91"/>
      <c r="LPH198" s="91"/>
      <c r="LPI198" s="91"/>
      <c r="LPJ198" s="91"/>
      <c r="LPK198" s="91"/>
      <c r="LPL198" s="91"/>
      <c r="LPM198" s="91"/>
      <c r="LPN198" s="91"/>
      <c r="LPO198" s="91"/>
      <c r="LPP198" s="91"/>
      <c r="LPQ198" s="91"/>
      <c r="LPR198" s="91"/>
      <c r="LPS198" s="91"/>
      <c r="LPT198" s="91"/>
      <c r="LPU198" s="91"/>
      <c r="LPV198" s="91"/>
      <c r="LPW198" s="91"/>
      <c r="LPX198" s="91"/>
      <c r="LPY198" s="91"/>
      <c r="LPZ198" s="91"/>
      <c r="LQA198" s="91"/>
      <c r="LQB198" s="91"/>
      <c r="LQC198" s="91"/>
      <c r="LQD198" s="91"/>
      <c r="LQE198" s="91"/>
      <c r="LQF198" s="91"/>
      <c r="LQG198" s="91"/>
      <c r="LQH198" s="91"/>
      <c r="LQI198" s="91"/>
      <c r="LQJ198" s="91"/>
      <c r="LQK198" s="91"/>
      <c r="LQL198" s="91"/>
      <c r="LQM198" s="91"/>
      <c r="LQN198" s="91"/>
      <c r="LQO198" s="91"/>
      <c r="LQP198" s="91"/>
      <c r="LQQ198" s="91"/>
      <c r="LQR198" s="91"/>
      <c r="LQS198" s="91"/>
      <c r="LQT198" s="91"/>
      <c r="LQU198" s="91"/>
      <c r="LQV198" s="91"/>
      <c r="LQW198" s="91"/>
      <c r="LQX198" s="91"/>
      <c r="LQY198" s="91"/>
      <c r="LQZ198" s="91"/>
      <c r="LRA198" s="91"/>
      <c r="LRB198" s="91"/>
      <c r="LRC198" s="91"/>
      <c r="LRD198" s="91"/>
      <c r="LRE198" s="91"/>
      <c r="LRF198" s="91"/>
      <c r="LRG198" s="91"/>
      <c r="LRH198" s="91"/>
      <c r="LRI198" s="91"/>
      <c r="LRJ198" s="91"/>
      <c r="LRK198" s="91"/>
      <c r="LRL198" s="91"/>
      <c r="LRM198" s="91"/>
      <c r="LRN198" s="91"/>
      <c r="LRO198" s="91"/>
      <c r="LRP198" s="91"/>
      <c r="LRQ198" s="91"/>
      <c r="LRR198" s="91"/>
      <c r="LRS198" s="91"/>
      <c r="LRT198" s="91"/>
      <c r="LRU198" s="91"/>
      <c r="LRV198" s="91"/>
      <c r="LRW198" s="91"/>
      <c r="LRX198" s="91"/>
      <c r="LRY198" s="91"/>
      <c r="LRZ198" s="91"/>
      <c r="LSA198" s="91"/>
      <c r="LSB198" s="91"/>
      <c r="LSC198" s="91"/>
      <c r="LSD198" s="91"/>
      <c r="LSE198" s="91"/>
      <c r="LSF198" s="91"/>
      <c r="LSG198" s="91"/>
      <c r="LSH198" s="91"/>
      <c r="LSI198" s="91"/>
      <c r="LSJ198" s="91"/>
      <c r="LSK198" s="91"/>
      <c r="LSL198" s="91"/>
      <c r="LSM198" s="91"/>
      <c r="LSN198" s="91"/>
      <c r="LSO198" s="91"/>
      <c r="LSP198" s="91"/>
      <c r="LSQ198" s="91"/>
      <c r="LSR198" s="91"/>
      <c r="LSS198" s="91"/>
      <c r="LST198" s="91"/>
      <c r="LSU198" s="91"/>
      <c r="LSV198" s="91"/>
      <c r="LSW198" s="91"/>
      <c r="LSX198" s="91"/>
      <c r="LSY198" s="91"/>
      <c r="LSZ198" s="91"/>
      <c r="LTA198" s="91"/>
      <c r="LTB198" s="91"/>
      <c r="LTC198" s="91"/>
      <c r="LTD198" s="91"/>
      <c r="LTE198" s="91"/>
      <c r="LTF198" s="91"/>
      <c r="LTG198" s="91"/>
      <c r="LTH198" s="91"/>
      <c r="LTI198" s="91"/>
      <c r="LTJ198" s="91"/>
      <c r="LTK198" s="91"/>
      <c r="LTL198" s="91"/>
      <c r="LTM198" s="91"/>
      <c r="LTN198" s="91"/>
      <c r="LTO198" s="91"/>
      <c r="LTP198" s="91"/>
      <c r="LTQ198" s="91"/>
      <c r="LTR198" s="91"/>
      <c r="LTS198" s="91"/>
      <c r="LTT198" s="91"/>
      <c r="LTU198" s="91"/>
      <c r="LTV198" s="91"/>
      <c r="LTW198" s="91"/>
      <c r="LTX198" s="91"/>
      <c r="LTY198" s="91"/>
      <c r="LTZ198" s="91"/>
      <c r="LUA198" s="91"/>
      <c r="LUB198" s="91"/>
      <c r="LUC198" s="91"/>
      <c r="LUD198" s="91"/>
      <c r="LUE198" s="91"/>
      <c r="LUF198" s="91"/>
      <c r="LUG198" s="91"/>
      <c r="LUH198" s="91"/>
      <c r="LUI198" s="91"/>
      <c r="LUJ198" s="91"/>
      <c r="LUK198" s="91"/>
      <c r="LUL198" s="91"/>
      <c r="LUM198" s="91"/>
      <c r="LUN198" s="91"/>
      <c r="LUO198" s="91"/>
      <c r="LUP198" s="91"/>
      <c r="LUQ198" s="91"/>
      <c r="LUR198" s="91"/>
      <c r="LUS198" s="91"/>
      <c r="LUT198" s="91"/>
      <c r="LUU198" s="91"/>
      <c r="LUV198" s="91"/>
      <c r="LUW198" s="91"/>
      <c r="LUX198" s="91"/>
      <c r="LUY198" s="91"/>
      <c r="LUZ198" s="91"/>
      <c r="LVA198" s="91"/>
      <c r="LVB198" s="91"/>
      <c r="LVC198" s="91"/>
      <c r="LVD198" s="91"/>
      <c r="LVE198" s="91"/>
      <c r="LVF198" s="91"/>
      <c r="LVG198" s="91"/>
      <c r="LVH198" s="91"/>
      <c r="LVI198" s="91"/>
      <c r="LVJ198" s="91"/>
      <c r="LVK198" s="91"/>
      <c r="LVL198" s="91"/>
      <c r="LVM198" s="91"/>
      <c r="LVN198" s="91"/>
      <c r="LVO198" s="91"/>
      <c r="LVP198" s="91"/>
      <c r="LVQ198" s="91"/>
      <c r="LVR198" s="91"/>
      <c r="LVS198" s="91"/>
      <c r="LVT198" s="91"/>
      <c r="LVU198" s="91"/>
      <c r="LVV198" s="91"/>
      <c r="LVW198" s="91"/>
      <c r="LVX198" s="91"/>
      <c r="LVY198" s="91"/>
      <c r="LVZ198" s="91"/>
      <c r="LWA198" s="91"/>
      <c r="LWB198" s="91"/>
      <c r="LWC198" s="91"/>
      <c r="LWD198" s="91"/>
      <c r="LWE198" s="91"/>
      <c r="LWF198" s="91"/>
      <c r="LWG198" s="91"/>
      <c r="LWH198" s="91"/>
      <c r="LWI198" s="91"/>
      <c r="LWJ198" s="91"/>
      <c r="LWK198" s="91"/>
      <c r="LWL198" s="91"/>
      <c r="LWM198" s="91"/>
      <c r="LWN198" s="91"/>
      <c r="LWO198" s="91"/>
      <c r="LWP198" s="91"/>
      <c r="LWQ198" s="91"/>
      <c r="LWR198" s="91"/>
      <c r="LWS198" s="91"/>
      <c r="LWT198" s="91"/>
      <c r="LWU198" s="91"/>
      <c r="LWV198" s="91"/>
      <c r="LWW198" s="91"/>
      <c r="LWX198" s="91"/>
      <c r="LWY198" s="91"/>
      <c r="LWZ198" s="91"/>
      <c r="LXA198" s="91"/>
      <c r="LXB198" s="91"/>
      <c r="LXC198" s="91"/>
      <c r="LXD198" s="91"/>
      <c r="LXE198" s="91"/>
      <c r="LXF198" s="91"/>
      <c r="LXG198" s="91"/>
      <c r="LXH198" s="91"/>
      <c r="LXI198" s="91"/>
      <c r="LXJ198" s="91"/>
      <c r="LXK198" s="91"/>
      <c r="LXL198" s="91"/>
      <c r="LXM198" s="91"/>
      <c r="LXN198" s="91"/>
      <c r="LXO198" s="91"/>
      <c r="LXP198" s="91"/>
      <c r="LXQ198" s="91"/>
      <c r="LXR198" s="91"/>
      <c r="LXS198" s="91"/>
      <c r="LXT198" s="91"/>
      <c r="LXU198" s="91"/>
      <c r="LXV198" s="91"/>
      <c r="LXW198" s="91"/>
      <c r="LXX198" s="91"/>
      <c r="LXY198" s="91"/>
      <c r="LXZ198" s="91"/>
      <c r="LYA198" s="91"/>
      <c r="LYB198" s="91"/>
      <c r="LYC198" s="91"/>
      <c r="LYD198" s="91"/>
      <c r="LYE198" s="91"/>
      <c r="LYF198" s="91"/>
      <c r="LYG198" s="91"/>
      <c r="LYH198" s="91"/>
      <c r="LYI198" s="91"/>
      <c r="LYJ198" s="91"/>
      <c r="LYK198" s="91"/>
      <c r="LYL198" s="91"/>
      <c r="LYM198" s="91"/>
      <c r="LYN198" s="91"/>
      <c r="LYO198" s="91"/>
      <c r="LYP198" s="91"/>
      <c r="LYQ198" s="91"/>
      <c r="LYR198" s="91"/>
      <c r="LYS198" s="91"/>
      <c r="LYT198" s="91"/>
      <c r="LYU198" s="91"/>
      <c r="LYV198" s="91"/>
      <c r="LYW198" s="91"/>
      <c r="LYX198" s="91"/>
      <c r="LYY198" s="91"/>
      <c r="LYZ198" s="91"/>
      <c r="LZA198" s="91"/>
      <c r="LZB198" s="91"/>
      <c r="LZC198" s="91"/>
      <c r="LZD198" s="91"/>
      <c r="LZE198" s="91"/>
      <c r="LZF198" s="91"/>
      <c r="LZG198" s="91"/>
      <c r="LZH198" s="91"/>
      <c r="LZI198" s="91"/>
      <c r="LZJ198" s="91"/>
      <c r="LZK198" s="91"/>
      <c r="LZL198" s="91"/>
      <c r="LZM198" s="91"/>
      <c r="LZN198" s="91"/>
      <c r="LZO198" s="91"/>
      <c r="LZP198" s="91"/>
      <c r="LZQ198" s="91"/>
      <c r="LZR198" s="91"/>
      <c r="LZS198" s="91"/>
      <c r="LZT198" s="91"/>
      <c r="LZU198" s="91"/>
      <c r="LZV198" s="91"/>
      <c r="LZW198" s="91"/>
      <c r="LZX198" s="91"/>
      <c r="LZY198" s="91"/>
      <c r="LZZ198" s="91"/>
      <c r="MAA198" s="91"/>
      <c r="MAB198" s="91"/>
      <c r="MAC198" s="91"/>
      <c r="MAD198" s="91"/>
      <c r="MAE198" s="91"/>
      <c r="MAF198" s="91"/>
      <c r="MAG198" s="91"/>
      <c r="MAH198" s="91"/>
      <c r="MAI198" s="91"/>
      <c r="MAJ198" s="91"/>
      <c r="MAK198" s="91"/>
      <c r="MAL198" s="91"/>
      <c r="MAM198" s="91"/>
      <c r="MAN198" s="91"/>
      <c r="MAO198" s="91"/>
      <c r="MAP198" s="91"/>
      <c r="MAQ198" s="91"/>
      <c r="MAR198" s="91"/>
      <c r="MAS198" s="91"/>
      <c r="MAT198" s="91"/>
      <c r="MAU198" s="91"/>
      <c r="MAV198" s="91"/>
      <c r="MAW198" s="91"/>
      <c r="MAX198" s="91"/>
      <c r="MAY198" s="91"/>
      <c r="MAZ198" s="91"/>
      <c r="MBA198" s="91"/>
      <c r="MBB198" s="91"/>
      <c r="MBC198" s="91"/>
      <c r="MBD198" s="91"/>
      <c r="MBE198" s="91"/>
      <c r="MBF198" s="91"/>
      <c r="MBG198" s="91"/>
      <c r="MBH198" s="91"/>
      <c r="MBI198" s="91"/>
      <c r="MBJ198" s="91"/>
      <c r="MBK198" s="91"/>
      <c r="MBL198" s="91"/>
      <c r="MBM198" s="91"/>
      <c r="MBN198" s="91"/>
      <c r="MBO198" s="91"/>
      <c r="MBP198" s="91"/>
      <c r="MBQ198" s="91"/>
      <c r="MBR198" s="91"/>
      <c r="MBS198" s="91"/>
      <c r="MBT198" s="91"/>
      <c r="MBU198" s="91"/>
      <c r="MBV198" s="91"/>
      <c r="MBW198" s="91"/>
      <c r="MBX198" s="91"/>
      <c r="MBY198" s="91"/>
      <c r="MBZ198" s="91"/>
      <c r="MCA198" s="91"/>
      <c r="MCB198" s="91"/>
      <c r="MCC198" s="91"/>
      <c r="MCD198" s="91"/>
      <c r="MCE198" s="91"/>
      <c r="MCF198" s="91"/>
      <c r="MCG198" s="91"/>
      <c r="MCH198" s="91"/>
      <c r="MCI198" s="91"/>
      <c r="MCJ198" s="91"/>
      <c r="MCK198" s="91"/>
      <c r="MCL198" s="91"/>
      <c r="MCM198" s="91"/>
      <c r="MCN198" s="91"/>
      <c r="MCO198" s="91"/>
      <c r="MCP198" s="91"/>
      <c r="MCQ198" s="91"/>
      <c r="MCR198" s="91"/>
      <c r="MCS198" s="91"/>
      <c r="MCT198" s="91"/>
      <c r="MCU198" s="91"/>
      <c r="MCV198" s="91"/>
      <c r="MCW198" s="91"/>
      <c r="MCX198" s="91"/>
      <c r="MCY198" s="91"/>
      <c r="MCZ198" s="91"/>
      <c r="MDA198" s="91"/>
      <c r="MDB198" s="91"/>
      <c r="MDC198" s="91"/>
      <c r="MDD198" s="91"/>
      <c r="MDE198" s="91"/>
      <c r="MDF198" s="91"/>
      <c r="MDG198" s="91"/>
      <c r="MDH198" s="91"/>
      <c r="MDI198" s="91"/>
      <c r="MDJ198" s="91"/>
      <c r="MDK198" s="91"/>
      <c r="MDL198" s="91"/>
      <c r="MDM198" s="91"/>
      <c r="MDN198" s="91"/>
      <c r="MDO198" s="91"/>
      <c r="MDP198" s="91"/>
      <c r="MDQ198" s="91"/>
      <c r="MDR198" s="91"/>
      <c r="MDS198" s="91"/>
      <c r="MDT198" s="91"/>
      <c r="MDU198" s="91"/>
      <c r="MDV198" s="91"/>
      <c r="MDW198" s="91"/>
      <c r="MDX198" s="91"/>
      <c r="MDY198" s="91"/>
      <c r="MDZ198" s="91"/>
      <c r="MEA198" s="91"/>
      <c r="MEB198" s="91"/>
      <c r="MEC198" s="91"/>
      <c r="MED198" s="91"/>
      <c r="MEE198" s="91"/>
      <c r="MEF198" s="91"/>
      <c r="MEG198" s="91"/>
      <c r="MEH198" s="91"/>
      <c r="MEI198" s="91"/>
      <c r="MEJ198" s="91"/>
      <c r="MEK198" s="91"/>
      <c r="MEL198" s="91"/>
      <c r="MEM198" s="91"/>
      <c r="MEN198" s="91"/>
      <c r="MEO198" s="91"/>
      <c r="MEP198" s="91"/>
      <c r="MEQ198" s="91"/>
      <c r="MER198" s="91"/>
      <c r="MES198" s="91"/>
      <c r="MET198" s="91"/>
      <c r="MEU198" s="91"/>
      <c r="MEV198" s="91"/>
      <c r="MEW198" s="91"/>
      <c r="MEX198" s="91"/>
      <c r="MEY198" s="91"/>
      <c r="MEZ198" s="91"/>
      <c r="MFA198" s="91"/>
      <c r="MFB198" s="91"/>
      <c r="MFC198" s="91"/>
      <c r="MFD198" s="91"/>
      <c r="MFE198" s="91"/>
      <c r="MFF198" s="91"/>
      <c r="MFG198" s="91"/>
      <c r="MFH198" s="91"/>
      <c r="MFI198" s="91"/>
      <c r="MFJ198" s="91"/>
      <c r="MFK198" s="91"/>
      <c r="MFL198" s="91"/>
      <c r="MFM198" s="91"/>
      <c r="MFN198" s="91"/>
      <c r="MFO198" s="91"/>
      <c r="MFP198" s="91"/>
      <c r="MFQ198" s="91"/>
      <c r="MFR198" s="91"/>
      <c r="MFS198" s="91"/>
      <c r="MFT198" s="91"/>
      <c r="MFU198" s="91"/>
      <c r="MFV198" s="91"/>
      <c r="MFW198" s="91"/>
      <c r="MFX198" s="91"/>
      <c r="MFY198" s="91"/>
      <c r="MFZ198" s="91"/>
      <c r="MGA198" s="91"/>
      <c r="MGB198" s="91"/>
      <c r="MGC198" s="91"/>
      <c r="MGD198" s="91"/>
      <c r="MGE198" s="91"/>
      <c r="MGF198" s="91"/>
      <c r="MGG198" s="91"/>
      <c r="MGH198" s="91"/>
      <c r="MGI198" s="91"/>
      <c r="MGJ198" s="91"/>
      <c r="MGK198" s="91"/>
      <c r="MGL198" s="91"/>
      <c r="MGM198" s="91"/>
      <c r="MGN198" s="91"/>
      <c r="MGO198" s="91"/>
      <c r="MGP198" s="91"/>
      <c r="MGQ198" s="91"/>
      <c r="MGR198" s="91"/>
      <c r="MGS198" s="91"/>
      <c r="MGT198" s="91"/>
      <c r="MGU198" s="91"/>
      <c r="MGV198" s="91"/>
      <c r="MGW198" s="91"/>
      <c r="MGX198" s="91"/>
      <c r="MGY198" s="91"/>
      <c r="MGZ198" s="91"/>
      <c r="MHA198" s="91"/>
      <c r="MHB198" s="91"/>
      <c r="MHC198" s="91"/>
      <c r="MHD198" s="91"/>
      <c r="MHE198" s="91"/>
      <c r="MHF198" s="91"/>
      <c r="MHG198" s="91"/>
      <c r="MHH198" s="91"/>
      <c r="MHI198" s="91"/>
      <c r="MHJ198" s="91"/>
      <c r="MHK198" s="91"/>
      <c r="MHL198" s="91"/>
      <c r="MHM198" s="91"/>
      <c r="MHN198" s="91"/>
      <c r="MHO198" s="91"/>
      <c r="MHP198" s="91"/>
      <c r="MHQ198" s="91"/>
      <c r="MHR198" s="91"/>
      <c r="MHS198" s="91"/>
      <c r="MHT198" s="91"/>
      <c r="MHU198" s="91"/>
      <c r="MHV198" s="91"/>
      <c r="MHW198" s="91"/>
      <c r="MHX198" s="91"/>
      <c r="MHY198" s="91"/>
      <c r="MHZ198" s="91"/>
      <c r="MIA198" s="91"/>
      <c r="MIB198" s="91"/>
      <c r="MIC198" s="91"/>
      <c r="MID198" s="91"/>
      <c r="MIE198" s="91"/>
      <c r="MIF198" s="91"/>
      <c r="MIG198" s="91"/>
      <c r="MIH198" s="91"/>
      <c r="MII198" s="91"/>
      <c r="MIJ198" s="91"/>
      <c r="MIK198" s="91"/>
      <c r="MIL198" s="91"/>
      <c r="MIM198" s="91"/>
      <c r="MIN198" s="91"/>
      <c r="MIO198" s="91"/>
      <c r="MIP198" s="91"/>
      <c r="MIQ198" s="91"/>
      <c r="MIR198" s="91"/>
      <c r="MIS198" s="91"/>
      <c r="MIT198" s="91"/>
      <c r="MIU198" s="91"/>
      <c r="MIV198" s="91"/>
      <c r="MIW198" s="91"/>
      <c r="MIX198" s="91"/>
      <c r="MIY198" s="91"/>
      <c r="MIZ198" s="91"/>
      <c r="MJA198" s="91"/>
      <c r="MJB198" s="91"/>
      <c r="MJC198" s="91"/>
      <c r="MJD198" s="91"/>
      <c r="MJE198" s="91"/>
      <c r="MJF198" s="91"/>
      <c r="MJG198" s="91"/>
      <c r="MJH198" s="91"/>
      <c r="MJI198" s="91"/>
      <c r="MJJ198" s="91"/>
      <c r="MJK198" s="91"/>
      <c r="MJL198" s="91"/>
      <c r="MJM198" s="91"/>
      <c r="MJN198" s="91"/>
      <c r="MJO198" s="91"/>
      <c r="MJP198" s="91"/>
      <c r="MJQ198" s="91"/>
      <c r="MJR198" s="91"/>
      <c r="MJS198" s="91"/>
      <c r="MJT198" s="91"/>
      <c r="MJU198" s="91"/>
      <c r="MJV198" s="91"/>
      <c r="MJW198" s="91"/>
      <c r="MJX198" s="91"/>
      <c r="MJY198" s="91"/>
      <c r="MJZ198" s="91"/>
      <c r="MKA198" s="91"/>
      <c r="MKB198" s="91"/>
      <c r="MKC198" s="91"/>
      <c r="MKD198" s="91"/>
      <c r="MKE198" s="91"/>
      <c r="MKF198" s="91"/>
      <c r="MKG198" s="91"/>
      <c r="MKH198" s="91"/>
      <c r="MKI198" s="91"/>
      <c r="MKJ198" s="91"/>
      <c r="MKK198" s="91"/>
      <c r="MKL198" s="91"/>
      <c r="MKM198" s="91"/>
      <c r="MKN198" s="91"/>
      <c r="MKO198" s="91"/>
      <c r="MKP198" s="91"/>
      <c r="MKQ198" s="91"/>
      <c r="MKR198" s="91"/>
      <c r="MKS198" s="91"/>
      <c r="MKT198" s="91"/>
      <c r="MKU198" s="91"/>
      <c r="MKV198" s="91"/>
      <c r="MKW198" s="91"/>
      <c r="MKX198" s="91"/>
      <c r="MKY198" s="91"/>
      <c r="MKZ198" s="91"/>
      <c r="MLA198" s="91"/>
      <c r="MLB198" s="91"/>
      <c r="MLC198" s="91"/>
      <c r="MLD198" s="91"/>
      <c r="MLE198" s="91"/>
      <c r="MLF198" s="91"/>
      <c r="MLG198" s="91"/>
      <c r="MLH198" s="91"/>
      <c r="MLI198" s="91"/>
      <c r="MLJ198" s="91"/>
      <c r="MLK198" s="91"/>
      <c r="MLL198" s="91"/>
      <c r="MLM198" s="91"/>
      <c r="MLN198" s="91"/>
      <c r="MLO198" s="91"/>
      <c r="MLP198" s="91"/>
      <c r="MLQ198" s="91"/>
      <c r="MLR198" s="91"/>
      <c r="MLS198" s="91"/>
      <c r="MLT198" s="91"/>
      <c r="MLU198" s="91"/>
      <c r="MLV198" s="91"/>
      <c r="MLW198" s="91"/>
      <c r="MLX198" s="91"/>
      <c r="MLY198" s="91"/>
      <c r="MLZ198" s="91"/>
      <c r="MMA198" s="91"/>
      <c r="MMB198" s="91"/>
      <c r="MMC198" s="91"/>
      <c r="MMD198" s="91"/>
      <c r="MME198" s="91"/>
      <c r="MMF198" s="91"/>
      <c r="MMG198" s="91"/>
      <c r="MMH198" s="91"/>
      <c r="MMI198" s="91"/>
      <c r="MMJ198" s="91"/>
      <c r="MMK198" s="91"/>
      <c r="MML198" s="91"/>
      <c r="MMM198" s="91"/>
      <c r="MMN198" s="91"/>
      <c r="MMO198" s="91"/>
      <c r="MMP198" s="91"/>
      <c r="MMQ198" s="91"/>
      <c r="MMR198" s="91"/>
      <c r="MMS198" s="91"/>
      <c r="MMT198" s="91"/>
      <c r="MMU198" s="91"/>
      <c r="MMV198" s="91"/>
      <c r="MMW198" s="91"/>
      <c r="MMX198" s="91"/>
      <c r="MMY198" s="91"/>
      <c r="MMZ198" s="91"/>
      <c r="MNA198" s="91"/>
      <c r="MNB198" s="91"/>
      <c r="MNC198" s="91"/>
      <c r="MND198" s="91"/>
      <c r="MNE198" s="91"/>
      <c r="MNF198" s="91"/>
      <c r="MNG198" s="91"/>
      <c r="MNH198" s="91"/>
      <c r="MNI198" s="91"/>
      <c r="MNJ198" s="91"/>
      <c r="MNK198" s="91"/>
      <c r="MNL198" s="91"/>
      <c r="MNM198" s="91"/>
      <c r="MNN198" s="91"/>
      <c r="MNO198" s="91"/>
      <c r="MNP198" s="91"/>
      <c r="MNQ198" s="91"/>
      <c r="MNR198" s="91"/>
      <c r="MNS198" s="91"/>
      <c r="MNT198" s="91"/>
      <c r="MNU198" s="91"/>
      <c r="MNV198" s="91"/>
      <c r="MNW198" s="91"/>
      <c r="MNX198" s="91"/>
      <c r="MNY198" s="91"/>
      <c r="MNZ198" s="91"/>
      <c r="MOA198" s="91"/>
      <c r="MOB198" s="91"/>
      <c r="MOC198" s="91"/>
      <c r="MOD198" s="91"/>
      <c r="MOE198" s="91"/>
      <c r="MOF198" s="91"/>
      <c r="MOG198" s="91"/>
      <c r="MOH198" s="91"/>
      <c r="MOI198" s="91"/>
      <c r="MOJ198" s="91"/>
      <c r="MOK198" s="91"/>
      <c r="MOL198" s="91"/>
      <c r="MOM198" s="91"/>
      <c r="MON198" s="91"/>
      <c r="MOO198" s="91"/>
      <c r="MOP198" s="91"/>
      <c r="MOQ198" s="91"/>
      <c r="MOR198" s="91"/>
      <c r="MOS198" s="91"/>
      <c r="MOT198" s="91"/>
      <c r="MOU198" s="91"/>
      <c r="MOV198" s="91"/>
      <c r="MOW198" s="91"/>
      <c r="MOX198" s="91"/>
      <c r="MOY198" s="91"/>
      <c r="MOZ198" s="91"/>
      <c r="MPA198" s="91"/>
      <c r="MPB198" s="91"/>
      <c r="MPC198" s="91"/>
      <c r="MPD198" s="91"/>
      <c r="MPE198" s="91"/>
      <c r="MPF198" s="91"/>
      <c r="MPG198" s="91"/>
      <c r="MPH198" s="91"/>
      <c r="MPI198" s="91"/>
      <c r="MPJ198" s="91"/>
      <c r="MPK198" s="91"/>
      <c r="MPL198" s="91"/>
      <c r="MPM198" s="91"/>
      <c r="MPN198" s="91"/>
      <c r="MPO198" s="91"/>
      <c r="MPP198" s="91"/>
      <c r="MPQ198" s="91"/>
      <c r="MPR198" s="91"/>
      <c r="MPS198" s="91"/>
      <c r="MPT198" s="91"/>
      <c r="MPU198" s="91"/>
      <c r="MPV198" s="91"/>
      <c r="MPW198" s="91"/>
      <c r="MPX198" s="91"/>
      <c r="MPY198" s="91"/>
      <c r="MPZ198" s="91"/>
      <c r="MQA198" s="91"/>
      <c r="MQB198" s="91"/>
      <c r="MQC198" s="91"/>
      <c r="MQD198" s="91"/>
      <c r="MQE198" s="91"/>
      <c r="MQF198" s="91"/>
      <c r="MQG198" s="91"/>
      <c r="MQH198" s="91"/>
      <c r="MQI198" s="91"/>
      <c r="MQJ198" s="91"/>
      <c r="MQK198" s="91"/>
      <c r="MQL198" s="91"/>
      <c r="MQM198" s="91"/>
      <c r="MQN198" s="91"/>
      <c r="MQO198" s="91"/>
      <c r="MQP198" s="91"/>
      <c r="MQQ198" s="91"/>
      <c r="MQR198" s="91"/>
      <c r="MQS198" s="91"/>
      <c r="MQT198" s="91"/>
      <c r="MQU198" s="91"/>
      <c r="MQV198" s="91"/>
      <c r="MQW198" s="91"/>
      <c r="MQX198" s="91"/>
      <c r="MQY198" s="91"/>
      <c r="MQZ198" s="91"/>
      <c r="MRA198" s="91"/>
      <c r="MRB198" s="91"/>
      <c r="MRC198" s="91"/>
      <c r="MRD198" s="91"/>
      <c r="MRE198" s="91"/>
      <c r="MRF198" s="91"/>
      <c r="MRG198" s="91"/>
      <c r="MRH198" s="91"/>
      <c r="MRI198" s="91"/>
      <c r="MRJ198" s="91"/>
      <c r="MRK198" s="91"/>
      <c r="MRL198" s="91"/>
      <c r="MRM198" s="91"/>
      <c r="MRN198" s="91"/>
      <c r="MRO198" s="91"/>
      <c r="MRP198" s="91"/>
      <c r="MRQ198" s="91"/>
      <c r="MRR198" s="91"/>
      <c r="MRS198" s="91"/>
      <c r="MRT198" s="91"/>
      <c r="MRU198" s="91"/>
      <c r="MRV198" s="91"/>
      <c r="MRW198" s="91"/>
      <c r="MRX198" s="91"/>
      <c r="MRY198" s="91"/>
      <c r="MRZ198" s="91"/>
      <c r="MSA198" s="91"/>
      <c r="MSB198" s="91"/>
      <c r="MSC198" s="91"/>
      <c r="MSD198" s="91"/>
      <c r="MSE198" s="91"/>
      <c r="MSF198" s="91"/>
      <c r="MSG198" s="91"/>
      <c r="MSH198" s="91"/>
      <c r="MSI198" s="91"/>
      <c r="MSJ198" s="91"/>
      <c r="MSK198" s="91"/>
      <c r="MSL198" s="91"/>
      <c r="MSM198" s="91"/>
      <c r="MSN198" s="91"/>
      <c r="MSO198" s="91"/>
      <c r="MSP198" s="91"/>
      <c r="MSQ198" s="91"/>
      <c r="MSR198" s="91"/>
      <c r="MSS198" s="91"/>
      <c r="MST198" s="91"/>
      <c r="MSU198" s="91"/>
      <c r="MSV198" s="91"/>
      <c r="MSW198" s="91"/>
      <c r="MSX198" s="91"/>
      <c r="MSY198" s="91"/>
      <c r="MSZ198" s="91"/>
      <c r="MTA198" s="91"/>
      <c r="MTB198" s="91"/>
      <c r="MTC198" s="91"/>
      <c r="MTD198" s="91"/>
      <c r="MTE198" s="91"/>
      <c r="MTF198" s="91"/>
      <c r="MTG198" s="91"/>
      <c r="MTH198" s="91"/>
      <c r="MTI198" s="91"/>
      <c r="MTJ198" s="91"/>
      <c r="MTK198" s="91"/>
      <c r="MTL198" s="91"/>
      <c r="MTM198" s="91"/>
      <c r="MTN198" s="91"/>
      <c r="MTO198" s="91"/>
      <c r="MTP198" s="91"/>
      <c r="MTQ198" s="91"/>
      <c r="MTR198" s="91"/>
      <c r="MTS198" s="91"/>
      <c r="MTT198" s="91"/>
      <c r="MTU198" s="91"/>
      <c r="MTV198" s="91"/>
      <c r="MTW198" s="91"/>
      <c r="MTX198" s="91"/>
      <c r="MTY198" s="91"/>
      <c r="MTZ198" s="91"/>
      <c r="MUA198" s="91"/>
      <c r="MUB198" s="91"/>
      <c r="MUC198" s="91"/>
      <c r="MUD198" s="91"/>
      <c r="MUE198" s="91"/>
      <c r="MUF198" s="91"/>
      <c r="MUG198" s="91"/>
      <c r="MUH198" s="91"/>
      <c r="MUI198" s="91"/>
      <c r="MUJ198" s="91"/>
      <c r="MUK198" s="91"/>
      <c r="MUL198" s="91"/>
      <c r="MUM198" s="91"/>
      <c r="MUN198" s="91"/>
      <c r="MUO198" s="91"/>
      <c r="MUP198" s="91"/>
      <c r="MUQ198" s="91"/>
      <c r="MUR198" s="91"/>
      <c r="MUS198" s="91"/>
      <c r="MUT198" s="91"/>
      <c r="MUU198" s="91"/>
      <c r="MUV198" s="91"/>
      <c r="MUW198" s="91"/>
      <c r="MUX198" s="91"/>
      <c r="MUY198" s="91"/>
      <c r="MUZ198" s="91"/>
      <c r="MVA198" s="91"/>
      <c r="MVB198" s="91"/>
      <c r="MVC198" s="91"/>
      <c r="MVD198" s="91"/>
      <c r="MVE198" s="91"/>
      <c r="MVF198" s="91"/>
      <c r="MVG198" s="91"/>
      <c r="MVH198" s="91"/>
      <c r="MVI198" s="91"/>
      <c r="MVJ198" s="91"/>
      <c r="MVK198" s="91"/>
      <c r="MVL198" s="91"/>
      <c r="MVM198" s="91"/>
      <c r="MVN198" s="91"/>
      <c r="MVO198" s="91"/>
      <c r="MVP198" s="91"/>
      <c r="MVQ198" s="91"/>
      <c r="MVR198" s="91"/>
      <c r="MVS198" s="91"/>
      <c r="MVT198" s="91"/>
      <c r="MVU198" s="91"/>
      <c r="MVV198" s="91"/>
      <c r="MVW198" s="91"/>
      <c r="MVX198" s="91"/>
      <c r="MVY198" s="91"/>
      <c r="MVZ198" s="91"/>
      <c r="MWA198" s="91"/>
      <c r="MWB198" s="91"/>
      <c r="MWC198" s="91"/>
      <c r="MWD198" s="91"/>
      <c r="MWE198" s="91"/>
      <c r="MWF198" s="91"/>
      <c r="MWG198" s="91"/>
      <c r="MWH198" s="91"/>
      <c r="MWI198" s="91"/>
      <c r="MWJ198" s="91"/>
      <c r="MWK198" s="91"/>
      <c r="MWL198" s="91"/>
      <c r="MWM198" s="91"/>
      <c r="MWN198" s="91"/>
      <c r="MWO198" s="91"/>
      <c r="MWP198" s="91"/>
      <c r="MWQ198" s="91"/>
      <c r="MWR198" s="91"/>
      <c r="MWS198" s="91"/>
      <c r="MWT198" s="91"/>
      <c r="MWU198" s="91"/>
      <c r="MWV198" s="91"/>
      <c r="MWW198" s="91"/>
      <c r="MWX198" s="91"/>
      <c r="MWY198" s="91"/>
      <c r="MWZ198" s="91"/>
      <c r="MXA198" s="91"/>
      <c r="MXB198" s="91"/>
      <c r="MXC198" s="91"/>
      <c r="MXD198" s="91"/>
      <c r="MXE198" s="91"/>
      <c r="MXF198" s="91"/>
      <c r="MXG198" s="91"/>
      <c r="MXH198" s="91"/>
      <c r="MXI198" s="91"/>
      <c r="MXJ198" s="91"/>
      <c r="MXK198" s="91"/>
      <c r="MXL198" s="91"/>
      <c r="MXM198" s="91"/>
      <c r="MXN198" s="91"/>
      <c r="MXO198" s="91"/>
      <c r="MXP198" s="91"/>
      <c r="MXQ198" s="91"/>
      <c r="MXR198" s="91"/>
      <c r="MXS198" s="91"/>
      <c r="MXT198" s="91"/>
      <c r="MXU198" s="91"/>
      <c r="MXV198" s="91"/>
      <c r="MXW198" s="91"/>
      <c r="MXX198" s="91"/>
      <c r="MXY198" s="91"/>
      <c r="MXZ198" s="91"/>
      <c r="MYA198" s="91"/>
      <c r="MYB198" s="91"/>
      <c r="MYC198" s="91"/>
      <c r="MYD198" s="91"/>
      <c r="MYE198" s="91"/>
      <c r="MYF198" s="91"/>
      <c r="MYG198" s="91"/>
      <c r="MYH198" s="91"/>
      <c r="MYI198" s="91"/>
      <c r="MYJ198" s="91"/>
      <c r="MYK198" s="91"/>
      <c r="MYL198" s="91"/>
      <c r="MYM198" s="91"/>
      <c r="MYN198" s="91"/>
      <c r="MYO198" s="91"/>
      <c r="MYP198" s="91"/>
      <c r="MYQ198" s="91"/>
      <c r="MYR198" s="91"/>
      <c r="MYS198" s="91"/>
      <c r="MYT198" s="91"/>
      <c r="MYU198" s="91"/>
      <c r="MYV198" s="91"/>
      <c r="MYW198" s="91"/>
      <c r="MYX198" s="91"/>
      <c r="MYY198" s="91"/>
      <c r="MYZ198" s="91"/>
      <c r="MZA198" s="91"/>
      <c r="MZB198" s="91"/>
      <c r="MZC198" s="91"/>
      <c r="MZD198" s="91"/>
      <c r="MZE198" s="91"/>
      <c r="MZF198" s="91"/>
      <c r="MZG198" s="91"/>
      <c r="MZH198" s="91"/>
      <c r="MZI198" s="91"/>
      <c r="MZJ198" s="91"/>
      <c r="MZK198" s="91"/>
      <c r="MZL198" s="91"/>
      <c r="MZM198" s="91"/>
      <c r="MZN198" s="91"/>
      <c r="MZO198" s="91"/>
      <c r="MZP198" s="91"/>
      <c r="MZQ198" s="91"/>
      <c r="MZR198" s="91"/>
      <c r="MZS198" s="91"/>
      <c r="MZT198" s="91"/>
      <c r="MZU198" s="91"/>
      <c r="MZV198" s="91"/>
      <c r="MZW198" s="91"/>
      <c r="MZX198" s="91"/>
      <c r="MZY198" s="91"/>
      <c r="MZZ198" s="91"/>
      <c r="NAA198" s="91"/>
      <c r="NAB198" s="91"/>
      <c r="NAC198" s="91"/>
      <c r="NAD198" s="91"/>
      <c r="NAE198" s="91"/>
      <c r="NAF198" s="91"/>
      <c r="NAG198" s="91"/>
      <c r="NAH198" s="91"/>
      <c r="NAI198" s="91"/>
      <c r="NAJ198" s="91"/>
      <c r="NAK198" s="91"/>
      <c r="NAL198" s="91"/>
      <c r="NAM198" s="91"/>
      <c r="NAN198" s="91"/>
      <c r="NAO198" s="91"/>
      <c r="NAP198" s="91"/>
      <c r="NAQ198" s="91"/>
      <c r="NAR198" s="91"/>
      <c r="NAS198" s="91"/>
      <c r="NAT198" s="91"/>
      <c r="NAU198" s="91"/>
      <c r="NAV198" s="91"/>
      <c r="NAW198" s="91"/>
      <c r="NAX198" s="91"/>
      <c r="NAY198" s="91"/>
      <c r="NAZ198" s="91"/>
      <c r="NBA198" s="91"/>
      <c r="NBB198" s="91"/>
      <c r="NBC198" s="91"/>
      <c r="NBD198" s="91"/>
      <c r="NBE198" s="91"/>
      <c r="NBF198" s="91"/>
      <c r="NBG198" s="91"/>
      <c r="NBH198" s="91"/>
      <c r="NBI198" s="91"/>
      <c r="NBJ198" s="91"/>
      <c r="NBK198" s="91"/>
      <c r="NBL198" s="91"/>
      <c r="NBM198" s="91"/>
      <c r="NBN198" s="91"/>
      <c r="NBO198" s="91"/>
      <c r="NBP198" s="91"/>
      <c r="NBQ198" s="91"/>
      <c r="NBR198" s="91"/>
      <c r="NBS198" s="91"/>
      <c r="NBT198" s="91"/>
      <c r="NBU198" s="91"/>
      <c r="NBV198" s="91"/>
      <c r="NBW198" s="91"/>
      <c r="NBX198" s="91"/>
      <c r="NBY198" s="91"/>
      <c r="NBZ198" s="91"/>
      <c r="NCA198" s="91"/>
      <c r="NCB198" s="91"/>
      <c r="NCC198" s="91"/>
      <c r="NCD198" s="91"/>
      <c r="NCE198" s="91"/>
      <c r="NCF198" s="91"/>
      <c r="NCG198" s="91"/>
      <c r="NCH198" s="91"/>
      <c r="NCI198" s="91"/>
      <c r="NCJ198" s="91"/>
      <c r="NCK198" s="91"/>
      <c r="NCL198" s="91"/>
      <c r="NCM198" s="91"/>
      <c r="NCN198" s="91"/>
      <c r="NCO198" s="91"/>
      <c r="NCP198" s="91"/>
      <c r="NCQ198" s="91"/>
      <c r="NCR198" s="91"/>
      <c r="NCS198" s="91"/>
      <c r="NCT198" s="91"/>
      <c r="NCU198" s="91"/>
      <c r="NCV198" s="91"/>
      <c r="NCW198" s="91"/>
      <c r="NCX198" s="91"/>
      <c r="NCY198" s="91"/>
      <c r="NCZ198" s="91"/>
      <c r="NDA198" s="91"/>
      <c r="NDB198" s="91"/>
      <c r="NDC198" s="91"/>
      <c r="NDD198" s="91"/>
      <c r="NDE198" s="91"/>
      <c r="NDF198" s="91"/>
      <c r="NDG198" s="91"/>
      <c r="NDH198" s="91"/>
      <c r="NDI198" s="91"/>
      <c r="NDJ198" s="91"/>
      <c r="NDK198" s="91"/>
      <c r="NDL198" s="91"/>
      <c r="NDM198" s="91"/>
      <c r="NDN198" s="91"/>
      <c r="NDO198" s="91"/>
      <c r="NDP198" s="91"/>
      <c r="NDQ198" s="91"/>
      <c r="NDR198" s="91"/>
      <c r="NDS198" s="91"/>
      <c r="NDT198" s="91"/>
      <c r="NDU198" s="91"/>
      <c r="NDV198" s="91"/>
      <c r="NDW198" s="91"/>
      <c r="NDX198" s="91"/>
      <c r="NDY198" s="91"/>
      <c r="NDZ198" s="91"/>
      <c r="NEA198" s="91"/>
      <c r="NEB198" s="91"/>
      <c r="NEC198" s="91"/>
      <c r="NED198" s="91"/>
      <c r="NEE198" s="91"/>
      <c r="NEF198" s="91"/>
      <c r="NEG198" s="91"/>
      <c r="NEH198" s="91"/>
      <c r="NEI198" s="91"/>
      <c r="NEJ198" s="91"/>
      <c r="NEK198" s="91"/>
      <c r="NEL198" s="91"/>
      <c r="NEM198" s="91"/>
      <c r="NEN198" s="91"/>
      <c r="NEO198" s="91"/>
      <c r="NEP198" s="91"/>
      <c r="NEQ198" s="91"/>
      <c r="NER198" s="91"/>
      <c r="NES198" s="91"/>
      <c r="NET198" s="91"/>
      <c r="NEU198" s="91"/>
      <c r="NEV198" s="91"/>
      <c r="NEW198" s="91"/>
      <c r="NEX198" s="91"/>
      <c r="NEY198" s="91"/>
      <c r="NEZ198" s="91"/>
      <c r="NFA198" s="91"/>
      <c r="NFB198" s="91"/>
      <c r="NFC198" s="91"/>
      <c r="NFD198" s="91"/>
      <c r="NFE198" s="91"/>
      <c r="NFF198" s="91"/>
      <c r="NFG198" s="91"/>
      <c r="NFH198" s="91"/>
      <c r="NFI198" s="91"/>
      <c r="NFJ198" s="91"/>
      <c r="NFK198" s="91"/>
      <c r="NFL198" s="91"/>
      <c r="NFM198" s="91"/>
      <c r="NFN198" s="91"/>
      <c r="NFO198" s="91"/>
      <c r="NFP198" s="91"/>
      <c r="NFQ198" s="91"/>
      <c r="NFR198" s="91"/>
      <c r="NFS198" s="91"/>
      <c r="NFT198" s="91"/>
      <c r="NFU198" s="91"/>
      <c r="NFV198" s="91"/>
      <c r="NFW198" s="91"/>
      <c r="NFX198" s="91"/>
      <c r="NFY198" s="91"/>
      <c r="NFZ198" s="91"/>
      <c r="NGA198" s="91"/>
      <c r="NGB198" s="91"/>
      <c r="NGC198" s="91"/>
      <c r="NGD198" s="91"/>
      <c r="NGE198" s="91"/>
      <c r="NGF198" s="91"/>
      <c r="NGG198" s="91"/>
      <c r="NGH198" s="91"/>
      <c r="NGI198" s="91"/>
      <c r="NGJ198" s="91"/>
      <c r="NGK198" s="91"/>
      <c r="NGL198" s="91"/>
      <c r="NGM198" s="91"/>
      <c r="NGN198" s="91"/>
      <c r="NGO198" s="91"/>
      <c r="NGP198" s="91"/>
      <c r="NGQ198" s="91"/>
      <c r="NGR198" s="91"/>
      <c r="NGS198" s="91"/>
      <c r="NGT198" s="91"/>
      <c r="NGU198" s="91"/>
      <c r="NGV198" s="91"/>
      <c r="NGW198" s="91"/>
      <c r="NGX198" s="91"/>
      <c r="NGY198" s="91"/>
      <c r="NGZ198" s="91"/>
      <c r="NHA198" s="91"/>
      <c r="NHB198" s="91"/>
      <c r="NHC198" s="91"/>
      <c r="NHD198" s="91"/>
      <c r="NHE198" s="91"/>
      <c r="NHF198" s="91"/>
      <c r="NHG198" s="91"/>
      <c r="NHH198" s="91"/>
      <c r="NHI198" s="91"/>
      <c r="NHJ198" s="91"/>
      <c r="NHK198" s="91"/>
      <c r="NHL198" s="91"/>
      <c r="NHM198" s="91"/>
      <c r="NHN198" s="91"/>
      <c r="NHO198" s="91"/>
      <c r="NHP198" s="91"/>
      <c r="NHQ198" s="91"/>
      <c r="NHR198" s="91"/>
      <c r="NHS198" s="91"/>
      <c r="NHT198" s="91"/>
      <c r="NHU198" s="91"/>
      <c r="NHV198" s="91"/>
      <c r="NHW198" s="91"/>
      <c r="NHX198" s="91"/>
      <c r="NHY198" s="91"/>
      <c r="NHZ198" s="91"/>
      <c r="NIA198" s="91"/>
      <c r="NIB198" s="91"/>
      <c r="NIC198" s="91"/>
      <c r="NID198" s="91"/>
      <c r="NIE198" s="91"/>
      <c r="NIF198" s="91"/>
      <c r="NIG198" s="91"/>
      <c r="NIH198" s="91"/>
      <c r="NII198" s="91"/>
      <c r="NIJ198" s="91"/>
      <c r="NIK198" s="91"/>
      <c r="NIL198" s="91"/>
      <c r="NIM198" s="91"/>
      <c r="NIN198" s="91"/>
      <c r="NIO198" s="91"/>
      <c r="NIP198" s="91"/>
      <c r="NIQ198" s="91"/>
      <c r="NIR198" s="91"/>
      <c r="NIS198" s="91"/>
      <c r="NIT198" s="91"/>
      <c r="NIU198" s="91"/>
      <c r="NIV198" s="91"/>
      <c r="NIW198" s="91"/>
      <c r="NIX198" s="91"/>
      <c r="NIY198" s="91"/>
      <c r="NIZ198" s="91"/>
      <c r="NJA198" s="91"/>
      <c r="NJB198" s="91"/>
      <c r="NJC198" s="91"/>
      <c r="NJD198" s="91"/>
      <c r="NJE198" s="91"/>
      <c r="NJF198" s="91"/>
      <c r="NJG198" s="91"/>
      <c r="NJH198" s="91"/>
      <c r="NJI198" s="91"/>
      <c r="NJJ198" s="91"/>
      <c r="NJK198" s="91"/>
      <c r="NJL198" s="91"/>
      <c r="NJM198" s="91"/>
      <c r="NJN198" s="91"/>
      <c r="NJO198" s="91"/>
      <c r="NJP198" s="91"/>
      <c r="NJQ198" s="91"/>
      <c r="NJR198" s="91"/>
      <c r="NJS198" s="91"/>
      <c r="NJT198" s="91"/>
      <c r="NJU198" s="91"/>
      <c r="NJV198" s="91"/>
      <c r="NJW198" s="91"/>
      <c r="NJX198" s="91"/>
      <c r="NJY198" s="91"/>
      <c r="NJZ198" s="91"/>
      <c r="NKA198" s="91"/>
      <c r="NKB198" s="91"/>
      <c r="NKC198" s="91"/>
      <c r="NKD198" s="91"/>
      <c r="NKE198" s="91"/>
      <c r="NKF198" s="91"/>
      <c r="NKG198" s="91"/>
      <c r="NKH198" s="91"/>
      <c r="NKI198" s="91"/>
      <c r="NKJ198" s="91"/>
      <c r="NKK198" s="91"/>
      <c r="NKL198" s="91"/>
      <c r="NKM198" s="91"/>
      <c r="NKN198" s="91"/>
      <c r="NKO198" s="91"/>
      <c r="NKP198" s="91"/>
      <c r="NKQ198" s="91"/>
      <c r="NKR198" s="91"/>
      <c r="NKS198" s="91"/>
      <c r="NKT198" s="91"/>
      <c r="NKU198" s="91"/>
      <c r="NKV198" s="91"/>
      <c r="NKW198" s="91"/>
      <c r="NKX198" s="91"/>
      <c r="NKY198" s="91"/>
      <c r="NKZ198" s="91"/>
      <c r="NLA198" s="91"/>
      <c r="NLB198" s="91"/>
      <c r="NLC198" s="91"/>
      <c r="NLD198" s="91"/>
      <c r="NLE198" s="91"/>
      <c r="NLF198" s="91"/>
      <c r="NLG198" s="91"/>
      <c r="NLH198" s="91"/>
      <c r="NLI198" s="91"/>
      <c r="NLJ198" s="91"/>
      <c r="NLK198" s="91"/>
      <c r="NLL198" s="91"/>
      <c r="NLM198" s="91"/>
      <c r="NLN198" s="91"/>
      <c r="NLO198" s="91"/>
      <c r="NLP198" s="91"/>
      <c r="NLQ198" s="91"/>
      <c r="NLR198" s="91"/>
      <c r="NLS198" s="91"/>
      <c r="NLT198" s="91"/>
      <c r="NLU198" s="91"/>
      <c r="NLV198" s="91"/>
      <c r="NLW198" s="91"/>
      <c r="NLX198" s="91"/>
      <c r="NLY198" s="91"/>
      <c r="NLZ198" s="91"/>
      <c r="NMA198" s="91"/>
      <c r="NMB198" s="91"/>
      <c r="NMC198" s="91"/>
      <c r="NMD198" s="91"/>
      <c r="NME198" s="91"/>
      <c r="NMF198" s="91"/>
      <c r="NMG198" s="91"/>
      <c r="NMH198" s="91"/>
      <c r="NMI198" s="91"/>
      <c r="NMJ198" s="91"/>
      <c r="NMK198" s="91"/>
      <c r="NML198" s="91"/>
      <c r="NMM198" s="91"/>
      <c r="NMN198" s="91"/>
      <c r="NMO198" s="91"/>
      <c r="NMP198" s="91"/>
      <c r="NMQ198" s="91"/>
      <c r="NMR198" s="91"/>
      <c r="NMS198" s="91"/>
      <c r="NMT198" s="91"/>
      <c r="NMU198" s="91"/>
      <c r="NMV198" s="91"/>
      <c r="NMW198" s="91"/>
      <c r="NMX198" s="91"/>
      <c r="NMY198" s="91"/>
      <c r="NMZ198" s="91"/>
      <c r="NNA198" s="91"/>
      <c r="NNB198" s="91"/>
      <c r="NNC198" s="91"/>
      <c r="NND198" s="91"/>
      <c r="NNE198" s="91"/>
      <c r="NNF198" s="91"/>
      <c r="NNG198" s="91"/>
      <c r="NNH198" s="91"/>
      <c r="NNI198" s="91"/>
      <c r="NNJ198" s="91"/>
      <c r="NNK198" s="91"/>
      <c r="NNL198" s="91"/>
      <c r="NNM198" s="91"/>
      <c r="NNN198" s="91"/>
      <c r="NNO198" s="91"/>
      <c r="NNP198" s="91"/>
      <c r="NNQ198" s="91"/>
      <c r="NNR198" s="91"/>
      <c r="NNS198" s="91"/>
      <c r="NNT198" s="91"/>
      <c r="NNU198" s="91"/>
      <c r="NNV198" s="91"/>
      <c r="NNW198" s="91"/>
      <c r="NNX198" s="91"/>
      <c r="NNY198" s="91"/>
      <c r="NNZ198" s="91"/>
      <c r="NOA198" s="91"/>
      <c r="NOB198" s="91"/>
      <c r="NOC198" s="91"/>
      <c r="NOD198" s="91"/>
      <c r="NOE198" s="91"/>
      <c r="NOF198" s="91"/>
      <c r="NOG198" s="91"/>
      <c r="NOH198" s="91"/>
      <c r="NOI198" s="91"/>
      <c r="NOJ198" s="91"/>
      <c r="NOK198" s="91"/>
      <c r="NOL198" s="91"/>
      <c r="NOM198" s="91"/>
      <c r="NON198" s="91"/>
      <c r="NOO198" s="91"/>
      <c r="NOP198" s="91"/>
      <c r="NOQ198" s="91"/>
      <c r="NOR198" s="91"/>
      <c r="NOS198" s="91"/>
      <c r="NOT198" s="91"/>
      <c r="NOU198" s="91"/>
      <c r="NOV198" s="91"/>
      <c r="NOW198" s="91"/>
      <c r="NOX198" s="91"/>
      <c r="NOY198" s="91"/>
      <c r="NOZ198" s="91"/>
      <c r="NPA198" s="91"/>
      <c r="NPB198" s="91"/>
      <c r="NPC198" s="91"/>
      <c r="NPD198" s="91"/>
      <c r="NPE198" s="91"/>
      <c r="NPF198" s="91"/>
      <c r="NPG198" s="91"/>
      <c r="NPH198" s="91"/>
      <c r="NPI198" s="91"/>
      <c r="NPJ198" s="91"/>
      <c r="NPK198" s="91"/>
      <c r="NPL198" s="91"/>
      <c r="NPM198" s="91"/>
      <c r="NPN198" s="91"/>
      <c r="NPO198" s="91"/>
      <c r="NPP198" s="91"/>
      <c r="NPQ198" s="91"/>
      <c r="NPR198" s="91"/>
      <c r="NPS198" s="91"/>
      <c r="NPT198" s="91"/>
      <c r="NPU198" s="91"/>
      <c r="NPV198" s="91"/>
      <c r="NPW198" s="91"/>
      <c r="NPX198" s="91"/>
      <c r="NPY198" s="91"/>
      <c r="NPZ198" s="91"/>
      <c r="NQA198" s="91"/>
      <c r="NQB198" s="91"/>
      <c r="NQC198" s="91"/>
      <c r="NQD198" s="91"/>
      <c r="NQE198" s="91"/>
      <c r="NQF198" s="91"/>
      <c r="NQG198" s="91"/>
      <c r="NQH198" s="91"/>
      <c r="NQI198" s="91"/>
      <c r="NQJ198" s="91"/>
      <c r="NQK198" s="91"/>
      <c r="NQL198" s="91"/>
      <c r="NQM198" s="91"/>
      <c r="NQN198" s="91"/>
      <c r="NQO198" s="91"/>
      <c r="NQP198" s="91"/>
      <c r="NQQ198" s="91"/>
      <c r="NQR198" s="91"/>
      <c r="NQS198" s="91"/>
      <c r="NQT198" s="91"/>
      <c r="NQU198" s="91"/>
      <c r="NQV198" s="91"/>
      <c r="NQW198" s="91"/>
      <c r="NQX198" s="91"/>
      <c r="NQY198" s="91"/>
      <c r="NQZ198" s="91"/>
      <c r="NRA198" s="91"/>
      <c r="NRB198" s="91"/>
      <c r="NRC198" s="91"/>
      <c r="NRD198" s="91"/>
      <c r="NRE198" s="91"/>
      <c r="NRF198" s="91"/>
      <c r="NRG198" s="91"/>
      <c r="NRH198" s="91"/>
      <c r="NRI198" s="91"/>
      <c r="NRJ198" s="91"/>
      <c r="NRK198" s="91"/>
      <c r="NRL198" s="91"/>
      <c r="NRM198" s="91"/>
      <c r="NRN198" s="91"/>
      <c r="NRO198" s="91"/>
      <c r="NRP198" s="91"/>
      <c r="NRQ198" s="91"/>
      <c r="NRR198" s="91"/>
      <c r="NRS198" s="91"/>
      <c r="NRT198" s="91"/>
      <c r="NRU198" s="91"/>
      <c r="NRV198" s="91"/>
      <c r="NRW198" s="91"/>
      <c r="NRX198" s="91"/>
      <c r="NRY198" s="91"/>
      <c r="NRZ198" s="91"/>
      <c r="NSA198" s="91"/>
      <c r="NSB198" s="91"/>
      <c r="NSC198" s="91"/>
      <c r="NSD198" s="91"/>
      <c r="NSE198" s="91"/>
      <c r="NSF198" s="91"/>
      <c r="NSG198" s="91"/>
      <c r="NSH198" s="91"/>
      <c r="NSI198" s="91"/>
      <c r="NSJ198" s="91"/>
      <c r="NSK198" s="91"/>
      <c r="NSL198" s="91"/>
      <c r="NSM198" s="91"/>
      <c r="NSN198" s="91"/>
      <c r="NSO198" s="91"/>
      <c r="NSP198" s="91"/>
      <c r="NSQ198" s="91"/>
      <c r="NSR198" s="91"/>
      <c r="NSS198" s="91"/>
      <c r="NST198" s="91"/>
      <c r="NSU198" s="91"/>
      <c r="NSV198" s="91"/>
      <c r="NSW198" s="91"/>
      <c r="NSX198" s="91"/>
      <c r="NSY198" s="91"/>
      <c r="NSZ198" s="91"/>
      <c r="NTA198" s="91"/>
      <c r="NTB198" s="91"/>
      <c r="NTC198" s="91"/>
      <c r="NTD198" s="91"/>
      <c r="NTE198" s="91"/>
      <c r="NTF198" s="91"/>
      <c r="NTG198" s="91"/>
      <c r="NTH198" s="91"/>
      <c r="NTI198" s="91"/>
      <c r="NTJ198" s="91"/>
      <c r="NTK198" s="91"/>
      <c r="NTL198" s="91"/>
      <c r="NTM198" s="91"/>
      <c r="NTN198" s="91"/>
      <c r="NTO198" s="91"/>
      <c r="NTP198" s="91"/>
      <c r="NTQ198" s="91"/>
      <c r="NTR198" s="91"/>
      <c r="NTS198" s="91"/>
      <c r="NTT198" s="91"/>
      <c r="NTU198" s="91"/>
      <c r="NTV198" s="91"/>
      <c r="NTW198" s="91"/>
      <c r="NTX198" s="91"/>
      <c r="NTY198" s="91"/>
      <c r="NTZ198" s="91"/>
      <c r="NUA198" s="91"/>
      <c r="NUB198" s="91"/>
      <c r="NUC198" s="91"/>
      <c r="NUD198" s="91"/>
      <c r="NUE198" s="91"/>
      <c r="NUF198" s="91"/>
      <c r="NUG198" s="91"/>
      <c r="NUH198" s="91"/>
      <c r="NUI198" s="91"/>
      <c r="NUJ198" s="91"/>
      <c r="NUK198" s="91"/>
      <c r="NUL198" s="91"/>
      <c r="NUM198" s="91"/>
      <c r="NUN198" s="91"/>
      <c r="NUO198" s="91"/>
      <c r="NUP198" s="91"/>
      <c r="NUQ198" s="91"/>
      <c r="NUR198" s="91"/>
      <c r="NUS198" s="91"/>
      <c r="NUT198" s="91"/>
      <c r="NUU198" s="91"/>
      <c r="NUV198" s="91"/>
      <c r="NUW198" s="91"/>
      <c r="NUX198" s="91"/>
      <c r="NUY198" s="91"/>
      <c r="NUZ198" s="91"/>
      <c r="NVA198" s="91"/>
      <c r="NVB198" s="91"/>
      <c r="NVC198" s="91"/>
      <c r="NVD198" s="91"/>
      <c r="NVE198" s="91"/>
      <c r="NVF198" s="91"/>
      <c r="NVG198" s="91"/>
      <c r="NVH198" s="91"/>
      <c r="NVI198" s="91"/>
      <c r="NVJ198" s="91"/>
      <c r="NVK198" s="91"/>
      <c r="NVL198" s="91"/>
      <c r="NVM198" s="91"/>
      <c r="NVN198" s="91"/>
      <c r="NVO198" s="91"/>
      <c r="NVP198" s="91"/>
      <c r="NVQ198" s="91"/>
      <c r="NVR198" s="91"/>
      <c r="NVS198" s="91"/>
      <c r="NVT198" s="91"/>
      <c r="NVU198" s="91"/>
      <c r="NVV198" s="91"/>
      <c r="NVW198" s="91"/>
      <c r="NVX198" s="91"/>
      <c r="NVY198" s="91"/>
      <c r="NVZ198" s="91"/>
      <c r="NWA198" s="91"/>
      <c r="NWB198" s="91"/>
      <c r="NWC198" s="91"/>
      <c r="NWD198" s="91"/>
      <c r="NWE198" s="91"/>
      <c r="NWF198" s="91"/>
      <c r="NWG198" s="91"/>
      <c r="NWH198" s="91"/>
      <c r="NWI198" s="91"/>
      <c r="NWJ198" s="91"/>
      <c r="NWK198" s="91"/>
      <c r="NWL198" s="91"/>
      <c r="NWM198" s="91"/>
      <c r="NWN198" s="91"/>
      <c r="NWO198" s="91"/>
      <c r="NWP198" s="91"/>
      <c r="NWQ198" s="91"/>
      <c r="NWR198" s="91"/>
      <c r="NWS198" s="91"/>
      <c r="NWT198" s="91"/>
      <c r="NWU198" s="91"/>
      <c r="NWV198" s="91"/>
      <c r="NWW198" s="91"/>
      <c r="NWX198" s="91"/>
      <c r="NWY198" s="91"/>
      <c r="NWZ198" s="91"/>
      <c r="NXA198" s="91"/>
      <c r="NXB198" s="91"/>
      <c r="NXC198" s="91"/>
      <c r="NXD198" s="91"/>
      <c r="NXE198" s="91"/>
      <c r="NXF198" s="91"/>
      <c r="NXG198" s="91"/>
      <c r="NXH198" s="91"/>
      <c r="NXI198" s="91"/>
      <c r="NXJ198" s="91"/>
      <c r="NXK198" s="91"/>
      <c r="NXL198" s="91"/>
      <c r="NXM198" s="91"/>
      <c r="NXN198" s="91"/>
      <c r="NXO198" s="91"/>
      <c r="NXP198" s="91"/>
      <c r="NXQ198" s="91"/>
      <c r="NXR198" s="91"/>
      <c r="NXS198" s="91"/>
      <c r="NXT198" s="91"/>
      <c r="NXU198" s="91"/>
      <c r="NXV198" s="91"/>
      <c r="NXW198" s="91"/>
      <c r="NXX198" s="91"/>
      <c r="NXY198" s="91"/>
      <c r="NXZ198" s="91"/>
      <c r="NYA198" s="91"/>
      <c r="NYB198" s="91"/>
      <c r="NYC198" s="91"/>
      <c r="NYD198" s="91"/>
      <c r="NYE198" s="91"/>
      <c r="NYF198" s="91"/>
      <c r="NYG198" s="91"/>
      <c r="NYH198" s="91"/>
      <c r="NYI198" s="91"/>
      <c r="NYJ198" s="91"/>
      <c r="NYK198" s="91"/>
      <c r="NYL198" s="91"/>
      <c r="NYM198" s="91"/>
      <c r="NYN198" s="91"/>
      <c r="NYO198" s="91"/>
      <c r="NYP198" s="91"/>
      <c r="NYQ198" s="91"/>
      <c r="NYR198" s="91"/>
      <c r="NYS198" s="91"/>
      <c r="NYT198" s="91"/>
      <c r="NYU198" s="91"/>
      <c r="NYV198" s="91"/>
      <c r="NYW198" s="91"/>
      <c r="NYX198" s="91"/>
      <c r="NYY198" s="91"/>
      <c r="NYZ198" s="91"/>
      <c r="NZA198" s="91"/>
      <c r="NZB198" s="91"/>
      <c r="NZC198" s="91"/>
      <c r="NZD198" s="91"/>
      <c r="NZE198" s="91"/>
      <c r="NZF198" s="91"/>
      <c r="NZG198" s="91"/>
      <c r="NZH198" s="91"/>
      <c r="NZI198" s="91"/>
      <c r="NZJ198" s="91"/>
      <c r="NZK198" s="91"/>
      <c r="NZL198" s="91"/>
      <c r="NZM198" s="91"/>
      <c r="NZN198" s="91"/>
      <c r="NZO198" s="91"/>
      <c r="NZP198" s="91"/>
      <c r="NZQ198" s="91"/>
      <c r="NZR198" s="91"/>
      <c r="NZS198" s="91"/>
      <c r="NZT198" s="91"/>
      <c r="NZU198" s="91"/>
      <c r="NZV198" s="91"/>
      <c r="NZW198" s="91"/>
      <c r="NZX198" s="91"/>
      <c r="NZY198" s="91"/>
      <c r="NZZ198" s="91"/>
      <c r="OAA198" s="91"/>
      <c r="OAB198" s="91"/>
      <c r="OAC198" s="91"/>
      <c r="OAD198" s="91"/>
      <c r="OAE198" s="91"/>
      <c r="OAF198" s="91"/>
      <c r="OAG198" s="91"/>
      <c r="OAH198" s="91"/>
      <c r="OAI198" s="91"/>
      <c r="OAJ198" s="91"/>
      <c r="OAK198" s="91"/>
      <c r="OAL198" s="91"/>
      <c r="OAM198" s="91"/>
      <c r="OAN198" s="91"/>
      <c r="OAO198" s="91"/>
      <c r="OAP198" s="91"/>
      <c r="OAQ198" s="91"/>
      <c r="OAR198" s="91"/>
      <c r="OAS198" s="91"/>
      <c r="OAT198" s="91"/>
      <c r="OAU198" s="91"/>
      <c r="OAV198" s="91"/>
      <c r="OAW198" s="91"/>
      <c r="OAX198" s="91"/>
      <c r="OAY198" s="91"/>
      <c r="OAZ198" s="91"/>
      <c r="OBA198" s="91"/>
      <c r="OBB198" s="91"/>
      <c r="OBC198" s="91"/>
      <c r="OBD198" s="91"/>
      <c r="OBE198" s="91"/>
      <c r="OBF198" s="91"/>
      <c r="OBG198" s="91"/>
      <c r="OBH198" s="91"/>
      <c r="OBI198" s="91"/>
      <c r="OBJ198" s="91"/>
      <c r="OBK198" s="91"/>
      <c r="OBL198" s="91"/>
      <c r="OBM198" s="91"/>
      <c r="OBN198" s="91"/>
      <c r="OBO198" s="91"/>
      <c r="OBP198" s="91"/>
      <c r="OBQ198" s="91"/>
      <c r="OBR198" s="91"/>
      <c r="OBS198" s="91"/>
      <c r="OBT198" s="91"/>
      <c r="OBU198" s="91"/>
      <c r="OBV198" s="91"/>
      <c r="OBW198" s="91"/>
      <c r="OBX198" s="91"/>
      <c r="OBY198" s="91"/>
      <c r="OBZ198" s="91"/>
      <c r="OCA198" s="91"/>
      <c r="OCB198" s="91"/>
      <c r="OCC198" s="91"/>
      <c r="OCD198" s="91"/>
      <c r="OCE198" s="91"/>
      <c r="OCF198" s="91"/>
      <c r="OCG198" s="91"/>
      <c r="OCH198" s="91"/>
      <c r="OCI198" s="91"/>
      <c r="OCJ198" s="91"/>
      <c r="OCK198" s="91"/>
      <c r="OCL198" s="91"/>
      <c r="OCM198" s="91"/>
      <c r="OCN198" s="91"/>
      <c r="OCO198" s="91"/>
      <c r="OCP198" s="91"/>
      <c r="OCQ198" s="91"/>
      <c r="OCR198" s="91"/>
      <c r="OCS198" s="91"/>
      <c r="OCT198" s="91"/>
      <c r="OCU198" s="91"/>
      <c r="OCV198" s="91"/>
      <c r="OCW198" s="91"/>
      <c r="OCX198" s="91"/>
      <c r="OCY198" s="91"/>
      <c r="OCZ198" s="91"/>
      <c r="ODA198" s="91"/>
      <c r="ODB198" s="91"/>
      <c r="ODC198" s="91"/>
      <c r="ODD198" s="91"/>
      <c r="ODE198" s="91"/>
      <c r="ODF198" s="91"/>
      <c r="ODG198" s="91"/>
      <c r="ODH198" s="91"/>
      <c r="ODI198" s="91"/>
      <c r="ODJ198" s="91"/>
      <c r="ODK198" s="91"/>
      <c r="ODL198" s="91"/>
      <c r="ODM198" s="91"/>
      <c r="ODN198" s="91"/>
      <c r="ODO198" s="91"/>
      <c r="ODP198" s="91"/>
      <c r="ODQ198" s="91"/>
      <c r="ODR198" s="91"/>
      <c r="ODS198" s="91"/>
      <c r="ODT198" s="91"/>
      <c r="ODU198" s="91"/>
      <c r="ODV198" s="91"/>
      <c r="ODW198" s="91"/>
      <c r="ODX198" s="91"/>
      <c r="ODY198" s="91"/>
      <c r="ODZ198" s="91"/>
      <c r="OEA198" s="91"/>
      <c r="OEB198" s="91"/>
      <c r="OEC198" s="91"/>
      <c r="OED198" s="91"/>
      <c r="OEE198" s="91"/>
      <c r="OEF198" s="91"/>
      <c r="OEG198" s="91"/>
      <c r="OEH198" s="91"/>
      <c r="OEI198" s="91"/>
      <c r="OEJ198" s="91"/>
      <c r="OEK198" s="91"/>
      <c r="OEL198" s="91"/>
      <c r="OEM198" s="91"/>
      <c r="OEN198" s="91"/>
      <c r="OEO198" s="91"/>
      <c r="OEP198" s="91"/>
      <c r="OEQ198" s="91"/>
      <c r="OER198" s="91"/>
      <c r="OES198" s="91"/>
      <c r="OET198" s="91"/>
      <c r="OEU198" s="91"/>
      <c r="OEV198" s="91"/>
      <c r="OEW198" s="91"/>
      <c r="OEX198" s="91"/>
      <c r="OEY198" s="91"/>
      <c r="OEZ198" s="91"/>
      <c r="OFA198" s="91"/>
      <c r="OFB198" s="91"/>
      <c r="OFC198" s="91"/>
      <c r="OFD198" s="91"/>
      <c r="OFE198" s="91"/>
      <c r="OFF198" s="91"/>
      <c r="OFG198" s="91"/>
      <c r="OFH198" s="91"/>
      <c r="OFI198" s="91"/>
      <c r="OFJ198" s="91"/>
      <c r="OFK198" s="91"/>
      <c r="OFL198" s="91"/>
      <c r="OFM198" s="91"/>
      <c r="OFN198" s="91"/>
      <c r="OFO198" s="91"/>
      <c r="OFP198" s="91"/>
      <c r="OFQ198" s="91"/>
      <c r="OFR198" s="91"/>
      <c r="OFS198" s="91"/>
      <c r="OFT198" s="91"/>
      <c r="OFU198" s="91"/>
      <c r="OFV198" s="91"/>
      <c r="OFW198" s="91"/>
      <c r="OFX198" s="91"/>
      <c r="OFY198" s="91"/>
      <c r="OFZ198" s="91"/>
      <c r="OGA198" s="91"/>
      <c r="OGB198" s="91"/>
      <c r="OGC198" s="91"/>
      <c r="OGD198" s="91"/>
      <c r="OGE198" s="91"/>
      <c r="OGF198" s="91"/>
      <c r="OGG198" s="91"/>
      <c r="OGH198" s="91"/>
      <c r="OGI198" s="91"/>
      <c r="OGJ198" s="91"/>
      <c r="OGK198" s="91"/>
      <c r="OGL198" s="91"/>
      <c r="OGM198" s="91"/>
      <c r="OGN198" s="91"/>
      <c r="OGO198" s="91"/>
      <c r="OGP198" s="91"/>
      <c r="OGQ198" s="91"/>
      <c r="OGR198" s="91"/>
      <c r="OGS198" s="91"/>
      <c r="OGT198" s="91"/>
      <c r="OGU198" s="91"/>
      <c r="OGV198" s="91"/>
      <c r="OGW198" s="91"/>
      <c r="OGX198" s="91"/>
      <c r="OGY198" s="91"/>
      <c r="OGZ198" s="91"/>
      <c r="OHA198" s="91"/>
      <c r="OHB198" s="91"/>
      <c r="OHC198" s="91"/>
      <c r="OHD198" s="91"/>
      <c r="OHE198" s="91"/>
      <c r="OHF198" s="91"/>
      <c r="OHG198" s="91"/>
      <c r="OHH198" s="91"/>
      <c r="OHI198" s="91"/>
      <c r="OHJ198" s="91"/>
      <c r="OHK198" s="91"/>
      <c r="OHL198" s="91"/>
      <c r="OHM198" s="91"/>
      <c r="OHN198" s="91"/>
      <c r="OHO198" s="91"/>
      <c r="OHP198" s="91"/>
      <c r="OHQ198" s="91"/>
      <c r="OHR198" s="91"/>
      <c r="OHS198" s="91"/>
      <c r="OHT198" s="91"/>
      <c r="OHU198" s="91"/>
      <c r="OHV198" s="91"/>
      <c r="OHW198" s="91"/>
      <c r="OHX198" s="91"/>
      <c r="OHY198" s="91"/>
      <c r="OHZ198" s="91"/>
      <c r="OIA198" s="91"/>
      <c r="OIB198" s="91"/>
      <c r="OIC198" s="91"/>
      <c r="OID198" s="91"/>
      <c r="OIE198" s="91"/>
      <c r="OIF198" s="91"/>
      <c r="OIG198" s="91"/>
      <c r="OIH198" s="91"/>
      <c r="OII198" s="91"/>
      <c r="OIJ198" s="91"/>
      <c r="OIK198" s="91"/>
      <c r="OIL198" s="91"/>
      <c r="OIM198" s="91"/>
      <c r="OIN198" s="91"/>
      <c r="OIO198" s="91"/>
      <c r="OIP198" s="91"/>
      <c r="OIQ198" s="91"/>
      <c r="OIR198" s="91"/>
      <c r="OIS198" s="91"/>
      <c r="OIT198" s="91"/>
      <c r="OIU198" s="91"/>
      <c r="OIV198" s="91"/>
      <c r="OIW198" s="91"/>
      <c r="OIX198" s="91"/>
      <c r="OIY198" s="91"/>
      <c r="OIZ198" s="91"/>
      <c r="OJA198" s="91"/>
      <c r="OJB198" s="91"/>
      <c r="OJC198" s="91"/>
      <c r="OJD198" s="91"/>
      <c r="OJE198" s="91"/>
      <c r="OJF198" s="91"/>
      <c r="OJG198" s="91"/>
      <c r="OJH198" s="91"/>
      <c r="OJI198" s="91"/>
      <c r="OJJ198" s="91"/>
      <c r="OJK198" s="91"/>
      <c r="OJL198" s="91"/>
      <c r="OJM198" s="91"/>
      <c r="OJN198" s="91"/>
      <c r="OJO198" s="91"/>
      <c r="OJP198" s="91"/>
      <c r="OJQ198" s="91"/>
      <c r="OJR198" s="91"/>
      <c r="OJS198" s="91"/>
      <c r="OJT198" s="91"/>
      <c r="OJU198" s="91"/>
      <c r="OJV198" s="91"/>
      <c r="OJW198" s="91"/>
      <c r="OJX198" s="91"/>
      <c r="OJY198" s="91"/>
      <c r="OJZ198" s="91"/>
      <c r="OKA198" s="91"/>
      <c r="OKB198" s="91"/>
      <c r="OKC198" s="91"/>
      <c r="OKD198" s="91"/>
      <c r="OKE198" s="91"/>
      <c r="OKF198" s="91"/>
      <c r="OKG198" s="91"/>
      <c r="OKH198" s="91"/>
      <c r="OKI198" s="91"/>
      <c r="OKJ198" s="91"/>
      <c r="OKK198" s="91"/>
      <c r="OKL198" s="91"/>
      <c r="OKM198" s="91"/>
      <c r="OKN198" s="91"/>
      <c r="OKO198" s="91"/>
      <c r="OKP198" s="91"/>
      <c r="OKQ198" s="91"/>
      <c r="OKR198" s="91"/>
      <c r="OKS198" s="91"/>
      <c r="OKT198" s="91"/>
      <c r="OKU198" s="91"/>
      <c r="OKV198" s="91"/>
      <c r="OKW198" s="91"/>
      <c r="OKX198" s="91"/>
      <c r="OKY198" s="91"/>
      <c r="OKZ198" s="91"/>
      <c r="OLA198" s="91"/>
      <c r="OLB198" s="91"/>
      <c r="OLC198" s="91"/>
      <c r="OLD198" s="91"/>
      <c r="OLE198" s="91"/>
      <c r="OLF198" s="91"/>
      <c r="OLG198" s="91"/>
      <c r="OLH198" s="91"/>
      <c r="OLI198" s="91"/>
      <c r="OLJ198" s="91"/>
      <c r="OLK198" s="91"/>
      <c r="OLL198" s="91"/>
      <c r="OLM198" s="91"/>
      <c r="OLN198" s="91"/>
      <c r="OLO198" s="91"/>
      <c r="OLP198" s="91"/>
      <c r="OLQ198" s="91"/>
      <c r="OLR198" s="91"/>
      <c r="OLS198" s="91"/>
      <c r="OLT198" s="91"/>
      <c r="OLU198" s="91"/>
      <c r="OLV198" s="91"/>
      <c r="OLW198" s="91"/>
      <c r="OLX198" s="91"/>
      <c r="OLY198" s="91"/>
      <c r="OLZ198" s="91"/>
      <c r="OMA198" s="91"/>
      <c r="OMB198" s="91"/>
      <c r="OMC198" s="91"/>
      <c r="OMD198" s="91"/>
      <c r="OME198" s="91"/>
      <c r="OMF198" s="91"/>
      <c r="OMG198" s="91"/>
      <c r="OMH198" s="91"/>
      <c r="OMI198" s="91"/>
      <c r="OMJ198" s="91"/>
      <c r="OMK198" s="91"/>
      <c r="OML198" s="91"/>
      <c r="OMM198" s="91"/>
      <c r="OMN198" s="91"/>
      <c r="OMO198" s="91"/>
      <c r="OMP198" s="91"/>
      <c r="OMQ198" s="91"/>
      <c r="OMR198" s="91"/>
      <c r="OMS198" s="91"/>
      <c r="OMT198" s="91"/>
      <c r="OMU198" s="91"/>
      <c r="OMV198" s="91"/>
      <c r="OMW198" s="91"/>
      <c r="OMX198" s="91"/>
      <c r="OMY198" s="91"/>
      <c r="OMZ198" s="91"/>
      <c r="ONA198" s="91"/>
      <c r="ONB198" s="91"/>
      <c r="ONC198" s="91"/>
      <c r="OND198" s="91"/>
      <c r="ONE198" s="91"/>
      <c r="ONF198" s="91"/>
      <c r="ONG198" s="91"/>
      <c r="ONH198" s="91"/>
      <c r="ONI198" s="91"/>
      <c r="ONJ198" s="91"/>
      <c r="ONK198" s="91"/>
      <c r="ONL198" s="91"/>
      <c r="ONM198" s="91"/>
      <c r="ONN198" s="91"/>
      <c r="ONO198" s="91"/>
      <c r="ONP198" s="91"/>
      <c r="ONQ198" s="91"/>
      <c r="ONR198" s="91"/>
      <c r="ONS198" s="91"/>
      <c r="ONT198" s="91"/>
      <c r="ONU198" s="91"/>
      <c r="ONV198" s="91"/>
      <c r="ONW198" s="91"/>
      <c r="ONX198" s="91"/>
      <c r="ONY198" s="91"/>
      <c r="ONZ198" s="91"/>
      <c r="OOA198" s="91"/>
      <c r="OOB198" s="91"/>
      <c r="OOC198" s="91"/>
      <c r="OOD198" s="91"/>
      <c r="OOE198" s="91"/>
      <c r="OOF198" s="91"/>
      <c r="OOG198" s="91"/>
      <c r="OOH198" s="91"/>
      <c r="OOI198" s="91"/>
      <c r="OOJ198" s="91"/>
      <c r="OOK198" s="91"/>
      <c r="OOL198" s="91"/>
      <c r="OOM198" s="91"/>
      <c r="OON198" s="91"/>
      <c r="OOO198" s="91"/>
      <c r="OOP198" s="91"/>
      <c r="OOQ198" s="91"/>
      <c r="OOR198" s="91"/>
      <c r="OOS198" s="91"/>
      <c r="OOT198" s="91"/>
      <c r="OOU198" s="91"/>
      <c r="OOV198" s="91"/>
      <c r="OOW198" s="91"/>
      <c r="OOX198" s="91"/>
      <c r="OOY198" s="91"/>
      <c r="OOZ198" s="91"/>
      <c r="OPA198" s="91"/>
      <c r="OPB198" s="91"/>
      <c r="OPC198" s="91"/>
      <c r="OPD198" s="91"/>
      <c r="OPE198" s="91"/>
      <c r="OPF198" s="91"/>
      <c r="OPG198" s="91"/>
      <c r="OPH198" s="91"/>
      <c r="OPI198" s="91"/>
      <c r="OPJ198" s="91"/>
      <c r="OPK198" s="91"/>
      <c r="OPL198" s="91"/>
      <c r="OPM198" s="91"/>
      <c r="OPN198" s="91"/>
      <c r="OPO198" s="91"/>
      <c r="OPP198" s="91"/>
      <c r="OPQ198" s="91"/>
      <c r="OPR198" s="91"/>
      <c r="OPS198" s="91"/>
      <c r="OPT198" s="91"/>
      <c r="OPU198" s="91"/>
      <c r="OPV198" s="91"/>
      <c r="OPW198" s="91"/>
      <c r="OPX198" s="91"/>
      <c r="OPY198" s="91"/>
      <c r="OPZ198" s="91"/>
      <c r="OQA198" s="91"/>
      <c r="OQB198" s="91"/>
      <c r="OQC198" s="91"/>
      <c r="OQD198" s="91"/>
      <c r="OQE198" s="91"/>
      <c r="OQF198" s="91"/>
      <c r="OQG198" s="91"/>
      <c r="OQH198" s="91"/>
      <c r="OQI198" s="91"/>
      <c r="OQJ198" s="91"/>
      <c r="OQK198" s="91"/>
      <c r="OQL198" s="91"/>
      <c r="OQM198" s="91"/>
      <c r="OQN198" s="91"/>
      <c r="OQO198" s="91"/>
      <c r="OQP198" s="91"/>
      <c r="OQQ198" s="91"/>
      <c r="OQR198" s="91"/>
      <c r="OQS198" s="91"/>
      <c r="OQT198" s="91"/>
      <c r="OQU198" s="91"/>
      <c r="OQV198" s="91"/>
      <c r="OQW198" s="91"/>
      <c r="OQX198" s="91"/>
      <c r="OQY198" s="91"/>
      <c r="OQZ198" s="91"/>
      <c r="ORA198" s="91"/>
      <c r="ORB198" s="91"/>
      <c r="ORC198" s="91"/>
      <c r="ORD198" s="91"/>
      <c r="ORE198" s="91"/>
      <c r="ORF198" s="91"/>
      <c r="ORG198" s="91"/>
      <c r="ORH198" s="91"/>
      <c r="ORI198" s="91"/>
      <c r="ORJ198" s="91"/>
      <c r="ORK198" s="91"/>
      <c r="ORL198" s="91"/>
      <c r="ORM198" s="91"/>
      <c r="ORN198" s="91"/>
      <c r="ORO198" s="91"/>
      <c r="ORP198" s="91"/>
      <c r="ORQ198" s="91"/>
      <c r="ORR198" s="91"/>
      <c r="ORS198" s="91"/>
      <c r="ORT198" s="91"/>
      <c r="ORU198" s="91"/>
      <c r="ORV198" s="91"/>
      <c r="ORW198" s="91"/>
      <c r="ORX198" s="91"/>
      <c r="ORY198" s="91"/>
      <c r="ORZ198" s="91"/>
      <c r="OSA198" s="91"/>
      <c r="OSB198" s="91"/>
      <c r="OSC198" s="91"/>
      <c r="OSD198" s="91"/>
      <c r="OSE198" s="91"/>
      <c r="OSF198" s="91"/>
      <c r="OSG198" s="91"/>
      <c r="OSH198" s="91"/>
      <c r="OSI198" s="91"/>
      <c r="OSJ198" s="91"/>
      <c r="OSK198" s="91"/>
      <c r="OSL198" s="91"/>
      <c r="OSM198" s="91"/>
      <c r="OSN198" s="91"/>
      <c r="OSO198" s="91"/>
      <c r="OSP198" s="91"/>
      <c r="OSQ198" s="91"/>
      <c r="OSR198" s="91"/>
      <c r="OSS198" s="91"/>
      <c r="OST198" s="91"/>
      <c r="OSU198" s="91"/>
      <c r="OSV198" s="91"/>
      <c r="OSW198" s="91"/>
      <c r="OSX198" s="91"/>
      <c r="OSY198" s="91"/>
      <c r="OSZ198" s="91"/>
      <c r="OTA198" s="91"/>
      <c r="OTB198" s="91"/>
      <c r="OTC198" s="91"/>
      <c r="OTD198" s="91"/>
      <c r="OTE198" s="91"/>
      <c r="OTF198" s="91"/>
      <c r="OTG198" s="91"/>
      <c r="OTH198" s="91"/>
      <c r="OTI198" s="91"/>
      <c r="OTJ198" s="91"/>
      <c r="OTK198" s="91"/>
      <c r="OTL198" s="91"/>
      <c r="OTM198" s="91"/>
      <c r="OTN198" s="91"/>
      <c r="OTO198" s="91"/>
      <c r="OTP198" s="91"/>
      <c r="OTQ198" s="91"/>
      <c r="OTR198" s="91"/>
      <c r="OTS198" s="91"/>
      <c r="OTT198" s="91"/>
      <c r="OTU198" s="91"/>
      <c r="OTV198" s="91"/>
      <c r="OTW198" s="91"/>
      <c r="OTX198" s="91"/>
      <c r="OTY198" s="91"/>
      <c r="OTZ198" s="91"/>
      <c r="OUA198" s="91"/>
      <c r="OUB198" s="91"/>
      <c r="OUC198" s="91"/>
      <c r="OUD198" s="91"/>
      <c r="OUE198" s="91"/>
      <c r="OUF198" s="91"/>
      <c r="OUG198" s="91"/>
      <c r="OUH198" s="91"/>
      <c r="OUI198" s="91"/>
      <c r="OUJ198" s="91"/>
      <c r="OUK198" s="91"/>
      <c r="OUL198" s="91"/>
      <c r="OUM198" s="91"/>
      <c r="OUN198" s="91"/>
      <c r="OUO198" s="91"/>
      <c r="OUP198" s="91"/>
      <c r="OUQ198" s="91"/>
      <c r="OUR198" s="91"/>
      <c r="OUS198" s="91"/>
      <c r="OUT198" s="91"/>
      <c r="OUU198" s="91"/>
      <c r="OUV198" s="91"/>
      <c r="OUW198" s="91"/>
      <c r="OUX198" s="91"/>
      <c r="OUY198" s="91"/>
      <c r="OUZ198" s="91"/>
      <c r="OVA198" s="91"/>
      <c r="OVB198" s="91"/>
      <c r="OVC198" s="91"/>
      <c r="OVD198" s="91"/>
      <c r="OVE198" s="91"/>
      <c r="OVF198" s="91"/>
      <c r="OVG198" s="91"/>
      <c r="OVH198" s="91"/>
      <c r="OVI198" s="91"/>
      <c r="OVJ198" s="91"/>
      <c r="OVK198" s="91"/>
      <c r="OVL198" s="91"/>
      <c r="OVM198" s="91"/>
      <c r="OVN198" s="91"/>
      <c r="OVO198" s="91"/>
      <c r="OVP198" s="91"/>
      <c r="OVQ198" s="91"/>
      <c r="OVR198" s="91"/>
      <c r="OVS198" s="91"/>
      <c r="OVT198" s="91"/>
      <c r="OVU198" s="91"/>
      <c r="OVV198" s="91"/>
      <c r="OVW198" s="91"/>
      <c r="OVX198" s="91"/>
      <c r="OVY198" s="91"/>
      <c r="OVZ198" s="91"/>
      <c r="OWA198" s="91"/>
      <c r="OWB198" s="91"/>
      <c r="OWC198" s="91"/>
      <c r="OWD198" s="91"/>
      <c r="OWE198" s="91"/>
      <c r="OWF198" s="91"/>
      <c r="OWG198" s="91"/>
      <c r="OWH198" s="91"/>
      <c r="OWI198" s="91"/>
      <c r="OWJ198" s="91"/>
      <c r="OWK198" s="91"/>
      <c r="OWL198" s="91"/>
      <c r="OWM198" s="91"/>
      <c r="OWN198" s="91"/>
      <c r="OWO198" s="91"/>
      <c r="OWP198" s="91"/>
      <c r="OWQ198" s="91"/>
      <c r="OWR198" s="91"/>
      <c r="OWS198" s="91"/>
      <c r="OWT198" s="91"/>
      <c r="OWU198" s="91"/>
      <c r="OWV198" s="91"/>
      <c r="OWW198" s="91"/>
      <c r="OWX198" s="91"/>
      <c r="OWY198" s="91"/>
      <c r="OWZ198" s="91"/>
      <c r="OXA198" s="91"/>
      <c r="OXB198" s="91"/>
      <c r="OXC198" s="91"/>
      <c r="OXD198" s="91"/>
      <c r="OXE198" s="91"/>
      <c r="OXF198" s="91"/>
      <c r="OXG198" s="91"/>
      <c r="OXH198" s="91"/>
      <c r="OXI198" s="91"/>
      <c r="OXJ198" s="91"/>
      <c r="OXK198" s="91"/>
      <c r="OXL198" s="91"/>
      <c r="OXM198" s="91"/>
      <c r="OXN198" s="91"/>
      <c r="OXO198" s="91"/>
      <c r="OXP198" s="91"/>
      <c r="OXQ198" s="91"/>
      <c r="OXR198" s="91"/>
      <c r="OXS198" s="91"/>
      <c r="OXT198" s="91"/>
      <c r="OXU198" s="91"/>
      <c r="OXV198" s="91"/>
      <c r="OXW198" s="91"/>
      <c r="OXX198" s="91"/>
      <c r="OXY198" s="91"/>
      <c r="OXZ198" s="91"/>
      <c r="OYA198" s="91"/>
      <c r="OYB198" s="91"/>
      <c r="OYC198" s="91"/>
      <c r="OYD198" s="91"/>
      <c r="OYE198" s="91"/>
      <c r="OYF198" s="91"/>
      <c r="OYG198" s="91"/>
      <c r="OYH198" s="91"/>
      <c r="OYI198" s="91"/>
      <c r="OYJ198" s="91"/>
      <c r="OYK198" s="91"/>
      <c r="OYL198" s="91"/>
      <c r="OYM198" s="91"/>
      <c r="OYN198" s="91"/>
      <c r="OYO198" s="91"/>
      <c r="OYP198" s="91"/>
      <c r="OYQ198" s="91"/>
      <c r="OYR198" s="91"/>
      <c r="OYS198" s="91"/>
      <c r="OYT198" s="91"/>
      <c r="OYU198" s="91"/>
      <c r="OYV198" s="91"/>
      <c r="OYW198" s="91"/>
      <c r="OYX198" s="91"/>
      <c r="OYY198" s="91"/>
      <c r="OYZ198" s="91"/>
      <c r="OZA198" s="91"/>
      <c r="OZB198" s="91"/>
      <c r="OZC198" s="91"/>
      <c r="OZD198" s="91"/>
      <c r="OZE198" s="91"/>
      <c r="OZF198" s="91"/>
      <c r="OZG198" s="91"/>
      <c r="OZH198" s="91"/>
      <c r="OZI198" s="91"/>
      <c r="OZJ198" s="91"/>
      <c r="OZK198" s="91"/>
      <c r="OZL198" s="91"/>
      <c r="OZM198" s="91"/>
      <c r="OZN198" s="91"/>
      <c r="OZO198" s="91"/>
      <c r="OZP198" s="91"/>
      <c r="OZQ198" s="91"/>
      <c r="OZR198" s="91"/>
      <c r="OZS198" s="91"/>
      <c r="OZT198" s="91"/>
      <c r="OZU198" s="91"/>
      <c r="OZV198" s="91"/>
      <c r="OZW198" s="91"/>
      <c r="OZX198" s="91"/>
      <c r="OZY198" s="91"/>
      <c r="OZZ198" s="91"/>
      <c r="PAA198" s="91"/>
      <c r="PAB198" s="91"/>
      <c r="PAC198" s="91"/>
      <c r="PAD198" s="91"/>
      <c r="PAE198" s="91"/>
      <c r="PAF198" s="91"/>
      <c r="PAG198" s="91"/>
      <c r="PAH198" s="91"/>
      <c r="PAI198" s="91"/>
      <c r="PAJ198" s="91"/>
      <c r="PAK198" s="91"/>
      <c r="PAL198" s="91"/>
      <c r="PAM198" s="91"/>
      <c r="PAN198" s="91"/>
      <c r="PAO198" s="91"/>
      <c r="PAP198" s="91"/>
      <c r="PAQ198" s="91"/>
      <c r="PAR198" s="91"/>
      <c r="PAS198" s="91"/>
      <c r="PAT198" s="91"/>
      <c r="PAU198" s="91"/>
      <c r="PAV198" s="91"/>
      <c r="PAW198" s="91"/>
      <c r="PAX198" s="91"/>
      <c r="PAY198" s="91"/>
      <c r="PAZ198" s="91"/>
      <c r="PBA198" s="91"/>
      <c r="PBB198" s="91"/>
      <c r="PBC198" s="91"/>
      <c r="PBD198" s="91"/>
      <c r="PBE198" s="91"/>
      <c r="PBF198" s="91"/>
      <c r="PBG198" s="91"/>
      <c r="PBH198" s="91"/>
      <c r="PBI198" s="91"/>
      <c r="PBJ198" s="91"/>
      <c r="PBK198" s="91"/>
      <c r="PBL198" s="91"/>
      <c r="PBM198" s="91"/>
      <c r="PBN198" s="91"/>
      <c r="PBO198" s="91"/>
      <c r="PBP198" s="91"/>
      <c r="PBQ198" s="91"/>
      <c r="PBR198" s="91"/>
      <c r="PBS198" s="91"/>
      <c r="PBT198" s="91"/>
      <c r="PBU198" s="91"/>
      <c r="PBV198" s="91"/>
      <c r="PBW198" s="91"/>
      <c r="PBX198" s="91"/>
      <c r="PBY198" s="91"/>
      <c r="PBZ198" s="91"/>
      <c r="PCA198" s="91"/>
      <c r="PCB198" s="91"/>
      <c r="PCC198" s="91"/>
      <c r="PCD198" s="91"/>
      <c r="PCE198" s="91"/>
      <c r="PCF198" s="91"/>
      <c r="PCG198" s="91"/>
      <c r="PCH198" s="91"/>
      <c r="PCI198" s="91"/>
      <c r="PCJ198" s="91"/>
      <c r="PCK198" s="91"/>
      <c r="PCL198" s="91"/>
      <c r="PCM198" s="91"/>
      <c r="PCN198" s="91"/>
      <c r="PCO198" s="91"/>
      <c r="PCP198" s="91"/>
      <c r="PCQ198" s="91"/>
      <c r="PCR198" s="91"/>
      <c r="PCS198" s="91"/>
      <c r="PCT198" s="91"/>
      <c r="PCU198" s="91"/>
      <c r="PCV198" s="91"/>
      <c r="PCW198" s="91"/>
      <c r="PCX198" s="91"/>
      <c r="PCY198" s="91"/>
      <c r="PCZ198" s="91"/>
      <c r="PDA198" s="91"/>
      <c r="PDB198" s="91"/>
      <c r="PDC198" s="91"/>
      <c r="PDD198" s="91"/>
      <c r="PDE198" s="91"/>
      <c r="PDF198" s="91"/>
      <c r="PDG198" s="91"/>
      <c r="PDH198" s="91"/>
      <c r="PDI198" s="91"/>
      <c r="PDJ198" s="91"/>
      <c r="PDK198" s="91"/>
      <c r="PDL198" s="91"/>
      <c r="PDM198" s="91"/>
      <c r="PDN198" s="91"/>
      <c r="PDO198" s="91"/>
      <c r="PDP198" s="91"/>
      <c r="PDQ198" s="91"/>
      <c r="PDR198" s="91"/>
      <c r="PDS198" s="91"/>
      <c r="PDT198" s="91"/>
      <c r="PDU198" s="91"/>
      <c r="PDV198" s="91"/>
      <c r="PDW198" s="91"/>
      <c r="PDX198" s="91"/>
      <c r="PDY198" s="91"/>
      <c r="PDZ198" s="91"/>
      <c r="PEA198" s="91"/>
      <c r="PEB198" s="91"/>
      <c r="PEC198" s="91"/>
      <c r="PED198" s="91"/>
      <c r="PEE198" s="91"/>
      <c r="PEF198" s="91"/>
      <c r="PEG198" s="91"/>
      <c r="PEH198" s="91"/>
      <c r="PEI198" s="91"/>
      <c r="PEJ198" s="91"/>
      <c r="PEK198" s="91"/>
      <c r="PEL198" s="91"/>
      <c r="PEM198" s="91"/>
      <c r="PEN198" s="91"/>
      <c r="PEO198" s="91"/>
      <c r="PEP198" s="91"/>
      <c r="PEQ198" s="91"/>
      <c r="PER198" s="91"/>
      <c r="PES198" s="91"/>
      <c r="PET198" s="91"/>
      <c r="PEU198" s="91"/>
      <c r="PEV198" s="91"/>
      <c r="PEW198" s="91"/>
      <c r="PEX198" s="91"/>
      <c r="PEY198" s="91"/>
      <c r="PEZ198" s="91"/>
      <c r="PFA198" s="91"/>
      <c r="PFB198" s="91"/>
      <c r="PFC198" s="91"/>
      <c r="PFD198" s="91"/>
      <c r="PFE198" s="91"/>
      <c r="PFF198" s="91"/>
      <c r="PFG198" s="91"/>
      <c r="PFH198" s="91"/>
      <c r="PFI198" s="91"/>
      <c r="PFJ198" s="91"/>
      <c r="PFK198" s="91"/>
      <c r="PFL198" s="91"/>
      <c r="PFM198" s="91"/>
      <c r="PFN198" s="91"/>
      <c r="PFO198" s="91"/>
      <c r="PFP198" s="91"/>
      <c r="PFQ198" s="91"/>
      <c r="PFR198" s="91"/>
      <c r="PFS198" s="91"/>
      <c r="PFT198" s="91"/>
      <c r="PFU198" s="91"/>
      <c r="PFV198" s="91"/>
      <c r="PFW198" s="91"/>
      <c r="PFX198" s="91"/>
      <c r="PFY198" s="91"/>
      <c r="PFZ198" s="91"/>
      <c r="PGA198" s="91"/>
      <c r="PGB198" s="91"/>
      <c r="PGC198" s="91"/>
      <c r="PGD198" s="91"/>
      <c r="PGE198" s="91"/>
      <c r="PGF198" s="91"/>
      <c r="PGG198" s="91"/>
      <c r="PGH198" s="91"/>
      <c r="PGI198" s="91"/>
      <c r="PGJ198" s="91"/>
      <c r="PGK198" s="91"/>
      <c r="PGL198" s="91"/>
      <c r="PGM198" s="91"/>
      <c r="PGN198" s="91"/>
      <c r="PGO198" s="91"/>
      <c r="PGP198" s="91"/>
      <c r="PGQ198" s="91"/>
      <c r="PGR198" s="91"/>
      <c r="PGS198" s="91"/>
      <c r="PGT198" s="91"/>
      <c r="PGU198" s="91"/>
      <c r="PGV198" s="91"/>
      <c r="PGW198" s="91"/>
      <c r="PGX198" s="91"/>
      <c r="PGY198" s="91"/>
      <c r="PGZ198" s="91"/>
      <c r="PHA198" s="91"/>
      <c r="PHB198" s="91"/>
      <c r="PHC198" s="91"/>
      <c r="PHD198" s="91"/>
      <c r="PHE198" s="91"/>
      <c r="PHF198" s="91"/>
      <c r="PHG198" s="91"/>
      <c r="PHH198" s="91"/>
      <c r="PHI198" s="91"/>
      <c r="PHJ198" s="91"/>
      <c r="PHK198" s="91"/>
      <c r="PHL198" s="91"/>
      <c r="PHM198" s="91"/>
      <c r="PHN198" s="91"/>
      <c r="PHO198" s="91"/>
      <c r="PHP198" s="91"/>
      <c r="PHQ198" s="91"/>
      <c r="PHR198" s="91"/>
      <c r="PHS198" s="91"/>
      <c r="PHT198" s="91"/>
      <c r="PHU198" s="91"/>
      <c r="PHV198" s="91"/>
      <c r="PHW198" s="91"/>
      <c r="PHX198" s="91"/>
      <c r="PHY198" s="91"/>
      <c r="PHZ198" s="91"/>
      <c r="PIA198" s="91"/>
      <c r="PIB198" s="91"/>
      <c r="PIC198" s="91"/>
      <c r="PID198" s="91"/>
      <c r="PIE198" s="91"/>
      <c r="PIF198" s="91"/>
      <c r="PIG198" s="91"/>
      <c r="PIH198" s="91"/>
      <c r="PII198" s="91"/>
      <c r="PIJ198" s="91"/>
      <c r="PIK198" s="91"/>
      <c r="PIL198" s="91"/>
      <c r="PIM198" s="91"/>
      <c r="PIN198" s="91"/>
      <c r="PIO198" s="91"/>
      <c r="PIP198" s="91"/>
      <c r="PIQ198" s="91"/>
      <c r="PIR198" s="91"/>
      <c r="PIS198" s="91"/>
      <c r="PIT198" s="91"/>
      <c r="PIU198" s="91"/>
      <c r="PIV198" s="91"/>
      <c r="PIW198" s="91"/>
      <c r="PIX198" s="91"/>
      <c r="PIY198" s="91"/>
      <c r="PIZ198" s="91"/>
      <c r="PJA198" s="91"/>
      <c r="PJB198" s="91"/>
      <c r="PJC198" s="91"/>
      <c r="PJD198" s="91"/>
      <c r="PJE198" s="91"/>
      <c r="PJF198" s="91"/>
      <c r="PJG198" s="91"/>
      <c r="PJH198" s="91"/>
      <c r="PJI198" s="91"/>
      <c r="PJJ198" s="91"/>
      <c r="PJK198" s="91"/>
      <c r="PJL198" s="91"/>
      <c r="PJM198" s="91"/>
      <c r="PJN198" s="91"/>
      <c r="PJO198" s="91"/>
      <c r="PJP198" s="91"/>
      <c r="PJQ198" s="91"/>
      <c r="PJR198" s="91"/>
      <c r="PJS198" s="91"/>
      <c r="PJT198" s="91"/>
      <c r="PJU198" s="91"/>
      <c r="PJV198" s="91"/>
      <c r="PJW198" s="91"/>
      <c r="PJX198" s="91"/>
      <c r="PJY198" s="91"/>
      <c r="PJZ198" s="91"/>
      <c r="PKA198" s="91"/>
      <c r="PKB198" s="91"/>
      <c r="PKC198" s="91"/>
      <c r="PKD198" s="91"/>
      <c r="PKE198" s="91"/>
      <c r="PKF198" s="91"/>
      <c r="PKG198" s="91"/>
      <c r="PKH198" s="91"/>
      <c r="PKI198" s="91"/>
      <c r="PKJ198" s="91"/>
      <c r="PKK198" s="91"/>
      <c r="PKL198" s="91"/>
      <c r="PKM198" s="91"/>
      <c r="PKN198" s="91"/>
      <c r="PKO198" s="91"/>
      <c r="PKP198" s="91"/>
      <c r="PKQ198" s="91"/>
      <c r="PKR198" s="91"/>
      <c r="PKS198" s="91"/>
      <c r="PKT198" s="91"/>
      <c r="PKU198" s="91"/>
      <c r="PKV198" s="91"/>
      <c r="PKW198" s="91"/>
      <c r="PKX198" s="91"/>
      <c r="PKY198" s="91"/>
      <c r="PKZ198" s="91"/>
      <c r="PLA198" s="91"/>
      <c r="PLB198" s="91"/>
      <c r="PLC198" s="91"/>
      <c r="PLD198" s="91"/>
      <c r="PLE198" s="91"/>
      <c r="PLF198" s="91"/>
      <c r="PLG198" s="91"/>
      <c r="PLH198" s="91"/>
      <c r="PLI198" s="91"/>
      <c r="PLJ198" s="91"/>
      <c r="PLK198" s="91"/>
      <c r="PLL198" s="91"/>
      <c r="PLM198" s="91"/>
      <c r="PLN198" s="91"/>
      <c r="PLO198" s="91"/>
      <c r="PLP198" s="91"/>
      <c r="PLQ198" s="91"/>
      <c r="PLR198" s="91"/>
      <c r="PLS198" s="91"/>
      <c r="PLT198" s="91"/>
      <c r="PLU198" s="91"/>
      <c r="PLV198" s="91"/>
      <c r="PLW198" s="91"/>
      <c r="PLX198" s="91"/>
      <c r="PLY198" s="91"/>
      <c r="PLZ198" s="91"/>
      <c r="PMA198" s="91"/>
      <c r="PMB198" s="91"/>
      <c r="PMC198" s="91"/>
      <c r="PMD198" s="91"/>
      <c r="PME198" s="91"/>
      <c r="PMF198" s="91"/>
      <c r="PMG198" s="91"/>
      <c r="PMH198" s="91"/>
      <c r="PMI198" s="91"/>
      <c r="PMJ198" s="91"/>
      <c r="PMK198" s="91"/>
      <c r="PML198" s="91"/>
      <c r="PMM198" s="91"/>
      <c r="PMN198" s="91"/>
      <c r="PMO198" s="91"/>
      <c r="PMP198" s="91"/>
      <c r="PMQ198" s="91"/>
      <c r="PMR198" s="91"/>
      <c r="PMS198" s="91"/>
      <c r="PMT198" s="91"/>
      <c r="PMU198" s="91"/>
      <c r="PMV198" s="91"/>
      <c r="PMW198" s="91"/>
      <c r="PMX198" s="91"/>
      <c r="PMY198" s="91"/>
      <c r="PMZ198" s="91"/>
      <c r="PNA198" s="91"/>
      <c r="PNB198" s="91"/>
      <c r="PNC198" s="91"/>
      <c r="PND198" s="91"/>
      <c r="PNE198" s="91"/>
      <c r="PNF198" s="91"/>
      <c r="PNG198" s="91"/>
      <c r="PNH198" s="91"/>
      <c r="PNI198" s="91"/>
      <c r="PNJ198" s="91"/>
      <c r="PNK198" s="91"/>
      <c r="PNL198" s="91"/>
      <c r="PNM198" s="91"/>
      <c r="PNN198" s="91"/>
      <c r="PNO198" s="91"/>
      <c r="PNP198" s="91"/>
      <c r="PNQ198" s="91"/>
      <c r="PNR198" s="91"/>
      <c r="PNS198" s="91"/>
      <c r="PNT198" s="91"/>
      <c r="PNU198" s="91"/>
      <c r="PNV198" s="91"/>
      <c r="PNW198" s="91"/>
      <c r="PNX198" s="91"/>
      <c r="PNY198" s="91"/>
      <c r="PNZ198" s="91"/>
      <c r="POA198" s="91"/>
      <c r="POB198" s="91"/>
      <c r="POC198" s="91"/>
      <c r="POD198" s="91"/>
      <c r="POE198" s="91"/>
      <c r="POF198" s="91"/>
      <c r="POG198" s="91"/>
      <c r="POH198" s="91"/>
      <c r="POI198" s="91"/>
      <c r="POJ198" s="91"/>
      <c r="POK198" s="91"/>
      <c r="POL198" s="91"/>
      <c r="POM198" s="91"/>
      <c r="PON198" s="91"/>
      <c r="POO198" s="91"/>
      <c r="POP198" s="91"/>
      <c r="POQ198" s="91"/>
      <c r="POR198" s="91"/>
      <c r="POS198" s="91"/>
      <c r="POT198" s="91"/>
      <c r="POU198" s="91"/>
      <c r="POV198" s="91"/>
      <c r="POW198" s="91"/>
      <c r="POX198" s="91"/>
      <c r="POY198" s="91"/>
      <c r="POZ198" s="91"/>
      <c r="PPA198" s="91"/>
      <c r="PPB198" s="91"/>
      <c r="PPC198" s="91"/>
      <c r="PPD198" s="91"/>
      <c r="PPE198" s="91"/>
      <c r="PPF198" s="91"/>
      <c r="PPG198" s="91"/>
      <c r="PPH198" s="91"/>
      <c r="PPI198" s="91"/>
      <c r="PPJ198" s="91"/>
      <c r="PPK198" s="91"/>
      <c r="PPL198" s="91"/>
      <c r="PPM198" s="91"/>
      <c r="PPN198" s="91"/>
      <c r="PPO198" s="91"/>
      <c r="PPP198" s="91"/>
      <c r="PPQ198" s="91"/>
      <c r="PPR198" s="91"/>
      <c r="PPS198" s="91"/>
      <c r="PPT198" s="91"/>
      <c r="PPU198" s="91"/>
      <c r="PPV198" s="91"/>
      <c r="PPW198" s="91"/>
      <c r="PPX198" s="91"/>
      <c r="PPY198" s="91"/>
      <c r="PPZ198" s="91"/>
      <c r="PQA198" s="91"/>
      <c r="PQB198" s="91"/>
      <c r="PQC198" s="91"/>
      <c r="PQD198" s="91"/>
      <c r="PQE198" s="91"/>
      <c r="PQF198" s="91"/>
      <c r="PQG198" s="91"/>
      <c r="PQH198" s="91"/>
      <c r="PQI198" s="91"/>
      <c r="PQJ198" s="91"/>
      <c r="PQK198" s="91"/>
      <c r="PQL198" s="91"/>
      <c r="PQM198" s="91"/>
      <c r="PQN198" s="91"/>
      <c r="PQO198" s="91"/>
      <c r="PQP198" s="91"/>
      <c r="PQQ198" s="91"/>
      <c r="PQR198" s="91"/>
      <c r="PQS198" s="91"/>
      <c r="PQT198" s="91"/>
      <c r="PQU198" s="91"/>
      <c r="PQV198" s="91"/>
      <c r="PQW198" s="91"/>
      <c r="PQX198" s="91"/>
      <c r="PQY198" s="91"/>
      <c r="PQZ198" s="91"/>
      <c r="PRA198" s="91"/>
      <c r="PRB198" s="91"/>
      <c r="PRC198" s="91"/>
      <c r="PRD198" s="91"/>
      <c r="PRE198" s="91"/>
      <c r="PRF198" s="91"/>
      <c r="PRG198" s="91"/>
      <c r="PRH198" s="91"/>
      <c r="PRI198" s="91"/>
      <c r="PRJ198" s="91"/>
      <c r="PRK198" s="91"/>
      <c r="PRL198" s="91"/>
      <c r="PRM198" s="91"/>
      <c r="PRN198" s="91"/>
      <c r="PRO198" s="91"/>
      <c r="PRP198" s="91"/>
      <c r="PRQ198" s="91"/>
      <c r="PRR198" s="91"/>
      <c r="PRS198" s="91"/>
      <c r="PRT198" s="91"/>
      <c r="PRU198" s="91"/>
      <c r="PRV198" s="91"/>
      <c r="PRW198" s="91"/>
      <c r="PRX198" s="91"/>
      <c r="PRY198" s="91"/>
      <c r="PRZ198" s="91"/>
      <c r="PSA198" s="91"/>
      <c r="PSB198" s="91"/>
      <c r="PSC198" s="91"/>
      <c r="PSD198" s="91"/>
      <c r="PSE198" s="91"/>
      <c r="PSF198" s="91"/>
      <c r="PSG198" s="91"/>
      <c r="PSH198" s="91"/>
      <c r="PSI198" s="91"/>
      <c r="PSJ198" s="91"/>
      <c r="PSK198" s="91"/>
      <c r="PSL198" s="91"/>
      <c r="PSM198" s="91"/>
      <c r="PSN198" s="91"/>
      <c r="PSO198" s="91"/>
      <c r="PSP198" s="91"/>
      <c r="PSQ198" s="91"/>
      <c r="PSR198" s="91"/>
      <c r="PSS198" s="91"/>
      <c r="PST198" s="91"/>
      <c r="PSU198" s="91"/>
      <c r="PSV198" s="91"/>
      <c r="PSW198" s="91"/>
      <c r="PSX198" s="91"/>
      <c r="PSY198" s="91"/>
      <c r="PSZ198" s="91"/>
      <c r="PTA198" s="91"/>
      <c r="PTB198" s="91"/>
      <c r="PTC198" s="91"/>
      <c r="PTD198" s="91"/>
      <c r="PTE198" s="91"/>
      <c r="PTF198" s="91"/>
      <c r="PTG198" s="91"/>
      <c r="PTH198" s="91"/>
      <c r="PTI198" s="91"/>
      <c r="PTJ198" s="91"/>
      <c r="PTK198" s="91"/>
      <c r="PTL198" s="91"/>
      <c r="PTM198" s="91"/>
      <c r="PTN198" s="91"/>
      <c r="PTO198" s="91"/>
      <c r="PTP198" s="91"/>
      <c r="PTQ198" s="91"/>
      <c r="PTR198" s="91"/>
      <c r="PTS198" s="91"/>
      <c r="PTT198" s="91"/>
      <c r="PTU198" s="91"/>
      <c r="PTV198" s="91"/>
      <c r="PTW198" s="91"/>
      <c r="PTX198" s="91"/>
      <c r="PTY198" s="91"/>
      <c r="PTZ198" s="91"/>
      <c r="PUA198" s="91"/>
      <c r="PUB198" s="91"/>
      <c r="PUC198" s="91"/>
      <c r="PUD198" s="91"/>
      <c r="PUE198" s="91"/>
      <c r="PUF198" s="91"/>
      <c r="PUG198" s="91"/>
      <c r="PUH198" s="91"/>
      <c r="PUI198" s="91"/>
      <c r="PUJ198" s="91"/>
      <c r="PUK198" s="91"/>
      <c r="PUL198" s="91"/>
      <c r="PUM198" s="91"/>
      <c r="PUN198" s="91"/>
      <c r="PUO198" s="91"/>
      <c r="PUP198" s="91"/>
      <c r="PUQ198" s="91"/>
      <c r="PUR198" s="91"/>
      <c r="PUS198" s="91"/>
      <c r="PUT198" s="91"/>
      <c r="PUU198" s="91"/>
      <c r="PUV198" s="91"/>
      <c r="PUW198" s="91"/>
      <c r="PUX198" s="91"/>
      <c r="PUY198" s="91"/>
      <c r="PUZ198" s="91"/>
      <c r="PVA198" s="91"/>
      <c r="PVB198" s="91"/>
      <c r="PVC198" s="91"/>
      <c r="PVD198" s="91"/>
      <c r="PVE198" s="91"/>
      <c r="PVF198" s="91"/>
      <c r="PVG198" s="91"/>
      <c r="PVH198" s="91"/>
      <c r="PVI198" s="91"/>
      <c r="PVJ198" s="91"/>
      <c r="PVK198" s="91"/>
      <c r="PVL198" s="91"/>
      <c r="PVM198" s="91"/>
      <c r="PVN198" s="91"/>
      <c r="PVO198" s="91"/>
      <c r="PVP198" s="91"/>
      <c r="PVQ198" s="91"/>
      <c r="PVR198" s="91"/>
      <c r="PVS198" s="91"/>
      <c r="PVT198" s="91"/>
      <c r="PVU198" s="91"/>
      <c r="PVV198" s="91"/>
      <c r="PVW198" s="91"/>
      <c r="PVX198" s="91"/>
      <c r="PVY198" s="91"/>
      <c r="PVZ198" s="91"/>
      <c r="PWA198" s="91"/>
      <c r="PWB198" s="91"/>
      <c r="PWC198" s="91"/>
      <c r="PWD198" s="91"/>
      <c r="PWE198" s="91"/>
      <c r="PWF198" s="91"/>
      <c r="PWG198" s="91"/>
      <c r="PWH198" s="91"/>
      <c r="PWI198" s="91"/>
      <c r="PWJ198" s="91"/>
      <c r="PWK198" s="91"/>
      <c r="PWL198" s="91"/>
      <c r="PWM198" s="91"/>
      <c r="PWN198" s="91"/>
      <c r="PWO198" s="91"/>
      <c r="PWP198" s="91"/>
      <c r="PWQ198" s="91"/>
      <c r="PWR198" s="91"/>
      <c r="PWS198" s="91"/>
      <c r="PWT198" s="91"/>
      <c r="PWU198" s="91"/>
      <c r="PWV198" s="91"/>
      <c r="PWW198" s="91"/>
      <c r="PWX198" s="91"/>
      <c r="PWY198" s="91"/>
      <c r="PWZ198" s="91"/>
      <c r="PXA198" s="91"/>
      <c r="PXB198" s="91"/>
      <c r="PXC198" s="91"/>
      <c r="PXD198" s="91"/>
      <c r="PXE198" s="91"/>
      <c r="PXF198" s="91"/>
      <c r="PXG198" s="91"/>
      <c r="PXH198" s="91"/>
      <c r="PXI198" s="91"/>
      <c r="PXJ198" s="91"/>
      <c r="PXK198" s="91"/>
      <c r="PXL198" s="91"/>
      <c r="PXM198" s="91"/>
      <c r="PXN198" s="91"/>
      <c r="PXO198" s="91"/>
      <c r="PXP198" s="91"/>
      <c r="PXQ198" s="91"/>
      <c r="PXR198" s="91"/>
      <c r="PXS198" s="91"/>
      <c r="PXT198" s="91"/>
      <c r="PXU198" s="91"/>
      <c r="PXV198" s="91"/>
      <c r="PXW198" s="91"/>
      <c r="PXX198" s="91"/>
      <c r="PXY198" s="91"/>
      <c r="PXZ198" s="91"/>
      <c r="PYA198" s="91"/>
      <c r="PYB198" s="91"/>
      <c r="PYC198" s="91"/>
      <c r="PYD198" s="91"/>
      <c r="PYE198" s="91"/>
      <c r="PYF198" s="91"/>
      <c r="PYG198" s="91"/>
      <c r="PYH198" s="91"/>
      <c r="PYI198" s="91"/>
      <c r="PYJ198" s="91"/>
      <c r="PYK198" s="91"/>
      <c r="PYL198" s="91"/>
      <c r="PYM198" s="91"/>
      <c r="PYN198" s="91"/>
      <c r="PYO198" s="91"/>
      <c r="PYP198" s="91"/>
      <c r="PYQ198" s="91"/>
      <c r="PYR198" s="91"/>
      <c r="PYS198" s="91"/>
      <c r="PYT198" s="91"/>
      <c r="PYU198" s="91"/>
      <c r="PYV198" s="91"/>
      <c r="PYW198" s="91"/>
      <c r="PYX198" s="91"/>
      <c r="PYY198" s="91"/>
      <c r="PYZ198" s="91"/>
      <c r="PZA198" s="91"/>
      <c r="PZB198" s="91"/>
      <c r="PZC198" s="91"/>
      <c r="PZD198" s="91"/>
      <c r="PZE198" s="91"/>
      <c r="PZF198" s="91"/>
      <c r="PZG198" s="91"/>
      <c r="PZH198" s="91"/>
      <c r="PZI198" s="91"/>
      <c r="PZJ198" s="91"/>
      <c r="PZK198" s="91"/>
      <c r="PZL198" s="91"/>
      <c r="PZM198" s="91"/>
      <c r="PZN198" s="91"/>
      <c r="PZO198" s="91"/>
      <c r="PZP198" s="91"/>
      <c r="PZQ198" s="91"/>
      <c r="PZR198" s="91"/>
      <c r="PZS198" s="91"/>
      <c r="PZT198" s="91"/>
      <c r="PZU198" s="91"/>
      <c r="PZV198" s="91"/>
      <c r="PZW198" s="91"/>
      <c r="PZX198" s="91"/>
      <c r="PZY198" s="91"/>
      <c r="PZZ198" s="91"/>
      <c r="QAA198" s="91"/>
      <c r="QAB198" s="91"/>
      <c r="QAC198" s="91"/>
      <c r="QAD198" s="91"/>
      <c r="QAE198" s="91"/>
      <c r="QAF198" s="91"/>
      <c r="QAG198" s="91"/>
      <c r="QAH198" s="91"/>
      <c r="QAI198" s="91"/>
      <c r="QAJ198" s="91"/>
      <c r="QAK198" s="91"/>
      <c r="QAL198" s="91"/>
      <c r="QAM198" s="91"/>
      <c r="QAN198" s="91"/>
      <c r="QAO198" s="91"/>
      <c r="QAP198" s="91"/>
      <c r="QAQ198" s="91"/>
      <c r="QAR198" s="91"/>
      <c r="QAS198" s="91"/>
      <c r="QAT198" s="91"/>
      <c r="QAU198" s="91"/>
      <c r="QAV198" s="91"/>
      <c r="QAW198" s="91"/>
      <c r="QAX198" s="91"/>
      <c r="QAY198" s="91"/>
      <c r="QAZ198" s="91"/>
      <c r="QBA198" s="91"/>
      <c r="QBB198" s="91"/>
      <c r="QBC198" s="91"/>
      <c r="QBD198" s="91"/>
      <c r="QBE198" s="91"/>
      <c r="QBF198" s="91"/>
      <c r="QBG198" s="91"/>
      <c r="QBH198" s="91"/>
      <c r="QBI198" s="91"/>
      <c r="QBJ198" s="91"/>
      <c r="QBK198" s="91"/>
      <c r="QBL198" s="91"/>
      <c r="QBM198" s="91"/>
      <c r="QBN198" s="91"/>
      <c r="QBO198" s="91"/>
      <c r="QBP198" s="91"/>
      <c r="QBQ198" s="91"/>
      <c r="QBR198" s="91"/>
      <c r="QBS198" s="91"/>
      <c r="QBT198" s="91"/>
      <c r="QBU198" s="91"/>
      <c r="QBV198" s="91"/>
      <c r="QBW198" s="91"/>
      <c r="QBX198" s="91"/>
      <c r="QBY198" s="91"/>
      <c r="QBZ198" s="91"/>
      <c r="QCA198" s="91"/>
      <c r="QCB198" s="91"/>
      <c r="QCC198" s="91"/>
      <c r="QCD198" s="91"/>
      <c r="QCE198" s="91"/>
      <c r="QCF198" s="91"/>
      <c r="QCG198" s="91"/>
      <c r="QCH198" s="91"/>
      <c r="QCI198" s="91"/>
      <c r="QCJ198" s="91"/>
      <c r="QCK198" s="91"/>
      <c r="QCL198" s="91"/>
      <c r="QCM198" s="91"/>
      <c r="QCN198" s="91"/>
      <c r="QCO198" s="91"/>
      <c r="QCP198" s="91"/>
      <c r="QCQ198" s="91"/>
      <c r="QCR198" s="91"/>
      <c r="QCS198" s="91"/>
      <c r="QCT198" s="91"/>
      <c r="QCU198" s="91"/>
      <c r="QCV198" s="91"/>
      <c r="QCW198" s="91"/>
      <c r="QCX198" s="91"/>
      <c r="QCY198" s="91"/>
      <c r="QCZ198" s="91"/>
      <c r="QDA198" s="91"/>
      <c r="QDB198" s="91"/>
      <c r="QDC198" s="91"/>
      <c r="QDD198" s="91"/>
      <c r="QDE198" s="91"/>
      <c r="QDF198" s="91"/>
      <c r="QDG198" s="91"/>
      <c r="QDH198" s="91"/>
      <c r="QDI198" s="91"/>
      <c r="QDJ198" s="91"/>
      <c r="QDK198" s="91"/>
      <c r="QDL198" s="91"/>
      <c r="QDM198" s="91"/>
      <c r="QDN198" s="91"/>
      <c r="QDO198" s="91"/>
      <c r="QDP198" s="91"/>
      <c r="QDQ198" s="91"/>
      <c r="QDR198" s="91"/>
      <c r="QDS198" s="91"/>
      <c r="QDT198" s="91"/>
      <c r="QDU198" s="91"/>
      <c r="QDV198" s="91"/>
      <c r="QDW198" s="91"/>
      <c r="QDX198" s="91"/>
      <c r="QDY198" s="91"/>
      <c r="QDZ198" s="91"/>
      <c r="QEA198" s="91"/>
      <c r="QEB198" s="91"/>
      <c r="QEC198" s="91"/>
      <c r="QED198" s="91"/>
      <c r="QEE198" s="91"/>
      <c r="QEF198" s="91"/>
      <c r="QEG198" s="91"/>
      <c r="QEH198" s="91"/>
      <c r="QEI198" s="91"/>
      <c r="QEJ198" s="91"/>
      <c r="QEK198" s="91"/>
      <c r="QEL198" s="91"/>
      <c r="QEM198" s="91"/>
      <c r="QEN198" s="91"/>
      <c r="QEO198" s="91"/>
      <c r="QEP198" s="91"/>
      <c r="QEQ198" s="91"/>
      <c r="QER198" s="91"/>
      <c r="QES198" s="91"/>
      <c r="QET198" s="91"/>
      <c r="QEU198" s="91"/>
      <c r="QEV198" s="91"/>
      <c r="QEW198" s="91"/>
      <c r="QEX198" s="91"/>
      <c r="QEY198" s="91"/>
      <c r="QEZ198" s="91"/>
      <c r="QFA198" s="91"/>
      <c r="QFB198" s="91"/>
      <c r="QFC198" s="91"/>
      <c r="QFD198" s="91"/>
      <c r="QFE198" s="91"/>
      <c r="QFF198" s="91"/>
      <c r="QFG198" s="91"/>
      <c r="QFH198" s="91"/>
      <c r="QFI198" s="91"/>
      <c r="QFJ198" s="91"/>
      <c r="QFK198" s="91"/>
      <c r="QFL198" s="91"/>
      <c r="QFM198" s="91"/>
      <c r="QFN198" s="91"/>
      <c r="QFO198" s="91"/>
      <c r="QFP198" s="91"/>
      <c r="QFQ198" s="91"/>
      <c r="QFR198" s="91"/>
      <c r="QFS198" s="91"/>
      <c r="QFT198" s="91"/>
      <c r="QFU198" s="91"/>
      <c r="QFV198" s="91"/>
      <c r="QFW198" s="91"/>
      <c r="QFX198" s="91"/>
      <c r="QFY198" s="91"/>
      <c r="QFZ198" s="91"/>
      <c r="QGA198" s="91"/>
      <c r="QGB198" s="91"/>
      <c r="QGC198" s="91"/>
      <c r="QGD198" s="91"/>
      <c r="QGE198" s="91"/>
      <c r="QGF198" s="91"/>
      <c r="QGG198" s="91"/>
      <c r="QGH198" s="91"/>
      <c r="QGI198" s="91"/>
      <c r="QGJ198" s="91"/>
      <c r="QGK198" s="91"/>
      <c r="QGL198" s="91"/>
      <c r="QGM198" s="91"/>
      <c r="QGN198" s="91"/>
      <c r="QGO198" s="91"/>
      <c r="QGP198" s="91"/>
      <c r="QGQ198" s="91"/>
      <c r="QGR198" s="91"/>
      <c r="QGS198" s="91"/>
      <c r="QGT198" s="91"/>
      <c r="QGU198" s="91"/>
      <c r="QGV198" s="91"/>
      <c r="QGW198" s="91"/>
      <c r="QGX198" s="91"/>
      <c r="QGY198" s="91"/>
      <c r="QGZ198" s="91"/>
      <c r="QHA198" s="91"/>
      <c r="QHB198" s="91"/>
      <c r="QHC198" s="91"/>
      <c r="QHD198" s="91"/>
      <c r="QHE198" s="91"/>
      <c r="QHF198" s="91"/>
      <c r="QHG198" s="91"/>
      <c r="QHH198" s="91"/>
      <c r="QHI198" s="91"/>
      <c r="QHJ198" s="91"/>
      <c r="QHK198" s="91"/>
      <c r="QHL198" s="91"/>
      <c r="QHM198" s="91"/>
      <c r="QHN198" s="91"/>
      <c r="QHO198" s="91"/>
      <c r="QHP198" s="91"/>
      <c r="QHQ198" s="91"/>
      <c r="QHR198" s="91"/>
      <c r="QHS198" s="91"/>
      <c r="QHT198" s="91"/>
      <c r="QHU198" s="91"/>
      <c r="QHV198" s="91"/>
      <c r="QHW198" s="91"/>
      <c r="QHX198" s="91"/>
      <c r="QHY198" s="91"/>
      <c r="QHZ198" s="91"/>
      <c r="QIA198" s="91"/>
      <c r="QIB198" s="91"/>
      <c r="QIC198" s="91"/>
      <c r="QID198" s="91"/>
      <c r="QIE198" s="91"/>
      <c r="QIF198" s="91"/>
      <c r="QIG198" s="91"/>
      <c r="QIH198" s="91"/>
      <c r="QII198" s="91"/>
      <c r="QIJ198" s="91"/>
      <c r="QIK198" s="91"/>
      <c r="QIL198" s="91"/>
      <c r="QIM198" s="91"/>
      <c r="QIN198" s="91"/>
      <c r="QIO198" s="91"/>
      <c r="QIP198" s="91"/>
      <c r="QIQ198" s="91"/>
      <c r="QIR198" s="91"/>
      <c r="QIS198" s="91"/>
      <c r="QIT198" s="91"/>
      <c r="QIU198" s="91"/>
      <c r="QIV198" s="91"/>
      <c r="QIW198" s="91"/>
      <c r="QIX198" s="91"/>
      <c r="QIY198" s="91"/>
      <c r="QIZ198" s="91"/>
      <c r="QJA198" s="91"/>
      <c r="QJB198" s="91"/>
      <c r="QJC198" s="91"/>
      <c r="QJD198" s="91"/>
      <c r="QJE198" s="91"/>
      <c r="QJF198" s="91"/>
      <c r="QJG198" s="91"/>
      <c r="QJH198" s="91"/>
      <c r="QJI198" s="91"/>
      <c r="QJJ198" s="91"/>
      <c r="QJK198" s="91"/>
      <c r="QJL198" s="91"/>
      <c r="QJM198" s="91"/>
      <c r="QJN198" s="91"/>
      <c r="QJO198" s="91"/>
      <c r="QJP198" s="91"/>
      <c r="QJQ198" s="91"/>
      <c r="QJR198" s="91"/>
      <c r="QJS198" s="91"/>
      <c r="QJT198" s="91"/>
      <c r="QJU198" s="91"/>
      <c r="QJV198" s="91"/>
      <c r="QJW198" s="91"/>
      <c r="QJX198" s="91"/>
      <c r="QJY198" s="91"/>
      <c r="QJZ198" s="91"/>
      <c r="QKA198" s="91"/>
      <c r="QKB198" s="91"/>
      <c r="QKC198" s="91"/>
      <c r="QKD198" s="91"/>
      <c r="QKE198" s="91"/>
      <c r="QKF198" s="91"/>
      <c r="QKG198" s="91"/>
      <c r="QKH198" s="91"/>
      <c r="QKI198" s="91"/>
      <c r="QKJ198" s="91"/>
      <c r="QKK198" s="91"/>
      <c r="QKL198" s="91"/>
      <c r="QKM198" s="91"/>
      <c r="QKN198" s="91"/>
      <c r="QKO198" s="91"/>
      <c r="QKP198" s="91"/>
      <c r="QKQ198" s="91"/>
      <c r="QKR198" s="91"/>
      <c r="QKS198" s="91"/>
      <c r="QKT198" s="91"/>
      <c r="QKU198" s="91"/>
      <c r="QKV198" s="91"/>
      <c r="QKW198" s="91"/>
      <c r="QKX198" s="91"/>
      <c r="QKY198" s="91"/>
      <c r="QKZ198" s="91"/>
      <c r="QLA198" s="91"/>
      <c r="QLB198" s="91"/>
      <c r="QLC198" s="91"/>
      <c r="QLD198" s="91"/>
      <c r="QLE198" s="91"/>
      <c r="QLF198" s="91"/>
      <c r="QLG198" s="91"/>
      <c r="QLH198" s="91"/>
      <c r="QLI198" s="91"/>
      <c r="QLJ198" s="91"/>
      <c r="QLK198" s="91"/>
      <c r="QLL198" s="91"/>
      <c r="QLM198" s="91"/>
      <c r="QLN198" s="91"/>
      <c r="QLO198" s="91"/>
      <c r="QLP198" s="91"/>
      <c r="QLQ198" s="91"/>
      <c r="QLR198" s="91"/>
      <c r="QLS198" s="91"/>
      <c r="QLT198" s="91"/>
      <c r="QLU198" s="91"/>
      <c r="QLV198" s="91"/>
      <c r="QLW198" s="91"/>
      <c r="QLX198" s="91"/>
      <c r="QLY198" s="91"/>
      <c r="QLZ198" s="91"/>
      <c r="QMA198" s="91"/>
      <c r="QMB198" s="91"/>
      <c r="QMC198" s="91"/>
      <c r="QMD198" s="91"/>
      <c r="QME198" s="91"/>
      <c r="QMF198" s="91"/>
      <c r="QMG198" s="91"/>
      <c r="QMH198" s="91"/>
      <c r="QMI198" s="91"/>
      <c r="QMJ198" s="91"/>
      <c r="QMK198" s="91"/>
      <c r="QML198" s="91"/>
      <c r="QMM198" s="91"/>
      <c r="QMN198" s="91"/>
      <c r="QMO198" s="91"/>
      <c r="QMP198" s="91"/>
      <c r="QMQ198" s="91"/>
      <c r="QMR198" s="91"/>
      <c r="QMS198" s="91"/>
      <c r="QMT198" s="91"/>
      <c r="QMU198" s="91"/>
      <c r="QMV198" s="91"/>
      <c r="QMW198" s="91"/>
      <c r="QMX198" s="91"/>
      <c r="QMY198" s="91"/>
      <c r="QMZ198" s="91"/>
      <c r="QNA198" s="91"/>
      <c r="QNB198" s="91"/>
      <c r="QNC198" s="91"/>
      <c r="QND198" s="91"/>
      <c r="QNE198" s="91"/>
      <c r="QNF198" s="91"/>
      <c r="QNG198" s="91"/>
      <c r="QNH198" s="91"/>
      <c r="QNI198" s="91"/>
      <c r="QNJ198" s="91"/>
      <c r="QNK198" s="91"/>
      <c r="QNL198" s="91"/>
      <c r="QNM198" s="91"/>
      <c r="QNN198" s="91"/>
      <c r="QNO198" s="91"/>
      <c r="QNP198" s="91"/>
      <c r="QNQ198" s="91"/>
      <c r="QNR198" s="91"/>
      <c r="QNS198" s="91"/>
      <c r="QNT198" s="91"/>
      <c r="QNU198" s="91"/>
      <c r="QNV198" s="91"/>
      <c r="QNW198" s="91"/>
      <c r="QNX198" s="91"/>
      <c r="QNY198" s="91"/>
      <c r="QNZ198" s="91"/>
      <c r="QOA198" s="91"/>
      <c r="QOB198" s="91"/>
      <c r="QOC198" s="91"/>
      <c r="QOD198" s="91"/>
      <c r="QOE198" s="91"/>
      <c r="QOF198" s="91"/>
      <c r="QOG198" s="91"/>
      <c r="QOH198" s="91"/>
      <c r="QOI198" s="91"/>
      <c r="QOJ198" s="91"/>
      <c r="QOK198" s="91"/>
      <c r="QOL198" s="91"/>
      <c r="QOM198" s="91"/>
      <c r="QON198" s="91"/>
      <c r="QOO198" s="91"/>
      <c r="QOP198" s="91"/>
      <c r="QOQ198" s="91"/>
      <c r="QOR198" s="91"/>
      <c r="QOS198" s="91"/>
      <c r="QOT198" s="91"/>
      <c r="QOU198" s="91"/>
      <c r="QOV198" s="91"/>
      <c r="QOW198" s="91"/>
      <c r="QOX198" s="91"/>
      <c r="QOY198" s="91"/>
      <c r="QOZ198" s="91"/>
      <c r="QPA198" s="91"/>
      <c r="QPB198" s="91"/>
      <c r="QPC198" s="91"/>
      <c r="QPD198" s="91"/>
      <c r="QPE198" s="91"/>
      <c r="QPF198" s="91"/>
      <c r="QPG198" s="91"/>
      <c r="QPH198" s="91"/>
      <c r="QPI198" s="91"/>
      <c r="QPJ198" s="91"/>
      <c r="QPK198" s="91"/>
      <c r="QPL198" s="91"/>
      <c r="QPM198" s="91"/>
      <c r="QPN198" s="91"/>
      <c r="QPO198" s="91"/>
      <c r="QPP198" s="91"/>
      <c r="QPQ198" s="91"/>
      <c r="QPR198" s="91"/>
      <c r="QPS198" s="91"/>
      <c r="QPT198" s="91"/>
      <c r="QPU198" s="91"/>
      <c r="QPV198" s="91"/>
      <c r="QPW198" s="91"/>
      <c r="QPX198" s="91"/>
      <c r="QPY198" s="91"/>
      <c r="QPZ198" s="91"/>
      <c r="QQA198" s="91"/>
      <c r="QQB198" s="91"/>
      <c r="QQC198" s="91"/>
      <c r="QQD198" s="91"/>
      <c r="QQE198" s="91"/>
      <c r="QQF198" s="91"/>
      <c r="QQG198" s="91"/>
      <c r="QQH198" s="91"/>
      <c r="QQI198" s="91"/>
      <c r="QQJ198" s="91"/>
      <c r="QQK198" s="91"/>
      <c r="QQL198" s="91"/>
      <c r="QQM198" s="91"/>
      <c r="QQN198" s="91"/>
      <c r="QQO198" s="91"/>
      <c r="QQP198" s="91"/>
      <c r="QQQ198" s="91"/>
      <c r="QQR198" s="91"/>
      <c r="QQS198" s="91"/>
      <c r="QQT198" s="91"/>
      <c r="QQU198" s="91"/>
      <c r="QQV198" s="91"/>
      <c r="QQW198" s="91"/>
      <c r="QQX198" s="91"/>
      <c r="QQY198" s="91"/>
      <c r="QQZ198" s="91"/>
      <c r="QRA198" s="91"/>
      <c r="QRB198" s="91"/>
      <c r="QRC198" s="91"/>
      <c r="QRD198" s="91"/>
      <c r="QRE198" s="91"/>
      <c r="QRF198" s="91"/>
      <c r="QRG198" s="91"/>
      <c r="QRH198" s="91"/>
      <c r="QRI198" s="91"/>
      <c r="QRJ198" s="91"/>
      <c r="QRK198" s="91"/>
      <c r="QRL198" s="91"/>
      <c r="QRM198" s="91"/>
      <c r="QRN198" s="91"/>
      <c r="QRO198" s="91"/>
      <c r="QRP198" s="91"/>
      <c r="QRQ198" s="91"/>
      <c r="QRR198" s="91"/>
      <c r="QRS198" s="91"/>
      <c r="QRT198" s="91"/>
      <c r="QRU198" s="91"/>
      <c r="QRV198" s="91"/>
      <c r="QRW198" s="91"/>
      <c r="QRX198" s="91"/>
      <c r="QRY198" s="91"/>
      <c r="QRZ198" s="91"/>
      <c r="QSA198" s="91"/>
      <c r="QSB198" s="91"/>
      <c r="QSC198" s="91"/>
      <c r="QSD198" s="91"/>
      <c r="QSE198" s="91"/>
      <c r="QSF198" s="91"/>
      <c r="QSG198" s="91"/>
      <c r="QSH198" s="91"/>
      <c r="QSI198" s="91"/>
      <c r="QSJ198" s="91"/>
      <c r="QSK198" s="91"/>
      <c r="QSL198" s="91"/>
      <c r="QSM198" s="91"/>
      <c r="QSN198" s="91"/>
      <c r="QSO198" s="91"/>
      <c r="QSP198" s="91"/>
      <c r="QSQ198" s="91"/>
      <c r="QSR198" s="91"/>
      <c r="QSS198" s="91"/>
      <c r="QST198" s="91"/>
      <c r="QSU198" s="91"/>
      <c r="QSV198" s="91"/>
      <c r="QSW198" s="91"/>
      <c r="QSX198" s="91"/>
      <c r="QSY198" s="91"/>
      <c r="QSZ198" s="91"/>
      <c r="QTA198" s="91"/>
      <c r="QTB198" s="91"/>
      <c r="QTC198" s="91"/>
      <c r="QTD198" s="91"/>
      <c r="QTE198" s="91"/>
      <c r="QTF198" s="91"/>
      <c r="QTG198" s="91"/>
      <c r="QTH198" s="91"/>
      <c r="QTI198" s="91"/>
      <c r="QTJ198" s="91"/>
      <c r="QTK198" s="91"/>
      <c r="QTL198" s="91"/>
      <c r="QTM198" s="91"/>
      <c r="QTN198" s="91"/>
      <c r="QTO198" s="91"/>
      <c r="QTP198" s="91"/>
      <c r="QTQ198" s="91"/>
      <c r="QTR198" s="91"/>
      <c r="QTS198" s="91"/>
      <c r="QTT198" s="91"/>
      <c r="QTU198" s="91"/>
      <c r="QTV198" s="91"/>
      <c r="QTW198" s="91"/>
      <c r="QTX198" s="91"/>
      <c r="QTY198" s="91"/>
      <c r="QTZ198" s="91"/>
      <c r="QUA198" s="91"/>
      <c r="QUB198" s="91"/>
      <c r="QUC198" s="91"/>
      <c r="QUD198" s="91"/>
      <c r="QUE198" s="91"/>
      <c r="QUF198" s="91"/>
      <c r="QUG198" s="91"/>
      <c r="QUH198" s="91"/>
      <c r="QUI198" s="91"/>
      <c r="QUJ198" s="91"/>
      <c r="QUK198" s="91"/>
      <c r="QUL198" s="91"/>
      <c r="QUM198" s="91"/>
      <c r="QUN198" s="91"/>
      <c r="QUO198" s="91"/>
      <c r="QUP198" s="91"/>
      <c r="QUQ198" s="91"/>
      <c r="QUR198" s="91"/>
      <c r="QUS198" s="91"/>
      <c r="QUT198" s="91"/>
      <c r="QUU198" s="91"/>
      <c r="QUV198" s="91"/>
      <c r="QUW198" s="91"/>
      <c r="QUX198" s="91"/>
      <c r="QUY198" s="91"/>
      <c r="QUZ198" s="91"/>
      <c r="QVA198" s="91"/>
      <c r="QVB198" s="91"/>
      <c r="QVC198" s="91"/>
      <c r="QVD198" s="91"/>
      <c r="QVE198" s="91"/>
      <c r="QVF198" s="91"/>
      <c r="QVG198" s="91"/>
      <c r="QVH198" s="91"/>
      <c r="QVI198" s="91"/>
      <c r="QVJ198" s="91"/>
      <c r="QVK198" s="91"/>
      <c r="QVL198" s="91"/>
      <c r="QVM198" s="91"/>
      <c r="QVN198" s="91"/>
      <c r="QVO198" s="91"/>
      <c r="QVP198" s="91"/>
      <c r="QVQ198" s="91"/>
      <c r="QVR198" s="91"/>
      <c r="QVS198" s="91"/>
      <c r="QVT198" s="91"/>
      <c r="QVU198" s="91"/>
      <c r="QVV198" s="91"/>
      <c r="QVW198" s="91"/>
      <c r="QVX198" s="91"/>
      <c r="QVY198" s="91"/>
      <c r="QVZ198" s="91"/>
      <c r="QWA198" s="91"/>
      <c r="QWB198" s="91"/>
      <c r="QWC198" s="91"/>
      <c r="QWD198" s="91"/>
      <c r="QWE198" s="91"/>
      <c r="QWF198" s="91"/>
      <c r="QWG198" s="91"/>
      <c r="QWH198" s="91"/>
      <c r="QWI198" s="91"/>
      <c r="QWJ198" s="91"/>
      <c r="QWK198" s="91"/>
      <c r="QWL198" s="91"/>
      <c r="QWM198" s="91"/>
      <c r="QWN198" s="91"/>
      <c r="QWO198" s="91"/>
      <c r="QWP198" s="91"/>
      <c r="QWQ198" s="91"/>
      <c r="QWR198" s="91"/>
      <c r="QWS198" s="91"/>
      <c r="QWT198" s="91"/>
      <c r="QWU198" s="91"/>
      <c r="QWV198" s="91"/>
      <c r="QWW198" s="91"/>
      <c r="QWX198" s="91"/>
      <c r="QWY198" s="91"/>
      <c r="QWZ198" s="91"/>
      <c r="QXA198" s="91"/>
      <c r="QXB198" s="91"/>
      <c r="QXC198" s="91"/>
      <c r="QXD198" s="91"/>
      <c r="QXE198" s="91"/>
      <c r="QXF198" s="91"/>
      <c r="QXG198" s="91"/>
      <c r="QXH198" s="91"/>
      <c r="QXI198" s="91"/>
      <c r="QXJ198" s="91"/>
      <c r="QXK198" s="91"/>
      <c r="QXL198" s="91"/>
      <c r="QXM198" s="91"/>
      <c r="QXN198" s="91"/>
      <c r="QXO198" s="91"/>
      <c r="QXP198" s="91"/>
      <c r="QXQ198" s="91"/>
      <c r="QXR198" s="91"/>
      <c r="QXS198" s="91"/>
      <c r="QXT198" s="91"/>
      <c r="QXU198" s="91"/>
      <c r="QXV198" s="91"/>
      <c r="QXW198" s="91"/>
      <c r="QXX198" s="91"/>
      <c r="QXY198" s="91"/>
      <c r="QXZ198" s="91"/>
      <c r="QYA198" s="91"/>
      <c r="QYB198" s="91"/>
      <c r="QYC198" s="91"/>
      <c r="QYD198" s="91"/>
      <c r="QYE198" s="91"/>
      <c r="QYF198" s="91"/>
      <c r="QYG198" s="91"/>
      <c r="QYH198" s="91"/>
      <c r="QYI198" s="91"/>
      <c r="QYJ198" s="91"/>
      <c r="QYK198" s="91"/>
      <c r="QYL198" s="91"/>
      <c r="QYM198" s="91"/>
      <c r="QYN198" s="91"/>
      <c r="QYO198" s="91"/>
      <c r="QYP198" s="91"/>
      <c r="QYQ198" s="91"/>
      <c r="QYR198" s="91"/>
      <c r="QYS198" s="91"/>
      <c r="QYT198" s="91"/>
      <c r="QYU198" s="91"/>
      <c r="QYV198" s="91"/>
      <c r="QYW198" s="91"/>
      <c r="QYX198" s="91"/>
      <c r="QYY198" s="91"/>
      <c r="QYZ198" s="91"/>
      <c r="QZA198" s="91"/>
      <c r="QZB198" s="91"/>
      <c r="QZC198" s="91"/>
      <c r="QZD198" s="91"/>
      <c r="QZE198" s="91"/>
      <c r="QZF198" s="91"/>
      <c r="QZG198" s="91"/>
      <c r="QZH198" s="91"/>
      <c r="QZI198" s="91"/>
      <c r="QZJ198" s="91"/>
      <c r="QZK198" s="91"/>
      <c r="QZL198" s="91"/>
      <c r="QZM198" s="91"/>
      <c r="QZN198" s="91"/>
      <c r="QZO198" s="91"/>
      <c r="QZP198" s="91"/>
      <c r="QZQ198" s="91"/>
      <c r="QZR198" s="91"/>
      <c r="QZS198" s="91"/>
      <c r="QZT198" s="91"/>
      <c r="QZU198" s="91"/>
      <c r="QZV198" s="91"/>
      <c r="QZW198" s="91"/>
      <c r="QZX198" s="91"/>
      <c r="QZY198" s="91"/>
      <c r="QZZ198" s="91"/>
      <c r="RAA198" s="91"/>
      <c r="RAB198" s="91"/>
      <c r="RAC198" s="91"/>
      <c r="RAD198" s="91"/>
      <c r="RAE198" s="91"/>
      <c r="RAF198" s="91"/>
      <c r="RAG198" s="91"/>
      <c r="RAH198" s="91"/>
      <c r="RAI198" s="91"/>
      <c r="RAJ198" s="91"/>
      <c r="RAK198" s="91"/>
      <c r="RAL198" s="91"/>
      <c r="RAM198" s="91"/>
      <c r="RAN198" s="91"/>
      <c r="RAO198" s="91"/>
      <c r="RAP198" s="91"/>
      <c r="RAQ198" s="91"/>
      <c r="RAR198" s="91"/>
      <c r="RAS198" s="91"/>
      <c r="RAT198" s="91"/>
      <c r="RAU198" s="91"/>
      <c r="RAV198" s="91"/>
      <c r="RAW198" s="91"/>
      <c r="RAX198" s="91"/>
      <c r="RAY198" s="91"/>
      <c r="RAZ198" s="91"/>
      <c r="RBA198" s="91"/>
      <c r="RBB198" s="91"/>
      <c r="RBC198" s="91"/>
      <c r="RBD198" s="91"/>
      <c r="RBE198" s="91"/>
      <c r="RBF198" s="91"/>
      <c r="RBG198" s="91"/>
      <c r="RBH198" s="91"/>
      <c r="RBI198" s="91"/>
      <c r="RBJ198" s="91"/>
      <c r="RBK198" s="91"/>
      <c r="RBL198" s="91"/>
      <c r="RBM198" s="91"/>
      <c r="RBN198" s="91"/>
      <c r="RBO198" s="91"/>
      <c r="RBP198" s="91"/>
      <c r="RBQ198" s="91"/>
      <c r="RBR198" s="91"/>
      <c r="RBS198" s="91"/>
      <c r="RBT198" s="91"/>
      <c r="RBU198" s="91"/>
      <c r="RBV198" s="91"/>
      <c r="RBW198" s="91"/>
      <c r="RBX198" s="91"/>
      <c r="RBY198" s="91"/>
      <c r="RBZ198" s="91"/>
      <c r="RCA198" s="91"/>
      <c r="RCB198" s="91"/>
      <c r="RCC198" s="91"/>
      <c r="RCD198" s="91"/>
      <c r="RCE198" s="91"/>
      <c r="RCF198" s="91"/>
      <c r="RCG198" s="91"/>
      <c r="RCH198" s="91"/>
      <c r="RCI198" s="91"/>
      <c r="RCJ198" s="91"/>
      <c r="RCK198" s="91"/>
      <c r="RCL198" s="91"/>
      <c r="RCM198" s="91"/>
      <c r="RCN198" s="91"/>
      <c r="RCO198" s="91"/>
      <c r="RCP198" s="91"/>
      <c r="RCQ198" s="91"/>
      <c r="RCR198" s="91"/>
      <c r="RCS198" s="91"/>
      <c r="RCT198" s="91"/>
      <c r="RCU198" s="91"/>
      <c r="RCV198" s="91"/>
      <c r="RCW198" s="91"/>
      <c r="RCX198" s="91"/>
      <c r="RCY198" s="91"/>
      <c r="RCZ198" s="91"/>
      <c r="RDA198" s="91"/>
      <c r="RDB198" s="91"/>
      <c r="RDC198" s="91"/>
      <c r="RDD198" s="91"/>
      <c r="RDE198" s="91"/>
      <c r="RDF198" s="91"/>
      <c r="RDG198" s="91"/>
      <c r="RDH198" s="91"/>
      <c r="RDI198" s="91"/>
      <c r="RDJ198" s="91"/>
      <c r="RDK198" s="91"/>
      <c r="RDL198" s="91"/>
      <c r="RDM198" s="91"/>
      <c r="RDN198" s="91"/>
      <c r="RDO198" s="91"/>
      <c r="RDP198" s="91"/>
      <c r="RDQ198" s="91"/>
      <c r="RDR198" s="91"/>
      <c r="RDS198" s="91"/>
      <c r="RDT198" s="91"/>
      <c r="RDU198" s="91"/>
      <c r="RDV198" s="91"/>
      <c r="RDW198" s="91"/>
      <c r="RDX198" s="91"/>
      <c r="RDY198" s="91"/>
      <c r="RDZ198" s="91"/>
      <c r="REA198" s="91"/>
      <c r="REB198" s="91"/>
      <c r="REC198" s="91"/>
      <c r="RED198" s="91"/>
      <c r="REE198" s="91"/>
      <c r="REF198" s="91"/>
      <c r="REG198" s="91"/>
      <c r="REH198" s="91"/>
      <c r="REI198" s="91"/>
      <c r="REJ198" s="91"/>
      <c r="REK198" s="91"/>
      <c r="REL198" s="91"/>
      <c r="REM198" s="91"/>
      <c r="REN198" s="91"/>
      <c r="REO198" s="91"/>
      <c r="REP198" s="91"/>
      <c r="REQ198" s="91"/>
      <c r="RER198" s="91"/>
      <c r="RES198" s="91"/>
      <c r="RET198" s="91"/>
      <c r="REU198" s="91"/>
      <c r="REV198" s="91"/>
      <c r="REW198" s="91"/>
      <c r="REX198" s="91"/>
      <c r="REY198" s="91"/>
      <c r="REZ198" s="91"/>
      <c r="RFA198" s="91"/>
      <c r="RFB198" s="91"/>
      <c r="RFC198" s="91"/>
      <c r="RFD198" s="91"/>
      <c r="RFE198" s="91"/>
      <c r="RFF198" s="91"/>
      <c r="RFG198" s="91"/>
      <c r="RFH198" s="91"/>
      <c r="RFI198" s="91"/>
      <c r="RFJ198" s="91"/>
      <c r="RFK198" s="91"/>
      <c r="RFL198" s="91"/>
      <c r="RFM198" s="91"/>
      <c r="RFN198" s="91"/>
      <c r="RFO198" s="91"/>
      <c r="RFP198" s="91"/>
      <c r="RFQ198" s="91"/>
      <c r="RFR198" s="91"/>
      <c r="RFS198" s="91"/>
      <c r="RFT198" s="91"/>
      <c r="RFU198" s="91"/>
      <c r="RFV198" s="91"/>
      <c r="RFW198" s="91"/>
      <c r="RFX198" s="91"/>
      <c r="RFY198" s="91"/>
      <c r="RFZ198" s="91"/>
      <c r="RGA198" s="91"/>
      <c r="RGB198" s="91"/>
      <c r="RGC198" s="91"/>
      <c r="RGD198" s="91"/>
      <c r="RGE198" s="91"/>
      <c r="RGF198" s="91"/>
      <c r="RGG198" s="91"/>
      <c r="RGH198" s="91"/>
      <c r="RGI198" s="91"/>
      <c r="RGJ198" s="91"/>
      <c r="RGK198" s="91"/>
      <c r="RGL198" s="91"/>
      <c r="RGM198" s="91"/>
      <c r="RGN198" s="91"/>
      <c r="RGO198" s="91"/>
      <c r="RGP198" s="91"/>
      <c r="RGQ198" s="91"/>
      <c r="RGR198" s="91"/>
      <c r="RGS198" s="91"/>
      <c r="RGT198" s="91"/>
      <c r="RGU198" s="91"/>
      <c r="RGV198" s="91"/>
      <c r="RGW198" s="91"/>
      <c r="RGX198" s="91"/>
      <c r="RGY198" s="91"/>
      <c r="RGZ198" s="91"/>
      <c r="RHA198" s="91"/>
      <c r="RHB198" s="91"/>
      <c r="RHC198" s="91"/>
      <c r="RHD198" s="91"/>
      <c r="RHE198" s="91"/>
      <c r="RHF198" s="91"/>
      <c r="RHG198" s="91"/>
      <c r="RHH198" s="91"/>
      <c r="RHI198" s="91"/>
      <c r="RHJ198" s="91"/>
      <c r="RHK198" s="91"/>
      <c r="RHL198" s="91"/>
      <c r="RHM198" s="91"/>
      <c r="RHN198" s="91"/>
      <c r="RHO198" s="91"/>
      <c r="RHP198" s="91"/>
      <c r="RHQ198" s="91"/>
      <c r="RHR198" s="91"/>
      <c r="RHS198" s="91"/>
      <c r="RHT198" s="91"/>
      <c r="RHU198" s="91"/>
      <c r="RHV198" s="91"/>
      <c r="RHW198" s="91"/>
      <c r="RHX198" s="91"/>
      <c r="RHY198" s="91"/>
      <c r="RHZ198" s="91"/>
      <c r="RIA198" s="91"/>
      <c r="RIB198" s="91"/>
      <c r="RIC198" s="91"/>
      <c r="RID198" s="91"/>
      <c r="RIE198" s="91"/>
      <c r="RIF198" s="91"/>
      <c r="RIG198" s="91"/>
      <c r="RIH198" s="91"/>
      <c r="RII198" s="91"/>
      <c r="RIJ198" s="91"/>
      <c r="RIK198" s="91"/>
      <c r="RIL198" s="91"/>
      <c r="RIM198" s="91"/>
      <c r="RIN198" s="91"/>
      <c r="RIO198" s="91"/>
      <c r="RIP198" s="91"/>
      <c r="RIQ198" s="91"/>
      <c r="RIR198" s="91"/>
      <c r="RIS198" s="91"/>
      <c r="RIT198" s="91"/>
      <c r="RIU198" s="91"/>
      <c r="RIV198" s="91"/>
      <c r="RIW198" s="91"/>
      <c r="RIX198" s="91"/>
      <c r="RIY198" s="91"/>
      <c r="RIZ198" s="91"/>
      <c r="RJA198" s="91"/>
      <c r="RJB198" s="91"/>
      <c r="RJC198" s="91"/>
      <c r="RJD198" s="91"/>
      <c r="RJE198" s="91"/>
      <c r="RJF198" s="91"/>
      <c r="RJG198" s="91"/>
      <c r="RJH198" s="91"/>
      <c r="RJI198" s="91"/>
      <c r="RJJ198" s="91"/>
      <c r="RJK198" s="91"/>
      <c r="RJL198" s="91"/>
      <c r="RJM198" s="91"/>
      <c r="RJN198" s="91"/>
      <c r="RJO198" s="91"/>
      <c r="RJP198" s="91"/>
      <c r="RJQ198" s="91"/>
      <c r="RJR198" s="91"/>
      <c r="RJS198" s="91"/>
      <c r="RJT198" s="91"/>
      <c r="RJU198" s="91"/>
      <c r="RJV198" s="91"/>
      <c r="RJW198" s="91"/>
      <c r="RJX198" s="91"/>
      <c r="RJY198" s="91"/>
      <c r="RJZ198" s="91"/>
      <c r="RKA198" s="91"/>
      <c r="RKB198" s="91"/>
      <c r="RKC198" s="91"/>
      <c r="RKD198" s="91"/>
      <c r="RKE198" s="91"/>
      <c r="RKF198" s="91"/>
      <c r="RKG198" s="91"/>
      <c r="RKH198" s="91"/>
      <c r="RKI198" s="91"/>
      <c r="RKJ198" s="91"/>
      <c r="RKK198" s="91"/>
      <c r="RKL198" s="91"/>
      <c r="RKM198" s="91"/>
      <c r="RKN198" s="91"/>
      <c r="RKO198" s="91"/>
      <c r="RKP198" s="91"/>
      <c r="RKQ198" s="91"/>
      <c r="RKR198" s="91"/>
      <c r="RKS198" s="91"/>
      <c r="RKT198" s="91"/>
      <c r="RKU198" s="91"/>
      <c r="RKV198" s="91"/>
      <c r="RKW198" s="91"/>
      <c r="RKX198" s="91"/>
      <c r="RKY198" s="91"/>
      <c r="RKZ198" s="91"/>
      <c r="RLA198" s="91"/>
      <c r="RLB198" s="91"/>
      <c r="RLC198" s="91"/>
      <c r="RLD198" s="91"/>
      <c r="RLE198" s="91"/>
      <c r="RLF198" s="91"/>
      <c r="RLG198" s="91"/>
      <c r="RLH198" s="91"/>
      <c r="RLI198" s="91"/>
      <c r="RLJ198" s="91"/>
      <c r="RLK198" s="91"/>
      <c r="RLL198" s="91"/>
      <c r="RLM198" s="91"/>
      <c r="RLN198" s="91"/>
      <c r="RLO198" s="91"/>
      <c r="RLP198" s="91"/>
      <c r="RLQ198" s="91"/>
      <c r="RLR198" s="91"/>
      <c r="RLS198" s="91"/>
      <c r="RLT198" s="91"/>
      <c r="RLU198" s="91"/>
      <c r="RLV198" s="91"/>
      <c r="RLW198" s="91"/>
      <c r="RLX198" s="91"/>
      <c r="RLY198" s="91"/>
      <c r="RLZ198" s="91"/>
      <c r="RMA198" s="91"/>
      <c r="RMB198" s="91"/>
      <c r="RMC198" s="91"/>
      <c r="RMD198" s="91"/>
      <c r="RME198" s="91"/>
      <c r="RMF198" s="91"/>
      <c r="RMG198" s="91"/>
      <c r="RMH198" s="91"/>
      <c r="RMI198" s="91"/>
      <c r="RMJ198" s="91"/>
      <c r="RMK198" s="91"/>
      <c r="RML198" s="91"/>
      <c r="RMM198" s="91"/>
      <c r="RMN198" s="91"/>
      <c r="RMO198" s="91"/>
      <c r="RMP198" s="91"/>
      <c r="RMQ198" s="91"/>
      <c r="RMR198" s="91"/>
      <c r="RMS198" s="91"/>
      <c r="RMT198" s="91"/>
      <c r="RMU198" s="91"/>
      <c r="RMV198" s="91"/>
      <c r="RMW198" s="91"/>
      <c r="RMX198" s="91"/>
      <c r="RMY198" s="91"/>
      <c r="RMZ198" s="91"/>
      <c r="RNA198" s="91"/>
      <c r="RNB198" s="91"/>
      <c r="RNC198" s="91"/>
      <c r="RND198" s="91"/>
      <c r="RNE198" s="91"/>
      <c r="RNF198" s="91"/>
      <c r="RNG198" s="91"/>
      <c r="RNH198" s="91"/>
      <c r="RNI198" s="91"/>
      <c r="RNJ198" s="91"/>
      <c r="RNK198" s="91"/>
      <c r="RNL198" s="91"/>
      <c r="RNM198" s="91"/>
      <c r="RNN198" s="91"/>
      <c r="RNO198" s="91"/>
      <c r="RNP198" s="91"/>
      <c r="RNQ198" s="91"/>
      <c r="RNR198" s="91"/>
      <c r="RNS198" s="91"/>
      <c r="RNT198" s="91"/>
      <c r="RNU198" s="91"/>
      <c r="RNV198" s="91"/>
      <c r="RNW198" s="91"/>
      <c r="RNX198" s="91"/>
      <c r="RNY198" s="91"/>
      <c r="RNZ198" s="91"/>
      <c r="ROA198" s="91"/>
      <c r="ROB198" s="91"/>
      <c r="ROC198" s="91"/>
      <c r="ROD198" s="91"/>
      <c r="ROE198" s="91"/>
      <c r="ROF198" s="91"/>
      <c r="ROG198" s="91"/>
      <c r="ROH198" s="91"/>
      <c r="ROI198" s="91"/>
      <c r="ROJ198" s="91"/>
      <c r="ROK198" s="91"/>
      <c r="ROL198" s="91"/>
      <c r="ROM198" s="91"/>
      <c r="RON198" s="91"/>
      <c r="ROO198" s="91"/>
      <c r="ROP198" s="91"/>
      <c r="ROQ198" s="91"/>
      <c r="ROR198" s="91"/>
      <c r="ROS198" s="91"/>
      <c r="ROT198" s="91"/>
      <c r="ROU198" s="91"/>
      <c r="ROV198" s="91"/>
      <c r="ROW198" s="91"/>
      <c r="ROX198" s="91"/>
      <c r="ROY198" s="91"/>
      <c r="ROZ198" s="91"/>
      <c r="RPA198" s="91"/>
      <c r="RPB198" s="91"/>
      <c r="RPC198" s="91"/>
      <c r="RPD198" s="91"/>
      <c r="RPE198" s="91"/>
      <c r="RPF198" s="91"/>
      <c r="RPG198" s="91"/>
      <c r="RPH198" s="91"/>
      <c r="RPI198" s="91"/>
      <c r="RPJ198" s="91"/>
      <c r="RPK198" s="91"/>
      <c r="RPL198" s="91"/>
      <c r="RPM198" s="91"/>
      <c r="RPN198" s="91"/>
      <c r="RPO198" s="91"/>
      <c r="RPP198" s="91"/>
      <c r="RPQ198" s="91"/>
      <c r="RPR198" s="91"/>
      <c r="RPS198" s="91"/>
      <c r="RPT198" s="91"/>
      <c r="RPU198" s="91"/>
      <c r="RPV198" s="91"/>
      <c r="RPW198" s="91"/>
      <c r="RPX198" s="91"/>
      <c r="RPY198" s="91"/>
      <c r="RPZ198" s="91"/>
      <c r="RQA198" s="91"/>
      <c r="RQB198" s="91"/>
      <c r="RQC198" s="91"/>
      <c r="RQD198" s="91"/>
      <c r="RQE198" s="91"/>
      <c r="RQF198" s="91"/>
      <c r="RQG198" s="91"/>
      <c r="RQH198" s="91"/>
      <c r="RQI198" s="91"/>
      <c r="RQJ198" s="91"/>
      <c r="RQK198" s="91"/>
      <c r="RQL198" s="91"/>
      <c r="RQM198" s="91"/>
      <c r="RQN198" s="91"/>
      <c r="RQO198" s="91"/>
      <c r="RQP198" s="91"/>
      <c r="RQQ198" s="91"/>
      <c r="RQR198" s="91"/>
      <c r="RQS198" s="91"/>
      <c r="RQT198" s="91"/>
      <c r="RQU198" s="91"/>
      <c r="RQV198" s="91"/>
      <c r="RQW198" s="91"/>
      <c r="RQX198" s="91"/>
      <c r="RQY198" s="91"/>
      <c r="RQZ198" s="91"/>
      <c r="RRA198" s="91"/>
      <c r="RRB198" s="91"/>
      <c r="RRC198" s="91"/>
      <c r="RRD198" s="91"/>
      <c r="RRE198" s="91"/>
      <c r="RRF198" s="91"/>
      <c r="RRG198" s="91"/>
      <c r="RRH198" s="91"/>
      <c r="RRI198" s="91"/>
      <c r="RRJ198" s="91"/>
      <c r="RRK198" s="91"/>
      <c r="RRL198" s="91"/>
      <c r="RRM198" s="91"/>
      <c r="RRN198" s="91"/>
      <c r="RRO198" s="91"/>
      <c r="RRP198" s="91"/>
      <c r="RRQ198" s="91"/>
      <c r="RRR198" s="91"/>
      <c r="RRS198" s="91"/>
      <c r="RRT198" s="91"/>
      <c r="RRU198" s="91"/>
      <c r="RRV198" s="91"/>
      <c r="RRW198" s="91"/>
      <c r="RRX198" s="91"/>
      <c r="RRY198" s="91"/>
      <c r="RRZ198" s="91"/>
      <c r="RSA198" s="91"/>
      <c r="RSB198" s="91"/>
      <c r="RSC198" s="91"/>
      <c r="RSD198" s="91"/>
      <c r="RSE198" s="91"/>
      <c r="RSF198" s="91"/>
      <c r="RSG198" s="91"/>
      <c r="RSH198" s="91"/>
      <c r="RSI198" s="91"/>
      <c r="RSJ198" s="91"/>
      <c r="RSK198" s="91"/>
      <c r="RSL198" s="91"/>
      <c r="RSM198" s="91"/>
      <c r="RSN198" s="91"/>
      <c r="RSO198" s="91"/>
      <c r="RSP198" s="91"/>
      <c r="RSQ198" s="91"/>
      <c r="RSR198" s="91"/>
      <c r="RSS198" s="91"/>
      <c r="RST198" s="91"/>
      <c r="RSU198" s="91"/>
      <c r="RSV198" s="91"/>
      <c r="RSW198" s="91"/>
      <c r="RSX198" s="91"/>
      <c r="RSY198" s="91"/>
      <c r="RSZ198" s="91"/>
      <c r="RTA198" s="91"/>
      <c r="RTB198" s="91"/>
      <c r="RTC198" s="91"/>
      <c r="RTD198" s="91"/>
      <c r="RTE198" s="91"/>
      <c r="RTF198" s="91"/>
      <c r="RTG198" s="91"/>
      <c r="RTH198" s="91"/>
      <c r="RTI198" s="91"/>
      <c r="RTJ198" s="91"/>
      <c r="RTK198" s="91"/>
      <c r="RTL198" s="91"/>
      <c r="RTM198" s="91"/>
      <c r="RTN198" s="91"/>
      <c r="RTO198" s="91"/>
      <c r="RTP198" s="91"/>
      <c r="RTQ198" s="91"/>
      <c r="RTR198" s="91"/>
      <c r="RTS198" s="91"/>
      <c r="RTT198" s="91"/>
      <c r="RTU198" s="91"/>
      <c r="RTV198" s="91"/>
      <c r="RTW198" s="91"/>
      <c r="RTX198" s="91"/>
      <c r="RTY198" s="91"/>
      <c r="RTZ198" s="91"/>
      <c r="RUA198" s="91"/>
      <c r="RUB198" s="91"/>
      <c r="RUC198" s="91"/>
      <c r="RUD198" s="91"/>
      <c r="RUE198" s="91"/>
      <c r="RUF198" s="91"/>
      <c r="RUG198" s="91"/>
      <c r="RUH198" s="91"/>
      <c r="RUI198" s="91"/>
      <c r="RUJ198" s="91"/>
      <c r="RUK198" s="91"/>
      <c r="RUL198" s="91"/>
      <c r="RUM198" s="91"/>
      <c r="RUN198" s="91"/>
      <c r="RUO198" s="91"/>
      <c r="RUP198" s="91"/>
      <c r="RUQ198" s="91"/>
      <c r="RUR198" s="91"/>
      <c r="RUS198" s="91"/>
      <c r="RUT198" s="91"/>
      <c r="RUU198" s="91"/>
      <c r="RUV198" s="91"/>
      <c r="RUW198" s="91"/>
      <c r="RUX198" s="91"/>
      <c r="RUY198" s="91"/>
      <c r="RUZ198" s="91"/>
      <c r="RVA198" s="91"/>
      <c r="RVB198" s="91"/>
      <c r="RVC198" s="91"/>
      <c r="RVD198" s="91"/>
      <c r="RVE198" s="91"/>
      <c r="RVF198" s="91"/>
      <c r="RVG198" s="91"/>
      <c r="RVH198" s="91"/>
      <c r="RVI198" s="91"/>
      <c r="RVJ198" s="91"/>
      <c r="RVK198" s="91"/>
      <c r="RVL198" s="91"/>
      <c r="RVM198" s="91"/>
      <c r="RVN198" s="91"/>
      <c r="RVO198" s="91"/>
      <c r="RVP198" s="91"/>
      <c r="RVQ198" s="91"/>
      <c r="RVR198" s="91"/>
      <c r="RVS198" s="91"/>
      <c r="RVT198" s="91"/>
      <c r="RVU198" s="91"/>
      <c r="RVV198" s="91"/>
      <c r="RVW198" s="91"/>
      <c r="RVX198" s="91"/>
      <c r="RVY198" s="91"/>
      <c r="RVZ198" s="91"/>
      <c r="RWA198" s="91"/>
      <c r="RWB198" s="91"/>
      <c r="RWC198" s="91"/>
      <c r="RWD198" s="91"/>
      <c r="RWE198" s="91"/>
      <c r="RWF198" s="91"/>
      <c r="RWG198" s="91"/>
      <c r="RWH198" s="91"/>
      <c r="RWI198" s="91"/>
      <c r="RWJ198" s="91"/>
      <c r="RWK198" s="91"/>
      <c r="RWL198" s="91"/>
      <c r="RWM198" s="91"/>
      <c r="RWN198" s="91"/>
      <c r="RWO198" s="91"/>
      <c r="RWP198" s="91"/>
      <c r="RWQ198" s="91"/>
      <c r="RWR198" s="91"/>
      <c r="RWS198" s="91"/>
      <c r="RWT198" s="91"/>
      <c r="RWU198" s="91"/>
      <c r="RWV198" s="91"/>
      <c r="RWW198" s="91"/>
      <c r="RWX198" s="91"/>
      <c r="RWY198" s="91"/>
      <c r="RWZ198" s="91"/>
      <c r="RXA198" s="91"/>
      <c r="RXB198" s="91"/>
      <c r="RXC198" s="91"/>
      <c r="RXD198" s="91"/>
      <c r="RXE198" s="91"/>
      <c r="RXF198" s="91"/>
      <c r="RXG198" s="91"/>
      <c r="RXH198" s="91"/>
      <c r="RXI198" s="91"/>
      <c r="RXJ198" s="91"/>
      <c r="RXK198" s="91"/>
      <c r="RXL198" s="91"/>
      <c r="RXM198" s="91"/>
      <c r="RXN198" s="91"/>
      <c r="RXO198" s="91"/>
      <c r="RXP198" s="91"/>
      <c r="RXQ198" s="91"/>
      <c r="RXR198" s="91"/>
      <c r="RXS198" s="91"/>
      <c r="RXT198" s="91"/>
      <c r="RXU198" s="91"/>
      <c r="RXV198" s="91"/>
      <c r="RXW198" s="91"/>
      <c r="RXX198" s="91"/>
      <c r="RXY198" s="91"/>
      <c r="RXZ198" s="91"/>
      <c r="RYA198" s="91"/>
      <c r="RYB198" s="91"/>
      <c r="RYC198" s="91"/>
      <c r="RYD198" s="91"/>
      <c r="RYE198" s="91"/>
      <c r="RYF198" s="91"/>
      <c r="RYG198" s="91"/>
      <c r="RYH198" s="91"/>
      <c r="RYI198" s="91"/>
      <c r="RYJ198" s="91"/>
      <c r="RYK198" s="91"/>
      <c r="RYL198" s="91"/>
      <c r="RYM198" s="91"/>
      <c r="RYN198" s="91"/>
      <c r="RYO198" s="91"/>
      <c r="RYP198" s="91"/>
      <c r="RYQ198" s="91"/>
      <c r="RYR198" s="91"/>
      <c r="RYS198" s="91"/>
      <c r="RYT198" s="91"/>
      <c r="RYU198" s="91"/>
      <c r="RYV198" s="91"/>
      <c r="RYW198" s="91"/>
      <c r="RYX198" s="91"/>
      <c r="RYY198" s="91"/>
      <c r="RYZ198" s="91"/>
      <c r="RZA198" s="91"/>
      <c r="RZB198" s="91"/>
      <c r="RZC198" s="91"/>
      <c r="RZD198" s="91"/>
      <c r="RZE198" s="91"/>
      <c r="RZF198" s="91"/>
      <c r="RZG198" s="91"/>
      <c r="RZH198" s="91"/>
      <c r="RZI198" s="91"/>
      <c r="RZJ198" s="91"/>
      <c r="RZK198" s="91"/>
      <c r="RZL198" s="91"/>
      <c r="RZM198" s="91"/>
      <c r="RZN198" s="91"/>
      <c r="RZO198" s="91"/>
      <c r="RZP198" s="91"/>
      <c r="RZQ198" s="91"/>
      <c r="RZR198" s="91"/>
      <c r="RZS198" s="91"/>
      <c r="RZT198" s="91"/>
      <c r="RZU198" s="91"/>
      <c r="RZV198" s="91"/>
      <c r="RZW198" s="91"/>
      <c r="RZX198" s="91"/>
      <c r="RZY198" s="91"/>
      <c r="RZZ198" s="91"/>
      <c r="SAA198" s="91"/>
      <c r="SAB198" s="91"/>
      <c r="SAC198" s="91"/>
      <c r="SAD198" s="91"/>
      <c r="SAE198" s="91"/>
      <c r="SAF198" s="91"/>
      <c r="SAG198" s="91"/>
      <c r="SAH198" s="91"/>
      <c r="SAI198" s="91"/>
      <c r="SAJ198" s="91"/>
      <c r="SAK198" s="91"/>
      <c r="SAL198" s="91"/>
      <c r="SAM198" s="91"/>
      <c r="SAN198" s="91"/>
      <c r="SAO198" s="91"/>
      <c r="SAP198" s="91"/>
      <c r="SAQ198" s="91"/>
      <c r="SAR198" s="91"/>
      <c r="SAS198" s="91"/>
      <c r="SAT198" s="91"/>
      <c r="SAU198" s="91"/>
      <c r="SAV198" s="91"/>
      <c r="SAW198" s="91"/>
      <c r="SAX198" s="91"/>
      <c r="SAY198" s="91"/>
      <c r="SAZ198" s="91"/>
      <c r="SBA198" s="91"/>
      <c r="SBB198" s="91"/>
      <c r="SBC198" s="91"/>
      <c r="SBD198" s="91"/>
      <c r="SBE198" s="91"/>
      <c r="SBF198" s="91"/>
      <c r="SBG198" s="91"/>
      <c r="SBH198" s="91"/>
      <c r="SBI198" s="91"/>
      <c r="SBJ198" s="91"/>
      <c r="SBK198" s="91"/>
      <c r="SBL198" s="91"/>
      <c r="SBM198" s="91"/>
      <c r="SBN198" s="91"/>
      <c r="SBO198" s="91"/>
      <c r="SBP198" s="91"/>
      <c r="SBQ198" s="91"/>
      <c r="SBR198" s="91"/>
      <c r="SBS198" s="91"/>
      <c r="SBT198" s="91"/>
      <c r="SBU198" s="91"/>
      <c r="SBV198" s="91"/>
      <c r="SBW198" s="91"/>
      <c r="SBX198" s="91"/>
      <c r="SBY198" s="91"/>
      <c r="SBZ198" s="91"/>
      <c r="SCA198" s="91"/>
      <c r="SCB198" s="91"/>
      <c r="SCC198" s="91"/>
      <c r="SCD198" s="91"/>
      <c r="SCE198" s="91"/>
      <c r="SCF198" s="91"/>
      <c r="SCG198" s="91"/>
      <c r="SCH198" s="91"/>
      <c r="SCI198" s="91"/>
      <c r="SCJ198" s="91"/>
      <c r="SCK198" s="91"/>
      <c r="SCL198" s="91"/>
      <c r="SCM198" s="91"/>
      <c r="SCN198" s="91"/>
      <c r="SCO198" s="91"/>
      <c r="SCP198" s="91"/>
      <c r="SCQ198" s="91"/>
      <c r="SCR198" s="91"/>
      <c r="SCS198" s="91"/>
      <c r="SCT198" s="91"/>
      <c r="SCU198" s="91"/>
      <c r="SCV198" s="91"/>
      <c r="SCW198" s="91"/>
      <c r="SCX198" s="91"/>
      <c r="SCY198" s="91"/>
      <c r="SCZ198" s="91"/>
      <c r="SDA198" s="91"/>
      <c r="SDB198" s="91"/>
      <c r="SDC198" s="91"/>
      <c r="SDD198" s="91"/>
      <c r="SDE198" s="91"/>
      <c r="SDF198" s="91"/>
      <c r="SDG198" s="91"/>
      <c r="SDH198" s="91"/>
      <c r="SDI198" s="91"/>
      <c r="SDJ198" s="91"/>
      <c r="SDK198" s="91"/>
      <c r="SDL198" s="91"/>
      <c r="SDM198" s="91"/>
      <c r="SDN198" s="91"/>
      <c r="SDO198" s="91"/>
      <c r="SDP198" s="91"/>
      <c r="SDQ198" s="91"/>
      <c r="SDR198" s="91"/>
      <c r="SDS198" s="91"/>
      <c r="SDT198" s="91"/>
      <c r="SDU198" s="91"/>
      <c r="SDV198" s="91"/>
      <c r="SDW198" s="91"/>
      <c r="SDX198" s="91"/>
      <c r="SDY198" s="91"/>
      <c r="SDZ198" s="91"/>
      <c r="SEA198" s="91"/>
      <c r="SEB198" s="91"/>
      <c r="SEC198" s="91"/>
      <c r="SED198" s="91"/>
      <c r="SEE198" s="91"/>
      <c r="SEF198" s="91"/>
      <c r="SEG198" s="91"/>
      <c r="SEH198" s="91"/>
      <c r="SEI198" s="91"/>
      <c r="SEJ198" s="91"/>
      <c r="SEK198" s="91"/>
      <c r="SEL198" s="91"/>
      <c r="SEM198" s="91"/>
      <c r="SEN198" s="91"/>
      <c r="SEO198" s="91"/>
      <c r="SEP198" s="91"/>
      <c r="SEQ198" s="91"/>
      <c r="SER198" s="91"/>
      <c r="SES198" s="91"/>
      <c r="SET198" s="91"/>
      <c r="SEU198" s="91"/>
      <c r="SEV198" s="91"/>
      <c r="SEW198" s="91"/>
      <c r="SEX198" s="91"/>
      <c r="SEY198" s="91"/>
      <c r="SEZ198" s="91"/>
      <c r="SFA198" s="91"/>
      <c r="SFB198" s="91"/>
      <c r="SFC198" s="91"/>
      <c r="SFD198" s="91"/>
      <c r="SFE198" s="91"/>
      <c r="SFF198" s="91"/>
      <c r="SFG198" s="91"/>
      <c r="SFH198" s="91"/>
      <c r="SFI198" s="91"/>
      <c r="SFJ198" s="91"/>
      <c r="SFK198" s="91"/>
      <c r="SFL198" s="91"/>
      <c r="SFM198" s="91"/>
      <c r="SFN198" s="91"/>
      <c r="SFO198" s="91"/>
      <c r="SFP198" s="91"/>
      <c r="SFQ198" s="91"/>
      <c r="SFR198" s="91"/>
      <c r="SFS198" s="91"/>
      <c r="SFT198" s="91"/>
      <c r="SFU198" s="91"/>
      <c r="SFV198" s="91"/>
      <c r="SFW198" s="91"/>
      <c r="SFX198" s="91"/>
      <c r="SFY198" s="91"/>
      <c r="SFZ198" s="91"/>
      <c r="SGA198" s="91"/>
      <c r="SGB198" s="91"/>
      <c r="SGC198" s="91"/>
      <c r="SGD198" s="91"/>
      <c r="SGE198" s="91"/>
      <c r="SGF198" s="91"/>
      <c r="SGG198" s="91"/>
      <c r="SGH198" s="91"/>
      <c r="SGI198" s="91"/>
      <c r="SGJ198" s="91"/>
      <c r="SGK198" s="91"/>
      <c r="SGL198" s="91"/>
      <c r="SGM198" s="91"/>
      <c r="SGN198" s="91"/>
      <c r="SGO198" s="91"/>
      <c r="SGP198" s="91"/>
      <c r="SGQ198" s="91"/>
      <c r="SGR198" s="91"/>
      <c r="SGS198" s="91"/>
      <c r="SGT198" s="91"/>
      <c r="SGU198" s="91"/>
      <c r="SGV198" s="91"/>
      <c r="SGW198" s="91"/>
      <c r="SGX198" s="91"/>
      <c r="SGY198" s="91"/>
      <c r="SGZ198" s="91"/>
      <c r="SHA198" s="91"/>
      <c r="SHB198" s="91"/>
      <c r="SHC198" s="91"/>
      <c r="SHD198" s="91"/>
      <c r="SHE198" s="91"/>
      <c r="SHF198" s="91"/>
      <c r="SHG198" s="91"/>
      <c r="SHH198" s="91"/>
      <c r="SHI198" s="91"/>
      <c r="SHJ198" s="91"/>
      <c r="SHK198" s="91"/>
      <c r="SHL198" s="91"/>
      <c r="SHM198" s="91"/>
      <c r="SHN198" s="91"/>
      <c r="SHO198" s="91"/>
      <c r="SHP198" s="91"/>
      <c r="SHQ198" s="91"/>
      <c r="SHR198" s="91"/>
      <c r="SHS198" s="91"/>
      <c r="SHT198" s="91"/>
      <c r="SHU198" s="91"/>
      <c r="SHV198" s="91"/>
      <c r="SHW198" s="91"/>
      <c r="SHX198" s="91"/>
      <c r="SHY198" s="91"/>
      <c r="SHZ198" s="91"/>
      <c r="SIA198" s="91"/>
      <c r="SIB198" s="91"/>
      <c r="SIC198" s="91"/>
      <c r="SID198" s="91"/>
      <c r="SIE198" s="91"/>
      <c r="SIF198" s="91"/>
      <c r="SIG198" s="91"/>
      <c r="SIH198" s="91"/>
      <c r="SII198" s="91"/>
      <c r="SIJ198" s="91"/>
      <c r="SIK198" s="91"/>
      <c r="SIL198" s="91"/>
      <c r="SIM198" s="91"/>
      <c r="SIN198" s="91"/>
      <c r="SIO198" s="91"/>
      <c r="SIP198" s="91"/>
      <c r="SIQ198" s="91"/>
      <c r="SIR198" s="91"/>
      <c r="SIS198" s="91"/>
      <c r="SIT198" s="91"/>
      <c r="SIU198" s="91"/>
      <c r="SIV198" s="91"/>
      <c r="SIW198" s="91"/>
      <c r="SIX198" s="91"/>
      <c r="SIY198" s="91"/>
      <c r="SIZ198" s="91"/>
      <c r="SJA198" s="91"/>
      <c r="SJB198" s="91"/>
      <c r="SJC198" s="91"/>
      <c r="SJD198" s="91"/>
      <c r="SJE198" s="91"/>
      <c r="SJF198" s="91"/>
      <c r="SJG198" s="91"/>
      <c r="SJH198" s="91"/>
      <c r="SJI198" s="91"/>
      <c r="SJJ198" s="91"/>
      <c r="SJK198" s="91"/>
      <c r="SJL198" s="91"/>
      <c r="SJM198" s="91"/>
      <c r="SJN198" s="91"/>
      <c r="SJO198" s="91"/>
      <c r="SJP198" s="91"/>
      <c r="SJQ198" s="91"/>
      <c r="SJR198" s="91"/>
      <c r="SJS198" s="91"/>
      <c r="SJT198" s="91"/>
      <c r="SJU198" s="91"/>
      <c r="SJV198" s="91"/>
      <c r="SJW198" s="91"/>
      <c r="SJX198" s="91"/>
      <c r="SJY198" s="91"/>
      <c r="SJZ198" s="91"/>
      <c r="SKA198" s="91"/>
      <c r="SKB198" s="91"/>
      <c r="SKC198" s="91"/>
      <c r="SKD198" s="91"/>
      <c r="SKE198" s="91"/>
      <c r="SKF198" s="91"/>
      <c r="SKG198" s="91"/>
      <c r="SKH198" s="91"/>
      <c r="SKI198" s="91"/>
      <c r="SKJ198" s="91"/>
      <c r="SKK198" s="91"/>
      <c r="SKL198" s="91"/>
      <c r="SKM198" s="91"/>
      <c r="SKN198" s="91"/>
      <c r="SKO198" s="91"/>
      <c r="SKP198" s="91"/>
      <c r="SKQ198" s="91"/>
      <c r="SKR198" s="91"/>
      <c r="SKS198" s="91"/>
      <c r="SKT198" s="91"/>
      <c r="SKU198" s="91"/>
      <c r="SKV198" s="91"/>
      <c r="SKW198" s="91"/>
      <c r="SKX198" s="91"/>
      <c r="SKY198" s="91"/>
      <c r="SKZ198" s="91"/>
      <c r="SLA198" s="91"/>
      <c r="SLB198" s="91"/>
      <c r="SLC198" s="91"/>
      <c r="SLD198" s="91"/>
      <c r="SLE198" s="91"/>
      <c r="SLF198" s="91"/>
      <c r="SLG198" s="91"/>
      <c r="SLH198" s="91"/>
      <c r="SLI198" s="91"/>
      <c r="SLJ198" s="91"/>
      <c r="SLK198" s="91"/>
      <c r="SLL198" s="91"/>
      <c r="SLM198" s="91"/>
      <c r="SLN198" s="91"/>
      <c r="SLO198" s="91"/>
      <c r="SLP198" s="91"/>
      <c r="SLQ198" s="91"/>
      <c r="SLR198" s="91"/>
      <c r="SLS198" s="91"/>
      <c r="SLT198" s="91"/>
      <c r="SLU198" s="91"/>
      <c r="SLV198" s="91"/>
      <c r="SLW198" s="91"/>
      <c r="SLX198" s="91"/>
      <c r="SLY198" s="91"/>
      <c r="SLZ198" s="91"/>
      <c r="SMA198" s="91"/>
      <c r="SMB198" s="91"/>
      <c r="SMC198" s="91"/>
      <c r="SMD198" s="91"/>
      <c r="SME198" s="91"/>
      <c r="SMF198" s="91"/>
      <c r="SMG198" s="91"/>
      <c r="SMH198" s="91"/>
      <c r="SMI198" s="91"/>
      <c r="SMJ198" s="91"/>
      <c r="SMK198" s="91"/>
      <c r="SML198" s="91"/>
      <c r="SMM198" s="91"/>
      <c r="SMN198" s="91"/>
      <c r="SMO198" s="91"/>
      <c r="SMP198" s="91"/>
      <c r="SMQ198" s="91"/>
      <c r="SMR198" s="91"/>
      <c r="SMS198" s="91"/>
      <c r="SMT198" s="91"/>
      <c r="SMU198" s="91"/>
      <c r="SMV198" s="91"/>
      <c r="SMW198" s="91"/>
      <c r="SMX198" s="91"/>
      <c r="SMY198" s="91"/>
      <c r="SMZ198" s="91"/>
      <c r="SNA198" s="91"/>
      <c r="SNB198" s="91"/>
      <c r="SNC198" s="91"/>
      <c r="SND198" s="91"/>
      <c r="SNE198" s="91"/>
      <c r="SNF198" s="91"/>
      <c r="SNG198" s="91"/>
      <c r="SNH198" s="91"/>
      <c r="SNI198" s="91"/>
      <c r="SNJ198" s="91"/>
      <c r="SNK198" s="91"/>
      <c r="SNL198" s="91"/>
      <c r="SNM198" s="91"/>
      <c r="SNN198" s="91"/>
      <c r="SNO198" s="91"/>
      <c r="SNP198" s="91"/>
      <c r="SNQ198" s="91"/>
      <c r="SNR198" s="91"/>
      <c r="SNS198" s="91"/>
      <c r="SNT198" s="91"/>
      <c r="SNU198" s="91"/>
      <c r="SNV198" s="91"/>
      <c r="SNW198" s="91"/>
      <c r="SNX198" s="91"/>
      <c r="SNY198" s="91"/>
      <c r="SNZ198" s="91"/>
      <c r="SOA198" s="91"/>
      <c r="SOB198" s="91"/>
      <c r="SOC198" s="91"/>
      <c r="SOD198" s="91"/>
      <c r="SOE198" s="91"/>
      <c r="SOF198" s="91"/>
      <c r="SOG198" s="91"/>
      <c r="SOH198" s="91"/>
      <c r="SOI198" s="91"/>
      <c r="SOJ198" s="91"/>
      <c r="SOK198" s="91"/>
      <c r="SOL198" s="91"/>
      <c r="SOM198" s="91"/>
      <c r="SON198" s="91"/>
      <c r="SOO198" s="91"/>
      <c r="SOP198" s="91"/>
      <c r="SOQ198" s="91"/>
      <c r="SOR198" s="91"/>
      <c r="SOS198" s="91"/>
      <c r="SOT198" s="91"/>
      <c r="SOU198" s="91"/>
      <c r="SOV198" s="91"/>
      <c r="SOW198" s="91"/>
      <c r="SOX198" s="91"/>
      <c r="SOY198" s="91"/>
      <c r="SOZ198" s="91"/>
      <c r="SPA198" s="91"/>
      <c r="SPB198" s="91"/>
      <c r="SPC198" s="91"/>
      <c r="SPD198" s="91"/>
      <c r="SPE198" s="91"/>
      <c r="SPF198" s="91"/>
      <c r="SPG198" s="91"/>
      <c r="SPH198" s="91"/>
      <c r="SPI198" s="91"/>
      <c r="SPJ198" s="91"/>
      <c r="SPK198" s="91"/>
      <c r="SPL198" s="91"/>
      <c r="SPM198" s="91"/>
      <c r="SPN198" s="91"/>
      <c r="SPO198" s="91"/>
      <c r="SPP198" s="91"/>
      <c r="SPQ198" s="91"/>
      <c r="SPR198" s="91"/>
      <c r="SPS198" s="91"/>
      <c r="SPT198" s="91"/>
      <c r="SPU198" s="91"/>
      <c r="SPV198" s="91"/>
      <c r="SPW198" s="91"/>
      <c r="SPX198" s="91"/>
      <c r="SPY198" s="91"/>
      <c r="SPZ198" s="91"/>
      <c r="SQA198" s="91"/>
      <c r="SQB198" s="91"/>
      <c r="SQC198" s="91"/>
      <c r="SQD198" s="91"/>
      <c r="SQE198" s="91"/>
      <c r="SQF198" s="91"/>
      <c r="SQG198" s="91"/>
      <c r="SQH198" s="91"/>
      <c r="SQI198" s="91"/>
      <c r="SQJ198" s="91"/>
      <c r="SQK198" s="91"/>
      <c r="SQL198" s="91"/>
      <c r="SQM198" s="91"/>
      <c r="SQN198" s="91"/>
      <c r="SQO198" s="91"/>
      <c r="SQP198" s="91"/>
      <c r="SQQ198" s="91"/>
      <c r="SQR198" s="91"/>
      <c r="SQS198" s="91"/>
      <c r="SQT198" s="91"/>
      <c r="SQU198" s="91"/>
      <c r="SQV198" s="91"/>
      <c r="SQW198" s="91"/>
      <c r="SQX198" s="91"/>
      <c r="SQY198" s="91"/>
      <c r="SQZ198" s="91"/>
      <c r="SRA198" s="91"/>
      <c r="SRB198" s="91"/>
      <c r="SRC198" s="91"/>
      <c r="SRD198" s="91"/>
      <c r="SRE198" s="91"/>
      <c r="SRF198" s="91"/>
      <c r="SRG198" s="91"/>
      <c r="SRH198" s="91"/>
      <c r="SRI198" s="91"/>
      <c r="SRJ198" s="91"/>
      <c r="SRK198" s="91"/>
      <c r="SRL198" s="91"/>
      <c r="SRM198" s="91"/>
      <c r="SRN198" s="91"/>
      <c r="SRO198" s="91"/>
      <c r="SRP198" s="91"/>
      <c r="SRQ198" s="91"/>
      <c r="SRR198" s="91"/>
      <c r="SRS198" s="91"/>
      <c r="SRT198" s="91"/>
      <c r="SRU198" s="91"/>
      <c r="SRV198" s="91"/>
      <c r="SRW198" s="91"/>
      <c r="SRX198" s="91"/>
      <c r="SRY198" s="91"/>
      <c r="SRZ198" s="91"/>
      <c r="SSA198" s="91"/>
      <c r="SSB198" s="91"/>
      <c r="SSC198" s="91"/>
      <c r="SSD198" s="91"/>
      <c r="SSE198" s="91"/>
      <c r="SSF198" s="91"/>
      <c r="SSG198" s="91"/>
      <c r="SSH198" s="91"/>
      <c r="SSI198" s="91"/>
      <c r="SSJ198" s="91"/>
      <c r="SSK198" s="91"/>
      <c r="SSL198" s="91"/>
      <c r="SSM198" s="91"/>
      <c r="SSN198" s="91"/>
      <c r="SSO198" s="91"/>
      <c r="SSP198" s="91"/>
      <c r="SSQ198" s="91"/>
      <c r="SSR198" s="91"/>
      <c r="SSS198" s="91"/>
      <c r="SST198" s="91"/>
      <c r="SSU198" s="91"/>
      <c r="SSV198" s="91"/>
      <c r="SSW198" s="91"/>
      <c r="SSX198" s="91"/>
      <c r="SSY198" s="91"/>
      <c r="SSZ198" s="91"/>
      <c r="STA198" s="91"/>
      <c r="STB198" s="91"/>
      <c r="STC198" s="91"/>
      <c r="STD198" s="91"/>
      <c r="STE198" s="91"/>
      <c r="STF198" s="91"/>
      <c r="STG198" s="91"/>
      <c r="STH198" s="91"/>
      <c r="STI198" s="91"/>
      <c r="STJ198" s="91"/>
      <c r="STK198" s="91"/>
      <c r="STL198" s="91"/>
      <c r="STM198" s="91"/>
      <c r="STN198" s="91"/>
      <c r="STO198" s="91"/>
      <c r="STP198" s="91"/>
      <c r="STQ198" s="91"/>
      <c r="STR198" s="91"/>
      <c r="STS198" s="91"/>
      <c r="STT198" s="91"/>
      <c r="STU198" s="91"/>
      <c r="STV198" s="91"/>
      <c r="STW198" s="91"/>
      <c r="STX198" s="91"/>
      <c r="STY198" s="91"/>
      <c r="STZ198" s="91"/>
      <c r="SUA198" s="91"/>
      <c r="SUB198" s="91"/>
      <c r="SUC198" s="91"/>
      <c r="SUD198" s="91"/>
      <c r="SUE198" s="91"/>
      <c r="SUF198" s="91"/>
      <c r="SUG198" s="91"/>
      <c r="SUH198" s="91"/>
      <c r="SUI198" s="91"/>
      <c r="SUJ198" s="91"/>
      <c r="SUK198" s="91"/>
      <c r="SUL198" s="91"/>
      <c r="SUM198" s="91"/>
      <c r="SUN198" s="91"/>
      <c r="SUO198" s="91"/>
      <c r="SUP198" s="91"/>
      <c r="SUQ198" s="91"/>
      <c r="SUR198" s="91"/>
      <c r="SUS198" s="91"/>
      <c r="SUT198" s="91"/>
      <c r="SUU198" s="91"/>
      <c r="SUV198" s="91"/>
      <c r="SUW198" s="91"/>
      <c r="SUX198" s="91"/>
      <c r="SUY198" s="91"/>
      <c r="SUZ198" s="91"/>
      <c r="SVA198" s="91"/>
      <c r="SVB198" s="91"/>
      <c r="SVC198" s="91"/>
      <c r="SVD198" s="91"/>
      <c r="SVE198" s="91"/>
      <c r="SVF198" s="91"/>
      <c r="SVG198" s="91"/>
      <c r="SVH198" s="91"/>
      <c r="SVI198" s="91"/>
      <c r="SVJ198" s="91"/>
      <c r="SVK198" s="91"/>
      <c r="SVL198" s="91"/>
      <c r="SVM198" s="91"/>
      <c r="SVN198" s="91"/>
      <c r="SVO198" s="91"/>
      <c r="SVP198" s="91"/>
      <c r="SVQ198" s="91"/>
      <c r="SVR198" s="91"/>
      <c r="SVS198" s="91"/>
      <c r="SVT198" s="91"/>
      <c r="SVU198" s="91"/>
      <c r="SVV198" s="91"/>
      <c r="SVW198" s="91"/>
      <c r="SVX198" s="91"/>
      <c r="SVY198" s="91"/>
      <c r="SVZ198" s="91"/>
      <c r="SWA198" s="91"/>
      <c r="SWB198" s="91"/>
      <c r="SWC198" s="91"/>
      <c r="SWD198" s="91"/>
      <c r="SWE198" s="91"/>
      <c r="SWF198" s="91"/>
      <c r="SWG198" s="91"/>
      <c r="SWH198" s="91"/>
      <c r="SWI198" s="91"/>
      <c r="SWJ198" s="91"/>
      <c r="SWK198" s="91"/>
      <c r="SWL198" s="91"/>
      <c r="SWM198" s="91"/>
      <c r="SWN198" s="91"/>
      <c r="SWO198" s="91"/>
      <c r="SWP198" s="91"/>
      <c r="SWQ198" s="91"/>
      <c r="SWR198" s="91"/>
      <c r="SWS198" s="91"/>
      <c r="SWT198" s="91"/>
      <c r="SWU198" s="91"/>
      <c r="SWV198" s="91"/>
      <c r="SWW198" s="91"/>
      <c r="SWX198" s="91"/>
      <c r="SWY198" s="91"/>
      <c r="SWZ198" s="91"/>
      <c r="SXA198" s="91"/>
      <c r="SXB198" s="91"/>
      <c r="SXC198" s="91"/>
      <c r="SXD198" s="91"/>
      <c r="SXE198" s="91"/>
      <c r="SXF198" s="91"/>
      <c r="SXG198" s="91"/>
      <c r="SXH198" s="91"/>
      <c r="SXI198" s="91"/>
      <c r="SXJ198" s="91"/>
      <c r="SXK198" s="91"/>
      <c r="SXL198" s="91"/>
      <c r="SXM198" s="91"/>
      <c r="SXN198" s="91"/>
      <c r="SXO198" s="91"/>
      <c r="SXP198" s="91"/>
      <c r="SXQ198" s="91"/>
      <c r="SXR198" s="91"/>
      <c r="SXS198" s="91"/>
      <c r="SXT198" s="91"/>
      <c r="SXU198" s="91"/>
      <c r="SXV198" s="91"/>
      <c r="SXW198" s="91"/>
      <c r="SXX198" s="91"/>
      <c r="SXY198" s="91"/>
      <c r="SXZ198" s="91"/>
      <c r="SYA198" s="91"/>
      <c r="SYB198" s="91"/>
      <c r="SYC198" s="91"/>
      <c r="SYD198" s="91"/>
      <c r="SYE198" s="91"/>
      <c r="SYF198" s="91"/>
      <c r="SYG198" s="91"/>
      <c r="SYH198" s="91"/>
      <c r="SYI198" s="91"/>
      <c r="SYJ198" s="91"/>
      <c r="SYK198" s="91"/>
      <c r="SYL198" s="91"/>
      <c r="SYM198" s="91"/>
      <c r="SYN198" s="91"/>
      <c r="SYO198" s="91"/>
      <c r="SYP198" s="91"/>
      <c r="SYQ198" s="91"/>
      <c r="SYR198" s="91"/>
      <c r="SYS198" s="91"/>
      <c r="SYT198" s="91"/>
      <c r="SYU198" s="91"/>
      <c r="SYV198" s="91"/>
      <c r="SYW198" s="91"/>
      <c r="SYX198" s="91"/>
      <c r="SYY198" s="91"/>
      <c r="SYZ198" s="91"/>
      <c r="SZA198" s="91"/>
      <c r="SZB198" s="91"/>
      <c r="SZC198" s="91"/>
      <c r="SZD198" s="91"/>
      <c r="SZE198" s="91"/>
      <c r="SZF198" s="91"/>
      <c r="SZG198" s="91"/>
      <c r="SZH198" s="91"/>
      <c r="SZI198" s="91"/>
      <c r="SZJ198" s="91"/>
      <c r="SZK198" s="91"/>
      <c r="SZL198" s="91"/>
      <c r="SZM198" s="91"/>
      <c r="SZN198" s="91"/>
      <c r="SZO198" s="91"/>
      <c r="SZP198" s="91"/>
      <c r="SZQ198" s="91"/>
      <c r="SZR198" s="91"/>
      <c r="SZS198" s="91"/>
      <c r="SZT198" s="91"/>
      <c r="SZU198" s="91"/>
      <c r="SZV198" s="91"/>
      <c r="SZW198" s="91"/>
      <c r="SZX198" s="91"/>
      <c r="SZY198" s="91"/>
      <c r="SZZ198" s="91"/>
      <c r="TAA198" s="91"/>
      <c r="TAB198" s="91"/>
      <c r="TAC198" s="91"/>
      <c r="TAD198" s="91"/>
      <c r="TAE198" s="91"/>
      <c r="TAF198" s="91"/>
      <c r="TAG198" s="91"/>
      <c r="TAH198" s="91"/>
      <c r="TAI198" s="91"/>
      <c r="TAJ198" s="91"/>
      <c r="TAK198" s="91"/>
      <c r="TAL198" s="91"/>
      <c r="TAM198" s="91"/>
      <c r="TAN198" s="91"/>
      <c r="TAO198" s="91"/>
      <c r="TAP198" s="91"/>
      <c r="TAQ198" s="91"/>
      <c r="TAR198" s="91"/>
      <c r="TAS198" s="91"/>
      <c r="TAT198" s="91"/>
      <c r="TAU198" s="91"/>
      <c r="TAV198" s="91"/>
      <c r="TAW198" s="91"/>
      <c r="TAX198" s="91"/>
      <c r="TAY198" s="91"/>
      <c r="TAZ198" s="91"/>
      <c r="TBA198" s="91"/>
      <c r="TBB198" s="91"/>
      <c r="TBC198" s="91"/>
      <c r="TBD198" s="91"/>
      <c r="TBE198" s="91"/>
      <c r="TBF198" s="91"/>
      <c r="TBG198" s="91"/>
      <c r="TBH198" s="91"/>
      <c r="TBI198" s="91"/>
      <c r="TBJ198" s="91"/>
      <c r="TBK198" s="91"/>
      <c r="TBL198" s="91"/>
      <c r="TBM198" s="91"/>
      <c r="TBN198" s="91"/>
      <c r="TBO198" s="91"/>
      <c r="TBP198" s="91"/>
      <c r="TBQ198" s="91"/>
      <c r="TBR198" s="91"/>
      <c r="TBS198" s="91"/>
      <c r="TBT198" s="91"/>
      <c r="TBU198" s="91"/>
      <c r="TBV198" s="91"/>
      <c r="TBW198" s="91"/>
      <c r="TBX198" s="91"/>
      <c r="TBY198" s="91"/>
      <c r="TBZ198" s="91"/>
      <c r="TCA198" s="91"/>
      <c r="TCB198" s="91"/>
      <c r="TCC198" s="91"/>
      <c r="TCD198" s="91"/>
      <c r="TCE198" s="91"/>
      <c r="TCF198" s="91"/>
      <c r="TCG198" s="91"/>
      <c r="TCH198" s="91"/>
      <c r="TCI198" s="91"/>
      <c r="TCJ198" s="91"/>
      <c r="TCK198" s="91"/>
      <c r="TCL198" s="91"/>
      <c r="TCM198" s="91"/>
      <c r="TCN198" s="91"/>
      <c r="TCO198" s="91"/>
      <c r="TCP198" s="91"/>
      <c r="TCQ198" s="91"/>
      <c r="TCR198" s="91"/>
      <c r="TCS198" s="91"/>
      <c r="TCT198" s="91"/>
      <c r="TCU198" s="91"/>
      <c r="TCV198" s="91"/>
      <c r="TCW198" s="91"/>
      <c r="TCX198" s="91"/>
      <c r="TCY198" s="91"/>
      <c r="TCZ198" s="91"/>
      <c r="TDA198" s="91"/>
      <c r="TDB198" s="91"/>
      <c r="TDC198" s="91"/>
      <c r="TDD198" s="91"/>
      <c r="TDE198" s="91"/>
      <c r="TDF198" s="91"/>
      <c r="TDG198" s="91"/>
      <c r="TDH198" s="91"/>
      <c r="TDI198" s="91"/>
      <c r="TDJ198" s="91"/>
      <c r="TDK198" s="91"/>
      <c r="TDL198" s="91"/>
      <c r="TDM198" s="91"/>
      <c r="TDN198" s="91"/>
      <c r="TDO198" s="91"/>
      <c r="TDP198" s="91"/>
      <c r="TDQ198" s="91"/>
      <c r="TDR198" s="91"/>
      <c r="TDS198" s="91"/>
      <c r="TDT198" s="91"/>
      <c r="TDU198" s="91"/>
      <c r="TDV198" s="91"/>
      <c r="TDW198" s="91"/>
      <c r="TDX198" s="91"/>
      <c r="TDY198" s="91"/>
      <c r="TDZ198" s="91"/>
      <c r="TEA198" s="91"/>
      <c r="TEB198" s="91"/>
      <c r="TEC198" s="91"/>
      <c r="TED198" s="91"/>
      <c r="TEE198" s="91"/>
      <c r="TEF198" s="91"/>
      <c r="TEG198" s="91"/>
      <c r="TEH198" s="91"/>
      <c r="TEI198" s="91"/>
      <c r="TEJ198" s="91"/>
      <c r="TEK198" s="91"/>
      <c r="TEL198" s="91"/>
      <c r="TEM198" s="91"/>
      <c r="TEN198" s="91"/>
      <c r="TEO198" s="91"/>
      <c r="TEP198" s="91"/>
      <c r="TEQ198" s="91"/>
      <c r="TER198" s="91"/>
      <c r="TES198" s="91"/>
      <c r="TET198" s="91"/>
      <c r="TEU198" s="91"/>
      <c r="TEV198" s="91"/>
      <c r="TEW198" s="91"/>
      <c r="TEX198" s="91"/>
      <c r="TEY198" s="91"/>
      <c r="TEZ198" s="91"/>
      <c r="TFA198" s="91"/>
      <c r="TFB198" s="91"/>
      <c r="TFC198" s="91"/>
      <c r="TFD198" s="91"/>
      <c r="TFE198" s="91"/>
      <c r="TFF198" s="91"/>
      <c r="TFG198" s="91"/>
      <c r="TFH198" s="91"/>
      <c r="TFI198" s="91"/>
      <c r="TFJ198" s="91"/>
      <c r="TFK198" s="91"/>
      <c r="TFL198" s="91"/>
      <c r="TFM198" s="91"/>
      <c r="TFN198" s="91"/>
      <c r="TFO198" s="91"/>
      <c r="TFP198" s="91"/>
      <c r="TFQ198" s="91"/>
      <c r="TFR198" s="91"/>
      <c r="TFS198" s="91"/>
      <c r="TFT198" s="91"/>
      <c r="TFU198" s="91"/>
      <c r="TFV198" s="91"/>
      <c r="TFW198" s="91"/>
      <c r="TFX198" s="91"/>
      <c r="TFY198" s="91"/>
      <c r="TFZ198" s="91"/>
      <c r="TGA198" s="91"/>
      <c r="TGB198" s="91"/>
      <c r="TGC198" s="91"/>
      <c r="TGD198" s="91"/>
      <c r="TGE198" s="91"/>
      <c r="TGF198" s="91"/>
      <c r="TGG198" s="91"/>
      <c r="TGH198" s="91"/>
      <c r="TGI198" s="91"/>
      <c r="TGJ198" s="91"/>
      <c r="TGK198" s="91"/>
      <c r="TGL198" s="91"/>
      <c r="TGM198" s="91"/>
      <c r="TGN198" s="91"/>
      <c r="TGO198" s="91"/>
      <c r="TGP198" s="91"/>
      <c r="TGQ198" s="91"/>
      <c r="TGR198" s="91"/>
      <c r="TGS198" s="91"/>
      <c r="TGT198" s="91"/>
      <c r="TGU198" s="91"/>
      <c r="TGV198" s="91"/>
      <c r="TGW198" s="91"/>
      <c r="TGX198" s="91"/>
      <c r="TGY198" s="91"/>
      <c r="TGZ198" s="91"/>
      <c r="THA198" s="91"/>
      <c r="THB198" s="91"/>
      <c r="THC198" s="91"/>
      <c r="THD198" s="91"/>
      <c r="THE198" s="91"/>
      <c r="THF198" s="91"/>
      <c r="THG198" s="91"/>
      <c r="THH198" s="91"/>
      <c r="THI198" s="91"/>
      <c r="THJ198" s="91"/>
      <c r="THK198" s="91"/>
      <c r="THL198" s="91"/>
      <c r="THM198" s="91"/>
      <c r="THN198" s="91"/>
      <c r="THO198" s="91"/>
      <c r="THP198" s="91"/>
      <c r="THQ198" s="91"/>
      <c r="THR198" s="91"/>
      <c r="THS198" s="91"/>
      <c r="THT198" s="91"/>
      <c r="THU198" s="91"/>
      <c r="THV198" s="91"/>
      <c r="THW198" s="91"/>
      <c r="THX198" s="91"/>
      <c r="THY198" s="91"/>
      <c r="THZ198" s="91"/>
      <c r="TIA198" s="91"/>
      <c r="TIB198" s="91"/>
      <c r="TIC198" s="91"/>
      <c r="TID198" s="91"/>
      <c r="TIE198" s="91"/>
      <c r="TIF198" s="91"/>
      <c r="TIG198" s="91"/>
      <c r="TIH198" s="91"/>
      <c r="TII198" s="91"/>
      <c r="TIJ198" s="91"/>
      <c r="TIK198" s="91"/>
      <c r="TIL198" s="91"/>
      <c r="TIM198" s="91"/>
      <c r="TIN198" s="91"/>
      <c r="TIO198" s="91"/>
      <c r="TIP198" s="91"/>
      <c r="TIQ198" s="91"/>
      <c r="TIR198" s="91"/>
      <c r="TIS198" s="91"/>
      <c r="TIT198" s="91"/>
      <c r="TIU198" s="91"/>
      <c r="TIV198" s="91"/>
      <c r="TIW198" s="91"/>
      <c r="TIX198" s="91"/>
      <c r="TIY198" s="91"/>
      <c r="TIZ198" s="91"/>
      <c r="TJA198" s="91"/>
      <c r="TJB198" s="91"/>
      <c r="TJC198" s="91"/>
      <c r="TJD198" s="91"/>
      <c r="TJE198" s="91"/>
      <c r="TJF198" s="91"/>
      <c r="TJG198" s="91"/>
      <c r="TJH198" s="91"/>
      <c r="TJI198" s="91"/>
      <c r="TJJ198" s="91"/>
      <c r="TJK198" s="91"/>
      <c r="TJL198" s="91"/>
      <c r="TJM198" s="91"/>
      <c r="TJN198" s="91"/>
      <c r="TJO198" s="91"/>
      <c r="TJP198" s="91"/>
      <c r="TJQ198" s="91"/>
      <c r="TJR198" s="91"/>
      <c r="TJS198" s="91"/>
      <c r="TJT198" s="91"/>
      <c r="TJU198" s="91"/>
      <c r="TJV198" s="91"/>
      <c r="TJW198" s="91"/>
      <c r="TJX198" s="91"/>
      <c r="TJY198" s="91"/>
      <c r="TJZ198" s="91"/>
      <c r="TKA198" s="91"/>
      <c r="TKB198" s="91"/>
      <c r="TKC198" s="91"/>
      <c r="TKD198" s="91"/>
      <c r="TKE198" s="91"/>
      <c r="TKF198" s="91"/>
      <c r="TKG198" s="91"/>
      <c r="TKH198" s="91"/>
      <c r="TKI198" s="91"/>
      <c r="TKJ198" s="91"/>
      <c r="TKK198" s="91"/>
      <c r="TKL198" s="91"/>
      <c r="TKM198" s="91"/>
      <c r="TKN198" s="91"/>
      <c r="TKO198" s="91"/>
      <c r="TKP198" s="91"/>
      <c r="TKQ198" s="91"/>
      <c r="TKR198" s="91"/>
      <c r="TKS198" s="91"/>
      <c r="TKT198" s="91"/>
      <c r="TKU198" s="91"/>
      <c r="TKV198" s="91"/>
      <c r="TKW198" s="91"/>
      <c r="TKX198" s="91"/>
      <c r="TKY198" s="91"/>
      <c r="TKZ198" s="91"/>
      <c r="TLA198" s="91"/>
      <c r="TLB198" s="91"/>
      <c r="TLC198" s="91"/>
      <c r="TLD198" s="91"/>
      <c r="TLE198" s="91"/>
      <c r="TLF198" s="91"/>
      <c r="TLG198" s="91"/>
      <c r="TLH198" s="91"/>
      <c r="TLI198" s="91"/>
      <c r="TLJ198" s="91"/>
      <c r="TLK198" s="91"/>
      <c r="TLL198" s="91"/>
      <c r="TLM198" s="91"/>
      <c r="TLN198" s="91"/>
      <c r="TLO198" s="91"/>
      <c r="TLP198" s="91"/>
      <c r="TLQ198" s="91"/>
      <c r="TLR198" s="91"/>
      <c r="TLS198" s="91"/>
      <c r="TLT198" s="91"/>
      <c r="TLU198" s="91"/>
      <c r="TLV198" s="91"/>
      <c r="TLW198" s="91"/>
      <c r="TLX198" s="91"/>
      <c r="TLY198" s="91"/>
      <c r="TLZ198" s="91"/>
      <c r="TMA198" s="91"/>
      <c r="TMB198" s="91"/>
      <c r="TMC198" s="91"/>
      <c r="TMD198" s="91"/>
      <c r="TME198" s="91"/>
      <c r="TMF198" s="91"/>
      <c r="TMG198" s="91"/>
      <c r="TMH198" s="91"/>
      <c r="TMI198" s="91"/>
      <c r="TMJ198" s="91"/>
      <c r="TMK198" s="91"/>
      <c r="TML198" s="91"/>
      <c r="TMM198" s="91"/>
      <c r="TMN198" s="91"/>
      <c r="TMO198" s="91"/>
      <c r="TMP198" s="91"/>
      <c r="TMQ198" s="91"/>
      <c r="TMR198" s="91"/>
      <c r="TMS198" s="91"/>
      <c r="TMT198" s="91"/>
      <c r="TMU198" s="91"/>
      <c r="TMV198" s="91"/>
      <c r="TMW198" s="91"/>
      <c r="TMX198" s="91"/>
      <c r="TMY198" s="91"/>
      <c r="TMZ198" s="91"/>
      <c r="TNA198" s="91"/>
      <c r="TNB198" s="91"/>
      <c r="TNC198" s="91"/>
      <c r="TND198" s="91"/>
      <c r="TNE198" s="91"/>
      <c r="TNF198" s="91"/>
      <c r="TNG198" s="91"/>
      <c r="TNH198" s="91"/>
      <c r="TNI198" s="91"/>
      <c r="TNJ198" s="91"/>
      <c r="TNK198" s="91"/>
      <c r="TNL198" s="91"/>
      <c r="TNM198" s="91"/>
      <c r="TNN198" s="91"/>
      <c r="TNO198" s="91"/>
      <c r="TNP198" s="91"/>
      <c r="TNQ198" s="91"/>
      <c r="TNR198" s="91"/>
      <c r="TNS198" s="91"/>
      <c r="TNT198" s="91"/>
      <c r="TNU198" s="91"/>
      <c r="TNV198" s="91"/>
      <c r="TNW198" s="91"/>
      <c r="TNX198" s="91"/>
      <c r="TNY198" s="91"/>
      <c r="TNZ198" s="91"/>
      <c r="TOA198" s="91"/>
      <c r="TOB198" s="91"/>
      <c r="TOC198" s="91"/>
      <c r="TOD198" s="91"/>
      <c r="TOE198" s="91"/>
      <c r="TOF198" s="91"/>
      <c r="TOG198" s="91"/>
      <c r="TOH198" s="91"/>
      <c r="TOI198" s="91"/>
      <c r="TOJ198" s="91"/>
      <c r="TOK198" s="91"/>
      <c r="TOL198" s="91"/>
      <c r="TOM198" s="91"/>
      <c r="TON198" s="91"/>
      <c r="TOO198" s="91"/>
      <c r="TOP198" s="91"/>
      <c r="TOQ198" s="91"/>
      <c r="TOR198" s="91"/>
      <c r="TOS198" s="91"/>
      <c r="TOT198" s="91"/>
      <c r="TOU198" s="91"/>
      <c r="TOV198" s="91"/>
      <c r="TOW198" s="91"/>
      <c r="TOX198" s="91"/>
      <c r="TOY198" s="91"/>
      <c r="TOZ198" s="91"/>
      <c r="TPA198" s="91"/>
      <c r="TPB198" s="91"/>
      <c r="TPC198" s="91"/>
      <c r="TPD198" s="91"/>
      <c r="TPE198" s="91"/>
      <c r="TPF198" s="91"/>
      <c r="TPG198" s="91"/>
      <c r="TPH198" s="91"/>
      <c r="TPI198" s="91"/>
      <c r="TPJ198" s="91"/>
      <c r="TPK198" s="91"/>
      <c r="TPL198" s="91"/>
      <c r="TPM198" s="91"/>
      <c r="TPN198" s="91"/>
      <c r="TPO198" s="91"/>
      <c r="TPP198" s="91"/>
      <c r="TPQ198" s="91"/>
      <c r="TPR198" s="91"/>
      <c r="TPS198" s="91"/>
      <c r="TPT198" s="91"/>
      <c r="TPU198" s="91"/>
      <c r="TPV198" s="91"/>
      <c r="TPW198" s="91"/>
      <c r="TPX198" s="91"/>
      <c r="TPY198" s="91"/>
      <c r="TPZ198" s="91"/>
      <c r="TQA198" s="91"/>
      <c r="TQB198" s="91"/>
      <c r="TQC198" s="91"/>
      <c r="TQD198" s="91"/>
      <c r="TQE198" s="91"/>
      <c r="TQF198" s="91"/>
      <c r="TQG198" s="91"/>
      <c r="TQH198" s="91"/>
      <c r="TQI198" s="91"/>
      <c r="TQJ198" s="91"/>
      <c r="TQK198" s="91"/>
      <c r="TQL198" s="91"/>
      <c r="TQM198" s="91"/>
      <c r="TQN198" s="91"/>
      <c r="TQO198" s="91"/>
      <c r="TQP198" s="91"/>
      <c r="TQQ198" s="91"/>
      <c r="TQR198" s="91"/>
      <c r="TQS198" s="91"/>
      <c r="TQT198" s="91"/>
      <c r="TQU198" s="91"/>
      <c r="TQV198" s="91"/>
      <c r="TQW198" s="91"/>
      <c r="TQX198" s="91"/>
      <c r="TQY198" s="91"/>
      <c r="TQZ198" s="91"/>
      <c r="TRA198" s="91"/>
      <c r="TRB198" s="91"/>
      <c r="TRC198" s="91"/>
      <c r="TRD198" s="91"/>
      <c r="TRE198" s="91"/>
      <c r="TRF198" s="91"/>
      <c r="TRG198" s="91"/>
      <c r="TRH198" s="91"/>
      <c r="TRI198" s="91"/>
      <c r="TRJ198" s="91"/>
      <c r="TRK198" s="91"/>
      <c r="TRL198" s="91"/>
      <c r="TRM198" s="91"/>
      <c r="TRN198" s="91"/>
      <c r="TRO198" s="91"/>
      <c r="TRP198" s="91"/>
      <c r="TRQ198" s="91"/>
      <c r="TRR198" s="91"/>
      <c r="TRS198" s="91"/>
      <c r="TRT198" s="91"/>
      <c r="TRU198" s="91"/>
      <c r="TRV198" s="91"/>
      <c r="TRW198" s="91"/>
      <c r="TRX198" s="91"/>
      <c r="TRY198" s="91"/>
      <c r="TRZ198" s="91"/>
      <c r="TSA198" s="91"/>
      <c r="TSB198" s="91"/>
      <c r="TSC198" s="91"/>
      <c r="TSD198" s="91"/>
      <c r="TSE198" s="91"/>
      <c r="TSF198" s="91"/>
      <c r="TSG198" s="91"/>
      <c r="TSH198" s="91"/>
      <c r="TSI198" s="91"/>
      <c r="TSJ198" s="91"/>
      <c r="TSK198" s="91"/>
      <c r="TSL198" s="91"/>
      <c r="TSM198" s="91"/>
      <c r="TSN198" s="91"/>
      <c r="TSO198" s="91"/>
      <c r="TSP198" s="91"/>
      <c r="TSQ198" s="91"/>
      <c r="TSR198" s="91"/>
      <c r="TSS198" s="91"/>
      <c r="TST198" s="91"/>
      <c r="TSU198" s="91"/>
      <c r="TSV198" s="91"/>
      <c r="TSW198" s="91"/>
      <c r="TSX198" s="91"/>
      <c r="TSY198" s="91"/>
      <c r="TSZ198" s="91"/>
      <c r="TTA198" s="91"/>
      <c r="TTB198" s="91"/>
      <c r="TTC198" s="91"/>
      <c r="TTD198" s="91"/>
      <c r="TTE198" s="91"/>
      <c r="TTF198" s="91"/>
      <c r="TTG198" s="91"/>
      <c r="TTH198" s="91"/>
      <c r="TTI198" s="91"/>
      <c r="TTJ198" s="91"/>
      <c r="TTK198" s="91"/>
      <c r="TTL198" s="91"/>
      <c r="TTM198" s="91"/>
      <c r="TTN198" s="91"/>
      <c r="TTO198" s="91"/>
      <c r="TTP198" s="91"/>
      <c r="TTQ198" s="91"/>
      <c r="TTR198" s="91"/>
      <c r="TTS198" s="91"/>
      <c r="TTT198" s="91"/>
      <c r="TTU198" s="91"/>
      <c r="TTV198" s="91"/>
      <c r="TTW198" s="91"/>
      <c r="TTX198" s="91"/>
      <c r="TTY198" s="91"/>
      <c r="TTZ198" s="91"/>
      <c r="TUA198" s="91"/>
      <c r="TUB198" s="91"/>
      <c r="TUC198" s="91"/>
      <c r="TUD198" s="91"/>
      <c r="TUE198" s="91"/>
      <c r="TUF198" s="91"/>
      <c r="TUG198" s="91"/>
      <c r="TUH198" s="91"/>
      <c r="TUI198" s="91"/>
      <c r="TUJ198" s="91"/>
      <c r="TUK198" s="91"/>
      <c r="TUL198" s="91"/>
      <c r="TUM198" s="91"/>
      <c r="TUN198" s="91"/>
      <c r="TUO198" s="91"/>
      <c r="TUP198" s="91"/>
      <c r="TUQ198" s="91"/>
      <c r="TUR198" s="91"/>
      <c r="TUS198" s="91"/>
      <c r="TUT198" s="91"/>
      <c r="TUU198" s="91"/>
      <c r="TUV198" s="91"/>
      <c r="TUW198" s="91"/>
      <c r="TUX198" s="91"/>
      <c r="TUY198" s="91"/>
      <c r="TUZ198" s="91"/>
      <c r="TVA198" s="91"/>
      <c r="TVB198" s="91"/>
      <c r="TVC198" s="91"/>
      <c r="TVD198" s="91"/>
      <c r="TVE198" s="91"/>
      <c r="TVF198" s="91"/>
      <c r="TVG198" s="91"/>
      <c r="TVH198" s="91"/>
      <c r="TVI198" s="91"/>
      <c r="TVJ198" s="91"/>
      <c r="TVK198" s="91"/>
      <c r="TVL198" s="91"/>
      <c r="TVM198" s="91"/>
      <c r="TVN198" s="91"/>
      <c r="TVO198" s="91"/>
      <c r="TVP198" s="91"/>
      <c r="TVQ198" s="91"/>
      <c r="TVR198" s="91"/>
      <c r="TVS198" s="91"/>
      <c r="TVT198" s="91"/>
      <c r="TVU198" s="91"/>
      <c r="TVV198" s="91"/>
      <c r="TVW198" s="91"/>
      <c r="TVX198" s="91"/>
      <c r="TVY198" s="91"/>
      <c r="TVZ198" s="91"/>
      <c r="TWA198" s="91"/>
      <c r="TWB198" s="91"/>
      <c r="TWC198" s="91"/>
      <c r="TWD198" s="91"/>
      <c r="TWE198" s="91"/>
      <c r="TWF198" s="91"/>
      <c r="TWG198" s="91"/>
      <c r="TWH198" s="91"/>
      <c r="TWI198" s="91"/>
      <c r="TWJ198" s="91"/>
      <c r="TWK198" s="91"/>
      <c r="TWL198" s="91"/>
      <c r="TWM198" s="91"/>
      <c r="TWN198" s="91"/>
      <c r="TWO198" s="91"/>
      <c r="TWP198" s="91"/>
      <c r="TWQ198" s="91"/>
      <c r="TWR198" s="91"/>
      <c r="TWS198" s="91"/>
      <c r="TWT198" s="91"/>
      <c r="TWU198" s="91"/>
      <c r="TWV198" s="91"/>
      <c r="TWW198" s="91"/>
      <c r="TWX198" s="91"/>
      <c r="TWY198" s="91"/>
      <c r="TWZ198" s="91"/>
      <c r="TXA198" s="91"/>
      <c r="TXB198" s="91"/>
      <c r="TXC198" s="91"/>
      <c r="TXD198" s="91"/>
      <c r="TXE198" s="91"/>
      <c r="TXF198" s="91"/>
      <c r="TXG198" s="91"/>
      <c r="TXH198" s="91"/>
      <c r="TXI198" s="91"/>
      <c r="TXJ198" s="91"/>
      <c r="TXK198" s="91"/>
      <c r="TXL198" s="91"/>
      <c r="TXM198" s="91"/>
      <c r="TXN198" s="91"/>
      <c r="TXO198" s="91"/>
      <c r="TXP198" s="91"/>
      <c r="TXQ198" s="91"/>
      <c r="TXR198" s="91"/>
      <c r="TXS198" s="91"/>
      <c r="TXT198" s="91"/>
      <c r="TXU198" s="91"/>
      <c r="TXV198" s="91"/>
      <c r="TXW198" s="91"/>
      <c r="TXX198" s="91"/>
      <c r="TXY198" s="91"/>
      <c r="TXZ198" s="91"/>
      <c r="TYA198" s="91"/>
      <c r="TYB198" s="91"/>
      <c r="TYC198" s="91"/>
      <c r="TYD198" s="91"/>
      <c r="TYE198" s="91"/>
      <c r="TYF198" s="91"/>
      <c r="TYG198" s="91"/>
      <c r="TYH198" s="91"/>
      <c r="TYI198" s="91"/>
      <c r="TYJ198" s="91"/>
      <c r="TYK198" s="91"/>
      <c r="TYL198" s="91"/>
      <c r="TYM198" s="91"/>
      <c r="TYN198" s="91"/>
      <c r="TYO198" s="91"/>
      <c r="TYP198" s="91"/>
      <c r="TYQ198" s="91"/>
      <c r="TYR198" s="91"/>
      <c r="TYS198" s="91"/>
      <c r="TYT198" s="91"/>
      <c r="TYU198" s="91"/>
      <c r="TYV198" s="91"/>
      <c r="TYW198" s="91"/>
      <c r="TYX198" s="91"/>
      <c r="TYY198" s="91"/>
      <c r="TYZ198" s="91"/>
      <c r="TZA198" s="91"/>
      <c r="TZB198" s="91"/>
      <c r="TZC198" s="91"/>
      <c r="TZD198" s="91"/>
      <c r="TZE198" s="91"/>
      <c r="TZF198" s="91"/>
      <c r="TZG198" s="91"/>
      <c r="TZH198" s="91"/>
      <c r="TZI198" s="91"/>
      <c r="TZJ198" s="91"/>
      <c r="TZK198" s="91"/>
      <c r="TZL198" s="91"/>
      <c r="TZM198" s="91"/>
      <c r="TZN198" s="91"/>
      <c r="TZO198" s="91"/>
      <c r="TZP198" s="91"/>
      <c r="TZQ198" s="91"/>
      <c r="TZR198" s="91"/>
      <c r="TZS198" s="91"/>
      <c r="TZT198" s="91"/>
      <c r="TZU198" s="91"/>
      <c r="TZV198" s="91"/>
      <c r="TZW198" s="91"/>
      <c r="TZX198" s="91"/>
      <c r="TZY198" s="91"/>
      <c r="TZZ198" s="91"/>
      <c r="UAA198" s="91"/>
      <c r="UAB198" s="91"/>
      <c r="UAC198" s="91"/>
      <c r="UAD198" s="91"/>
      <c r="UAE198" s="91"/>
      <c r="UAF198" s="91"/>
      <c r="UAG198" s="91"/>
      <c r="UAH198" s="91"/>
      <c r="UAI198" s="91"/>
      <c r="UAJ198" s="91"/>
      <c r="UAK198" s="91"/>
      <c r="UAL198" s="91"/>
      <c r="UAM198" s="91"/>
      <c r="UAN198" s="91"/>
      <c r="UAO198" s="91"/>
      <c r="UAP198" s="91"/>
      <c r="UAQ198" s="91"/>
      <c r="UAR198" s="91"/>
      <c r="UAS198" s="91"/>
      <c r="UAT198" s="91"/>
      <c r="UAU198" s="91"/>
      <c r="UAV198" s="91"/>
      <c r="UAW198" s="91"/>
      <c r="UAX198" s="91"/>
      <c r="UAY198" s="91"/>
      <c r="UAZ198" s="91"/>
      <c r="UBA198" s="91"/>
      <c r="UBB198" s="91"/>
      <c r="UBC198" s="91"/>
      <c r="UBD198" s="91"/>
      <c r="UBE198" s="91"/>
      <c r="UBF198" s="91"/>
      <c r="UBG198" s="91"/>
      <c r="UBH198" s="91"/>
      <c r="UBI198" s="91"/>
      <c r="UBJ198" s="91"/>
      <c r="UBK198" s="91"/>
      <c r="UBL198" s="91"/>
      <c r="UBM198" s="91"/>
      <c r="UBN198" s="91"/>
      <c r="UBO198" s="91"/>
      <c r="UBP198" s="91"/>
      <c r="UBQ198" s="91"/>
      <c r="UBR198" s="91"/>
      <c r="UBS198" s="91"/>
      <c r="UBT198" s="91"/>
      <c r="UBU198" s="91"/>
      <c r="UBV198" s="91"/>
      <c r="UBW198" s="91"/>
      <c r="UBX198" s="91"/>
      <c r="UBY198" s="91"/>
      <c r="UBZ198" s="91"/>
      <c r="UCA198" s="91"/>
      <c r="UCB198" s="91"/>
      <c r="UCC198" s="91"/>
      <c r="UCD198" s="91"/>
      <c r="UCE198" s="91"/>
      <c r="UCF198" s="91"/>
      <c r="UCG198" s="91"/>
      <c r="UCH198" s="91"/>
      <c r="UCI198" s="91"/>
      <c r="UCJ198" s="91"/>
      <c r="UCK198" s="91"/>
      <c r="UCL198" s="91"/>
      <c r="UCM198" s="91"/>
      <c r="UCN198" s="91"/>
      <c r="UCO198" s="91"/>
      <c r="UCP198" s="91"/>
      <c r="UCQ198" s="91"/>
      <c r="UCR198" s="91"/>
      <c r="UCS198" s="91"/>
      <c r="UCT198" s="91"/>
      <c r="UCU198" s="91"/>
      <c r="UCV198" s="91"/>
      <c r="UCW198" s="91"/>
      <c r="UCX198" s="91"/>
      <c r="UCY198" s="91"/>
      <c r="UCZ198" s="91"/>
      <c r="UDA198" s="91"/>
      <c r="UDB198" s="91"/>
      <c r="UDC198" s="91"/>
      <c r="UDD198" s="91"/>
      <c r="UDE198" s="91"/>
      <c r="UDF198" s="91"/>
      <c r="UDG198" s="91"/>
      <c r="UDH198" s="91"/>
      <c r="UDI198" s="91"/>
      <c r="UDJ198" s="91"/>
      <c r="UDK198" s="91"/>
      <c r="UDL198" s="91"/>
      <c r="UDM198" s="91"/>
      <c r="UDN198" s="91"/>
      <c r="UDO198" s="91"/>
      <c r="UDP198" s="91"/>
      <c r="UDQ198" s="91"/>
      <c r="UDR198" s="91"/>
      <c r="UDS198" s="91"/>
      <c r="UDT198" s="91"/>
      <c r="UDU198" s="91"/>
      <c r="UDV198" s="91"/>
      <c r="UDW198" s="91"/>
      <c r="UDX198" s="91"/>
      <c r="UDY198" s="91"/>
      <c r="UDZ198" s="91"/>
      <c r="UEA198" s="91"/>
      <c r="UEB198" s="91"/>
      <c r="UEC198" s="91"/>
      <c r="UED198" s="91"/>
      <c r="UEE198" s="91"/>
      <c r="UEF198" s="91"/>
      <c r="UEG198" s="91"/>
      <c r="UEH198" s="91"/>
      <c r="UEI198" s="91"/>
      <c r="UEJ198" s="91"/>
      <c r="UEK198" s="91"/>
      <c r="UEL198" s="91"/>
      <c r="UEM198" s="91"/>
      <c r="UEN198" s="91"/>
      <c r="UEO198" s="91"/>
      <c r="UEP198" s="91"/>
      <c r="UEQ198" s="91"/>
      <c r="UER198" s="91"/>
      <c r="UES198" s="91"/>
      <c r="UET198" s="91"/>
      <c r="UEU198" s="91"/>
      <c r="UEV198" s="91"/>
      <c r="UEW198" s="91"/>
      <c r="UEX198" s="91"/>
      <c r="UEY198" s="91"/>
      <c r="UEZ198" s="91"/>
      <c r="UFA198" s="91"/>
      <c r="UFB198" s="91"/>
      <c r="UFC198" s="91"/>
      <c r="UFD198" s="91"/>
      <c r="UFE198" s="91"/>
      <c r="UFF198" s="91"/>
      <c r="UFG198" s="91"/>
      <c r="UFH198" s="91"/>
      <c r="UFI198" s="91"/>
      <c r="UFJ198" s="91"/>
      <c r="UFK198" s="91"/>
      <c r="UFL198" s="91"/>
      <c r="UFM198" s="91"/>
      <c r="UFN198" s="91"/>
      <c r="UFO198" s="91"/>
      <c r="UFP198" s="91"/>
      <c r="UFQ198" s="91"/>
      <c r="UFR198" s="91"/>
      <c r="UFS198" s="91"/>
      <c r="UFT198" s="91"/>
      <c r="UFU198" s="91"/>
      <c r="UFV198" s="91"/>
      <c r="UFW198" s="91"/>
      <c r="UFX198" s="91"/>
      <c r="UFY198" s="91"/>
      <c r="UFZ198" s="91"/>
      <c r="UGA198" s="91"/>
      <c r="UGB198" s="91"/>
      <c r="UGC198" s="91"/>
      <c r="UGD198" s="91"/>
      <c r="UGE198" s="91"/>
      <c r="UGF198" s="91"/>
      <c r="UGG198" s="91"/>
      <c r="UGH198" s="91"/>
      <c r="UGI198" s="91"/>
      <c r="UGJ198" s="91"/>
      <c r="UGK198" s="91"/>
      <c r="UGL198" s="91"/>
      <c r="UGM198" s="91"/>
      <c r="UGN198" s="91"/>
      <c r="UGO198" s="91"/>
      <c r="UGP198" s="91"/>
      <c r="UGQ198" s="91"/>
      <c r="UGR198" s="91"/>
      <c r="UGS198" s="91"/>
      <c r="UGT198" s="91"/>
      <c r="UGU198" s="91"/>
      <c r="UGV198" s="91"/>
      <c r="UGW198" s="91"/>
      <c r="UGX198" s="91"/>
      <c r="UGY198" s="91"/>
      <c r="UGZ198" s="91"/>
      <c r="UHA198" s="91"/>
      <c r="UHB198" s="91"/>
      <c r="UHC198" s="91"/>
      <c r="UHD198" s="91"/>
      <c r="UHE198" s="91"/>
      <c r="UHF198" s="91"/>
      <c r="UHG198" s="91"/>
      <c r="UHH198" s="91"/>
      <c r="UHI198" s="91"/>
      <c r="UHJ198" s="91"/>
      <c r="UHK198" s="91"/>
      <c r="UHL198" s="91"/>
      <c r="UHM198" s="91"/>
      <c r="UHN198" s="91"/>
      <c r="UHO198" s="91"/>
      <c r="UHP198" s="91"/>
      <c r="UHQ198" s="91"/>
      <c r="UHR198" s="91"/>
      <c r="UHS198" s="91"/>
      <c r="UHT198" s="91"/>
      <c r="UHU198" s="91"/>
      <c r="UHV198" s="91"/>
      <c r="UHW198" s="91"/>
      <c r="UHX198" s="91"/>
      <c r="UHY198" s="91"/>
      <c r="UHZ198" s="91"/>
      <c r="UIA198" s="91"/>
      <c r="UIB198" s="91"/>
      <c r="UIC198" s="91"/>
      <c r="UID198" s="91"/>
      <c r="UIE198" s="91"/>
      <c r="UIF198" s="91"/>
      <c r="UIG198" s="91"/>
      <c r="UIH198" s="91"/>
      <c r="UII198" s="91"/>
      <c r="UIJ198" s="91"/>
      <c r="UIK198" s="91"/>
      <c r="UIL198" s="91"/>
      <c r="UIM198" s="91"/>
      <c r="UIN198" s="91"/>
      <c r="UIO198" s="91"/>
      <c r="UIP198" s="91"/>
      <c r="UIQ198" s="91"/>
      <c r="UIR198" s="91"/>
      <c r="UIS198" s="91"/>
      <c r="UIT198" s="91"/>
      <c r="UIU198" s="91"/>
      <c r="UIV198" s="91"/>
      <c r="UIW198" s="91"/>
      <c r="UIX198" s="91"/>
      <c r="UIY198" s="91"/>
      <c r="UIZ198" s="91"/>
      <c r="UJA198" s="91"/>
      <c r="UJB198" s="91"/>
      <c r="UJC198" s="91"/>
      <c r="UJD198" s="91"/>
      <c r="UJE198" s="91"/>
      <c r="UJF198" s="91"/>
      <c r="UJG198" s="91"/>
      <c r="UJH198" s="91"/>
      <c r="UJI198" s="91"/>
      <c r="UJJ198" s="91"/>
      <c r="UJK198" s="91"/>
      <c r="UJL198" s="91"/>
      <c r="UJM198" s="91"/>
      <c r="UJN198" s="91"/>
      <c r="UJO198" s="91"/>
      <c r="UJP198" s="91"/>
      <c r="UJQ198" s="91"/>
      <c r="UJR198" s="91"/>
      <c r="UJS198" s="91"/>
      <c r="UJT198" s="91"/>
      <c r="UJU198" s="91"/>
      <c r="UJV198" s="91"/>
      <c r="UJW198" s="91"/>
      <c r="UJX198" s="91"/>
      <c r="UJY198" s="91"/>
      <c r="UJZ198" s="91"/>
      <c r="UKA198" s="91"/>
      <c r="UKB198" s="91"/>
      <c r="UKC198" s="91"/>
      <c r="UKD198" s="91"/>
      <c r="UKE198" s="91"/>
      <c r="UKF198" s="91"/>
      <c r="UKG198" s="91"/>
      <c r="UKH198" s="91"/>
      <c r="UKI198" s="91"/>
      <c r="UKJ198" s="91"/>
      <c r="UKK198" s="91"/>
      <c r="UKL198" s="91"/>
      <c r="UKM198" s="91"/>
      <c r="UKN198" s="91"/>
      <c r="UKO198" s="91"/>
      <c r="UKP198" s="91"/>
      <c r="UKQ198" s="91"/>
      <c r="UKR198" s="91"/>
      <c r="UKS198" s="91"/>
      <c r="UKT198" s="91"/>
      <c r="UKU198" s="91"/>
      <c r="UKV198" s="91"/>
      <c r="UKW198" s="91"/>
      <c r="UKX198" s="91"/>
      <c r="UKY198" s="91"/>
      <c r="UKZ198" s="91"/>
      <c r="ULA198" s="91"/>
      <c r="ULB198" s="91"/>
      <c r="ULC198" s="91"/>
      <c r="ULD198" s="91"/>
      <c r="ULE198" s="91"/>
      <c r="ULF198" s="91"/>
      <c r="ULG198" s="91"/>
      <c r="ULH198" s="91"/>
      <c r="ULI198" s="91"/>
      <c r="ULJ198" s="91"/>
      <c r="ULK198" s="91"/>
      <c r="ULL198" s="91"/>
      <c r="ULM198" s="91"/>
      <c r="ULN198" s="91"/>
      <c r="ULO198" s="91"/>
      <c r="ULP198" s="91"/>
      <c r="ULQ198" s="91"/>
      <c r="ULR198" s="91"/>
      <c r="ULS198" s="91"/>
      <c r="ULT198" s="91"/>
      <c r="ULU198" s="91"/>
      <c r="ULV198" s="91"/>
      <c r="ULW198" s="91"/>
      <c r="ULX198" s="91"/>
      <c r="ULY198" s="91"/>
      <c r="ULZ198" s="91"/>
      <c r="UMA198" s="91"/>
      <c r="UMB198" s="91"/>
      <c r="UMC198" s="91"/>
      <c r="UMD198" s="91"/>
      <c r="UME198" s="91"/>
      <c r="UMF198" s="91"/>
      <c r="UMG198" s="91"/>
      <c r="UMH198" s="91"/>
      <c r="UMI198" s="91"/>
      <c r="UMJ198" s="91"/>
      <c r="UMK198" s="91"/>
      <c r="UML198" s="91"/>
      <c r="UMM198" s="91"/>
      <c r="UMN198" s="91"/>
      <c r="UMO198" s="91"/>
      <c r="UMP198" s="91"/>
      <c r="UMQ198" s="91"/>
      <c r="UMR198" s="91"/>
      <c r="UMS198" s="91"/>
      <c r="UMT198" s="91"/>
      <c r="UMU198" s="91"/>
      <c r="UMV198" s="91"/>
      <c r="UMW198" s="91"/>
      <c r="UMX198" s="91"/>
      <c r="UMY198" s="91"/>
      <c r="UMZ198" s="91"/>
      <c r="UNA198" s="91"/>
      <c r="UNB198" s="91"/>
      <c r="UNC198" s="91"/>
      <c r="UND198" s="91"/>
      <c r="UNE198" s="91"/>
      <c r="UNF198" s="91"/>
      <c r="UNG198" s="91"/>
      <c r="UNH198" s="91"/>
      <c r="UNI198" s="91"/>
      <c r="UNJ198" s="91"/>
      <c r="UNK198" s="91"/>
      <c r="UNL198" s="91"/>
      <c r="UNM198" s="91"/>
      <c r="UNN198" s="91"/>
      <c r="UNO198" s="91"/>
      <c r="UNP198" s="91"/>
      <c r="UNQ198" s="91"/>
      <c r="UNR198" s="91"/>
      <c r="UNS198" s="91"/>
      <c r="UNT198" s="91"/>
      <c r="UNU198" s="91"/>
      <c r="UNV198" s="91"/>
      <c r="UNW198" s="91"/>
      <c r="UNX198" s="91"/>
      <c r="UNY198" s="91"/>
      <c r="UNZ198" s="91"/>
      <c r="UOA198" s="91"/>
      <c r="UOB198" s="91"/>
      <c r="UOC198" s="91"/>
      <c r="UOD198" s="91"/>
      <c r="UOE198" s="91"/>
      <c r="UOF198" s="91"/>
      <c r="UOG198" s="91"/>
      <c r="UOH198" s="91"/>
      <c r="UOI198" s="91"/>
      <c r="UOJ198" s="91"/>
      <c r="UOK198" s="91"/>
      <c r="UOL198" s="91"/>
      <c r="UOM198" s="91"/>
      <c r="UON198" s="91"/>
      <c r="UOO198" s="91"/>
      <c r="UOP198" s="91"/>
      <c r="UOQ198" s="91"/>
      <c r="UOR198" s="91"/>
      <c r="UOS198" s="91"/>
      <c r="UOT198" s="91"/>
      <c r="UOU198" s="91"/>
      <c r="UOV198" s="91"/>
      <c r="UOW198" s="91"/>
      <c r="UOX198" s="91"/>
      <c r="UOY198" s="91"/>
      <c r="UOZ198" s="91"/>
      <c r="UPA198" s="91"/>
      <c r="UPB198" s="91"/>
      <c r="UPC198" s="91"/>
      <c r="UPD198" s="91"/>
      <c r="UPE198" s="91"/>
      <c r="UPF198" s="91"/>
      <c r="UPG198" s="91"/>
      <c r="UPH198" s="91"/>
      <c r="UPI198" s="91"/>
      <c r="UPJ198" s="91"/>
      <c r="UPK198" s="91"/>
      <c r="UPL198" s="91"/>
      <c r="UPM198" s="91"/>
      <c r="UPN198" s="91"/>
      <c r="UPO198" s="91"/>
      <c r="UPP198" s="91"/>
      <c r="UPQ198" s="91"/>
      <c r="UPR198" s="91"/>
      <c r="UPS198" s="91"/>
      <c r="UPT198" s="91"/>
      <c r="UPU198" s="91"/>
      <c r="UPV198" s="91"/>
      <c r="UPW198" s="91"/>
      <c r="UPX198" s="91"/>
      <c r="UPY198" s="91"/>
      <c r="UPZ198" s="91"/>
      <c r="UQA198" s="91"/>
      <c r="UQB198" s="91"/>
      <c r="UQC198" s="91"/>
      <c r="UQD198" s="91"/>
      <c r="UQE198" s="91"/>
      <c r="UQF198" s="91"/>
      <c r="UQG198" s="91"/>
      <c r="UQH198" s="91"/>
      <c r="UQI198" s="91"/>
      <c r="UQJ198" s="91"/>
      <c r="UQK198" s="91"/>
      <c r="UQL198" s="91"/>
      <c r="UQM198" s="91"/>
      <c r="UQN198" s="91"/>
      <c r="UQO198" s="91"/>
      <c r="UQP198" s="91"/>
      <c r="UQQ198" s="91"/>
      <c r="UQR198" s="91"/>
      <c r="UQS198" s="91"/>
      <c r="UQT198" s="91"/>
      <c r="UQU198" s="91"/>
      <c r="UQV198" s="91"/>
      <c r="UQW198" s="91"/>
      <c r="UQX198" s="91"/>
      <c r="UQY198" s="91"/>
      <c r="UQZ198" s="91"/>
      <c r="URA198" s="91"/>
      <c r="URB198" s="91"/>
      <c r="URC198" s="91"/>
      <c r="URD198" s="91"/>
      <c r="URE198" s="91"/>
      <c r="URF198" s="91"/>
      <c r="URG198" s="91"/>
      <c r="URH198" s="91"/>
      <c r="URI198" s="91"/>
      <c r="URJ198" s="91"/>
      <c r="URK198" s="91"/>
      <c r="URL198" s="91"/>
      <c r="URM198" s="91"/>
      <c r="URN198" s="91"/>
      <c r="URO198" s="91"/>
      <c r="URP198" s="91"/>
      <c r="URQ198" s="91"/>
      <c r="URR198" s="91"/>
      <c r="URS198" s="91"/>
      <c r="URT198" s="91"/>
      <c r="URU198" s="91"/>
      <c r="URV198" s="91"/>
      <c r="URW198" s="91"/>
      <c r="URX198" s="91"/>
      <c r="URY198" s="91"/>
      <c r="URZ198" s="91"/>
      <c r="USA198" s="91"/>
      <c r="USB198" s="91"/>
      <c r="USC198" s="91"/>
      <c r="USD198" s="91"/>
      <c r="USE198" s="91"/>
      <c r="USF198" s="91"/>
      <c r="USG198" s="91"/>
      <c r="USH198" s="91"/>
      <c r="USI198" s="91"/>
      <c r="USJ198" s="91"/>
      <c r="USK198" s="91"/>
      <c r="USL198" s="91"/>
      <c r="USM198" s="91"/>
      <c r="USN198" s="91"/>
      <c r="USO198" s="91"/>
      <c r="USP198" s="91"/>
      <c r="USQ198" s="91"/>
      <c r="USR198" s="91"/>
      <c r="USS198" s="91"/>
      <c r="UST198" s="91"/>
      <c r="USU198" s="91"/>
      <c r="USV198" s="91"/>
      <c r="USW198" s="91"/>
      <c r="USX198" s="91"/>
      <c r="USY198" s="91"/>
      <c r="USZ198" s="91"/>
      <c r="UTA198" s="91"/>
      <c r="UTB198" s="91"/>
      <c r="UTC198" s="91"/>
      <c r="UTD198" s="91"/>
      <c r="UTE198" s="91"/>
      <c r="UTF198" s="91"/>
      <c r="UTG198" s="91"/>
      <c r="UTH198" s="91"/>
      <c r="UTI198" s="91"/>
      <c r="UTJ198" s="91"/>
      <c r="UTK198" s="91"/>
      <c r="UTL198" s="91"/>
      <c r="UTM198" s="91"/>
      <c r="UTN198" s="91"/>
      <c r="UTO198" s="91"/>
      <c r="UTP198" s="91"/>
      <c r="UTQ198" s="91"/>
      <c r="UTR198" s="91"/>
      <c r="UTS198" s="91"/>
      <c r="UTT198" s="91"/>
      <c r="UTU198" s="91"/>
      <c r="UTV198" s="91"/>
      <c r="UTW198" s="91"/>
      <c r="UTX198" s="91"/>
      <c r="UTY198" s="91"/>
      <c r="UTZ198" s="91"/>
      <c r="UUA198" s="91"/>
      <c r="UUB198" s="91"/>
      <c r="UUC198" s="91"/>
      <c r="UUD198" s="91"/>
      <c r="UUE198" s="91"/>
      <c r="UUF198" s="91"/>
      <c r="UUG198" s="91"/>
      <c r="UUH198" s="91"/>
      <c r="UUI198" s="91"/>
      <c r="UUJ198" s="91"/>
      <c r="UUK198" s="91"/>
      <c r="UUL198" s="91"/>
      <c r="UUM198" s="91"/>
      <c r="UUN198" s="91"/>
      <c r="UUO198" s="91"/>
      <c r="UUP198" s="91"/>
      <c r="UUQ198" s="91"/>
      <c r="UUR198" s="91"/>
      <c r="UUS198" s="91"/>
      <c r="UUT198" s="91"/>
      <c r="UUU198" s="91"/>
      <c r="UUV198" s="91"/>
      <c r="UUW198" s="91"/>
      <c r="UUX198" s="91"/>
      <c r="UUY198" s="91"/>
      <c r="UUZ198" s="91"/>
      <c r="UVA198" s="91"/>
      <c r="UVB198" s="91"/>
      <c r="UVC198" s="91"/>
      <c r="UVD198" s="91"/>
      <c r="UVE198" s="91"/>
      <c r="UVF198" s="91"/>
      <c r="UVG198" s="91"/>
      <c r="UVH198" s="91"/>
      <c r="UVI198" s="91"/>
      <c r="UVJ198" s="91"/>
      <c r="UVK198" s="91"/>
      <c r="UVL198" s="91"/>
      <c r="UVM198" s="91"/>
      <c r="UVN198" s="91"/>
      <c r="UVO198" s="91"/>
      <c r="UVP198" s="91"/>
      <c r="UVQ198" s="91"/>
      <c r="UVR198" s="91"/>
      <c r="UVS198" s="91"/>
      <c r="UVT198" s="91"/>
      <c r="UVU198" s="91"/>
      <c r="UVV198" s="91"/>
      <c r="UVW198" s="91"/>
      <c r="UVX198" s="91"/>
      <c r="UVY198" s="91"/>
      <c r="UVZ198" s="91"/>
      <c r="UWA198" s="91"/>
      <c r="UWB198" s="91"/>
      <c r="UWC198" s="91"/>
      <c r="UWD198" s="91"/>
      <c r="UWE198" s="91"/>
      <c r="UWF198" s="91"/>
      <c r="UWG198" s="91"/>
      <c r="UWH198" s="91"/>
      <c r="UWI198" s="91"/>
      <c r="UWJ198" s="91"/>
      <c r="UWK198" s="91"/>
      <c r="UWL198" s="91"/>
      <c r="UWM198" s="91"/>
      <c r="UWN198" s="91"/>
      <c r="UWO198" s="91"/>
      <c r="UWP198" s="91"/>
      <c r="UWQ198" s="91"/>
      <c r="UWR198" s="91"/>
      <c r="UWS198" s="91"/>
      <c r="UWT198" s="91"/>
      <c r="UWU198" s="91"/>
      <c r="UWV198" s="91"/>
      <c r="UWW198" s="91"/>
      <c r="UWX198" s="91"/>
      <c r="UWY198" s="91"/>
      <c r="UWZ198" s="91"/>
      <c r="UXA198" s="91"/>
      <c r="UXB198" s="91"/>
      <c r="UXC198" s="91"/>
      <c r="UXD198" s="91"/>
      <c r="UXE198" s="91"/>
      <c r="UXF198" s="91"/>
      <c r="UXG198" s="91"/>
      <c r="UXH198" s="91"/>
      <c r="UXI198" s="91"/>
      <c r="UXJ198" s="91"/>
      <c r="UXK198" s="91"/>
      <c r="UXL198" s="91"/>
      <c r="UXM198" s="91"/>
      <c r="UXN198" s="91"/>
      <c r="UXO198" s="91"/>
      <c r="UXP198" s="91"/>
      <c r="UXQ198" s="91"/>
      <c r="UXR198" s="91"/>
      <c r="UXS198" s="91"/>
      <c r="UXT198" s="91"/>
      <c r="UXU198" s="91"/>
      <c r="UXV198" s="91"/>
      <c r="UXW198" s="91"/>
      <c r="UXX198" s="91"/>
      <c r="UXY198" s="91"/>
      <c r="UXZ198" s="91"/>
      <c r="UYA198" s="91"/>
      <c r="UYB198" s="91"/>
      <c r="UYC198" s="91"/>
      <c r="UYD198" s="91"/>
      <c r="UYE198" s="91"/>
      <c r="UYF198" s="91"/>
      <c r="UYG198" s="91"/>
      <c r="UYH198" s="91"/>
      <c r="UYI198" s="91"/>
      <c r="UYJ198" s="91"/>
      <c r="UYK198" s="91"/>
      <c r="UYL198" s="91"/>
      <c r="UYM198" s="91"/>
      <c r="UYN198" s="91"/>
      <c r="UYO198" s="91"/>
      <c r="UYP198" s="91"/>
      <c r="UYQ198" s="91"/>
      <c r="UYR198" s="91"/>
      <c r="UYS198" s="91"/>
      <c r="UYT198" s="91"/>
      <c r="UYU198" s="91"/>
      <c r="UYV198" s="91"/>
      <c r="UYW198" s="91"/>
      <c r="UYX198" s="91"/>
      <c r="UYY198" s="91"/>
      <c r="UYZ198" s="91"/>
      <c r="UZA198" s="91"/>
      <c r="UZB198" s="91"/>
      <c r="UZC198" s="91"/>
      <c r="UZD198" s="91"/>
      <c r="UZE198" s="91"/>
      <c r="UZF198" s="91"/>
      <c r="UZG198" s="91"/>
      <c r="UZH198" s="91"/>
      <c r="UZI198" s="91"/>
      <c r="UZJ198" s="91"/>
      <c r="UZK198" s="91"/>
      <c r="UZL198" s="91"/>
      <c r="UZM198" s="91"/>
      <c r="UZN198" s="91"/>
      <c r="UZO198" s="91"/>
      <c r="UZP198" s="91"/>
      <c r="UZQ198" s="91"/>
      <c r="UZR198" s="91"/>
      <c r="UZS198" s="91"/>
      <c r="UZT198" s="91"/>
      <c r="UZU198" s="91"/>
      <c r="UZV198" s="91"/>
      <c r="UZW198" s="91"/>
      <c r="UZX198" s="91"/>
      <c r="UZY198" s="91"/>
      <c r="UZZ198" s="91"/>
      <c r="VAA198" s="91"/>
      <c r="VAB198" s="91"/>
      <c r="VAC198" s="91"/>
      <c r="VAD198" s="91"/>
      <c r="VAE198" s="91"/>
      <c r="VAF198" s="91"/>
      <c r="VAG198" s="91"/>
      <c r="VAH198" s="91"/>
      <c r="VAI198" s="91"/>
      <c r="VAJ198" s="91"/>
      <c r="VAK198" s="91"/>
      <c r="VAL198" s="91"/>
      <c r="VAM198" s="91"/>
      <c r="VAN198" s="91"/>
      <c r="VAO198" s="91"/>
      <c r="VAP198" s="91"/>
      <c r="VAQ198" s="91"/>
      <c r="VAR198" s="91"/>
      <c r="VAS198" s="91"/>
      <c r="VAT198" s="91"/>
      <c r="VAU198" s="91"/>
      <c r="VAV198" s="91"/>
      <c r="VAW198" s="91"/>
      <c r="VAX198" s="91"/>
      <c r="VAY198" s="91"/>
      <c r="VAZ198" s="91"/>
      <c r="VBA198" s="91"/>
      <c r="VBB198" s="91"/>
      <c r="VBC198" s="91"/>
      <c r="VBD198" s="91"/>
      <c r="VBE198" s="91"/>
      <c r="VBF198" s="91"/>
      <c r="VBG198" s="91"/>
      <c r="VBH198" s="91"/>
      <c r="VBI198" s="91"/>
      <c r="VBJ198" s="91"/>
      <c r="VBK198" s="91"/>
      <c r="VBL198" s="91"/>
      <c r="VBM198" s="91"/>
      <c r="VBN198" s="91"/>
      <c r="VBO198" s="91"/>
      <c r="VBP198" s="91"/>
      <c r="VBQ198" s="91"/>
      <c r="VBR198" s="91"/>
      <c r="VBS198" s="91"/>
      <c r="VBT198" s="91"/>
      <c r="VBU198" s="91"/>
      <c r="VBV198" s="91"/>
      <c r="VBW198" s="91"/>
      <c r="VBX198" s="91"/>
      <c r="VBY198" s="91"/>
      <c r="VBZ198" s="91"/>
      <c r="VCA198" s="91"/>
      <c r="VCB198" s="91"/>
      <c r="VCC198" s="91"/>
      <c r="VCD198" s="91"/>
      <c r="VCE198" s="91"/>
      <c r="VCF198" s="91"/>
      <c r="VCG198" s="91"/>
      <c r="VCH198" s="91"/>
      <c r="VCI198" s="91"/>
      <c r="VCJ198" s="91"/>
      <c r="VCK198" s="91"/>
      <c r="VCL198" s="91"/>
      <c r="VCM198" s="91"/>
      <c r="VCN198" s="91"/>
      <c r="VCO198" s="91"/>
      <c r="VCP198" s="91"/>
      <c r="VCQ198" s="91"/>
      <c r="VCR198" s="91"/>
      <c r="VCS198" s="91"/>
      <c r="VCT198" s="91"/>
      <c r="VCU198" s="91"/>
      <c r="VCV198" s="91"/>
      <c r="VCW198" s="91"/>
      <c r="VCX198" s="91"/>
      <c r="VCY198" s="91"/>
      <c r="VCZ198" s="91"/>
      <c r="VDA198" s="91"/>
      <c r="VDB198" s="91"/>
      <c r="VDC198" s="91"/>
      <c r="VDD198" s="91"/>
      <c r="VDE198" s="91"/>
      <c r="VDF198" s="91"/>
      <c r="VDG198" s="91"/>
      <c r="VDH198" s="91"/>
      <c r="VDI198" s="91"/>
      <c r="VDJ198" s="91"/>
      <c r="VDK198" s="91"/>
      <c r="VDL198" s="91"/>
      <c r="VDM198" s="91"/>
      <c r="VDN198" s="91"/>
      <c r="VDO198" s="91"/>
      <c r="VDP198" s="91"/>
      <c r="VDQ198" s="91"/>
      <c r="VDR198" s="91"/>
      <c r="VDS198" s="91"/>
      <c r="VDT198" s="91"/>
      <c r="VDU198" s="91"/>
      <c r="VDV198" s="91"/>
      <c r="VDW198" s="91"/>
      <c r="VDX198" s="91"/>
      <c r="VDY198" s="91"/>
      <c r="VDZ198" s="91"/>
      <c r="VEA198" s="91"/>
      <c r="VEB198" s="91"/>
      <c r="VEC198" s="91"/>
      <c r="VED198" s="91"/>
      <c r="VEE198" s="91"/>
      <c r="VEF198" s="91"/>
      <c r="VEG198" s="91"/>
      <c r="VEH198" s="91"/>
      <c r="VEI198" s="91"/>
      <c r="VEJ198" s="91"/>
      <c r="VEK198" s="91"/>
      <c r="VEL198" s="91"/>
      <c r="VEM198" s="91"/>
      <c r="VEN198" s="91"/>
      <c r="VEO198" s="91"/>
      <c r="VEP198" s="91"/>
      <c r="VEQ198" s="91"/>
      <c r="VER198" s="91"/>
      <c r="VES198" s="91"/>
      <c r="VET198" s="91"/>
      <c r="VEU198" s="91"/>
      <c r="VEV198" s="91"/>
      <c r="VEW198" s="91"/>
      <c r="VEX198" s="91"/>
      <c r="VEY198" s="91"/>
      <c r="VEZ198" s="91"/>
      <c r="VFA198" s="91"/>
      <c r="VFB198" s="91"/>
      <c r="VFC198" s="91"/>
      <c r="VFD198" s="91"/>
      <c r="VFE198" s="91"/>
      <c r="VFF198" s="91"/>
      <c r="VFG198" s="91"/>
      <c r="VFH198" s="91"/>
      <c r="VFI198" s="91"/>
      <c r="VFJ198" s="91"/>
      <c r="VFK198" s="91"/>
      <c r="VFL198" s="91"/>
      <c r="VFM198" s="91"/>
      <c r="VFN198" s="91"/>
      <c r="VFO198" s="91"/>
      <c r="VFP198" s="91"/>
      <c r="VFQ198" s="91"/>
      <c r="VFR198" s="91"/>
      <c r="VFS198" s="91"/>
      <c r="VFT198" s="91"/>
      <c r="VFU198" s="91"/>
      <c r="VFV198" s="91"/>
      <c r="VFW198" s="91"/>
      <c r="VFX198" s="91"/>
      <c r="VFY198" s="91"/>
      <c r="VFZ198" s="91"/>
      <c r="VGA198" s="91"/>
      <c r="VGB198" s="91"/>
      <c r="VGC198" s="91"/>
      <c r="VGD198" s="91"/>
      <c r="VGE198" s="91"/>
      <c r="VGF198" s="91"/>
      <c r="VGG198" s="91"/>
      <c r="VGH198" s="91"/>
      <c r="VGI198" s="91"/>
      <c r="VGJ198" s="91"/>
      <c r="VGK198" s="91"/>
      <c r="VGL198" s="91"/>
      <c r="VGM198" s="91"/>
      <c r="VGN198" s="91"/>
      <c r="VGO198" s="91"/>
      <c r="VGP198" s="91"/>
      <c r="VGQ198" s="91"/>
      <c r="VGR198" s="91"/>
      <c r="VGS198" s="91"/>
      <c r="VGT198" s="91"/>
      <c r="VGU198" s="91"/>
      <c r="VGV198" s="91"/>
      <c r="VGW198" s="91"/>
      <c r="VGX198" s="91"/>
      <c r="VGY198" s="91"/>
      <c r="VGZ198" s="91"/>
      <c r="VHA198" s="91"/>
      <c r="VHB198" s="91"/>
      <c r="VHC198" s="91"/>
      <c r="VHD198" s="91"/>
      <c r="VHE198" s="91"/>
      <c r="VHF198" s="91"/>
      <c r="VHG198" s="91"/>
      <c r="VHH198" s="91"/>
      <c r="VHI198" s="91"/>
      <c r="VHJ198" s="91"/>
      <c r="VHK198" s="91"/>
      <c r="VHL198" s="91"/>
      <c r="VHM198" s="91"/>
      <c r="VHN198" s="91"/>
      <c r="VHO198" s="91"/>
      <c r="VHP198" s="91"/>
      <c r="VHQ198" s="91"/>
      <c r="VHR198" s="91"/>
      <c r="VHS198" s="91"/>
      <c r="VHT198" s="91"/>
      <c r="VHU198" s="91"/>
      <c r="VHV198" s="91"/>
      <c r="VHW198" s="91"/>
      <c r="VHX198" s="91"/>
      <c r="VHY198" s="91"/>
      <c r="VHZ198" s="91"/>
      <c r="VIA198" s="91"/>
      <c r="VIB198" s="91"/>
      <c r="VIC198" s="91"/>
      <c r="VID198" s="91"/>
      <c r="VIE198" s="91"/>
      <c r="VIF198" s="91"/>
      <c r="VIG198" s="91"/>
      <c r="VIH198" s="91"/>
      <c r="VII198" s="91"/>
      <c r="VIJ198" s="91"/>
      <c r="VIK198" s="91"/>
      <c r="VIL198" s="91"/>
      <c r="VIM198" s="91"/>
      <c r="VIN198" s="91"/>
      <c r="VIO198" s="91"/>
      <c r="VIP198" s="91"/>
      <c r="VIQ198" s="91"/>
      <c r="VIR198" s="91"/>
      <c r="VIS198" s="91"/>
      <c r="VIT198" s="91"/>
      <c r="VIU198" s="91"/>
      <c r="VIV198" s="91"/>
      <c r="VIW198" s="91"/>
      <c r="VIX198" s="91"/>
      <c r="VIY198" s="91"/>
      <c r="VIZ198" s="91"/>
      <c r="VJA198" s="91"/>
      <c r="VJB198" s="91"/>
      <c r="VJC198" s="91"/>
      <c r="VJD198" s="91"/>
      <c r="VJE198" s="91"/>
      <c r="VJF198" s="91"/>
      <c r="VJG198" s="91"/>
      <c r="VJH198" s="91"/>
      <c r="VJI198" s="91"/>
      <c r="VJJ198" s="91"/>
      <c r="VJK198" s="91"/>
      <c r="VJL198" s="91"/>
      <c r="VJM198" s="91"/>
      <c r="VJN198" s="91"/>
      <c r="VJO198" s="91"/>
      <c r="VJP198" s="91"/>
      <c r="VJQ198" s="91"/>
      <c r="VJR198" s="91"/>
      <c r="VJS198" s="91"/>
      <c r="VJT198" s="91"/>
      <c r="VJU198" s="91"/>
      <c r="VJV198" s="91"/>
      <c r="VJW198" s="91"/>
      <c r="VJX198" s="91"/>
      <c r="VJY198" s="91"/>
      <c r="VJZ198" s="91"/>
      <c r="VKA198" s="91"/>
      <c r="VKB198" s="91"/>
      <c r="VKC198" s="91"/>
      <c r="VKD198" s="91"/>
      <c r="VKE198" s="91"/>
      <c r="VKF198" s="91"/>
      <c r="VKG198" s="91"/>
      <c r="VKH198" s="91"/>
      <c r="VKI198" s="91"/>
      <c r="VKJ198" s="91"/>
      <c r="VKK198" s="91"/>
      <c r="VKL198" s="91"/>
      <c r="VKM198" s="91"/>
      <c r="VKN198" s="91"/>
      <c r="VKO198" s="91"/>
      <c r="VKP198" s="91"/>
      <c r="VKQ198" s="91"/>
      <c r="VKR198" s="91"/>
      <c r="VKS198" s="91"/>
      <c r="VKT198" s="91"/>
      <c r="VKU198" s="91"/>
      <c r="VKV198" s="91"/>
      <c r="VKW198" s="91"/>
      <c r="VKX198" s="91"/>
      <c r="VKY198" s="91"/>
      <c r="VKZ198" s="91"/>
      <c r="VLA198" s="91"/>
      <c r="VLB198" s="91"/>
      <c r="VLC198" s="91"/>
      <c r="VLD198" s="91"/>
      <c r="VLE198" s="91"/>
      <c r="VLF198" s="91"/>
      <c r="VLG198" s="91"/>
      <c r="VLH198" s="91"/>
      <c r="VLI198" s="91"/>
      <c r="VLJ198" s="91"/>
      <c r="VLK198" s="91"/>
      <c r="VLL198" s="91"/>
      <c r="VLM198" s="91"/>
      <c r="VLN198" s="91"/>
      <c r="VLO198" s="91"/>
      <c r="VLP198" s="91"/>
      <c r="VLQ198" s="91"/>
      <c r="VLR198" s="91"/>
      <c r="VLS198" s="91"/>
      <c r="VLT198" s="91"/>
      <c r="VLU198" s="91"/>
      <c r="VLV198" s="91"/>
      <c r="VLW198" s="91"/>
      <c r="VLX198" s="91"/>
      <c r="VLY198" s="91"/>
      <c r="VLZ198" s="91"/>
      <c r="VMA198" s="91"/>
      <c r="VMB198" s="91"/>
      <c r="VMC198" s="91"/>
      <c r="VMD198" s="91"/>
      <c r="VME198" s="91"/>
      <c r="VMF198" s="91"/>
      <c r="VMG198" s="91"/>
      <c r="VMH198" s="91"/>
      <c r="VMI198" s="91"/>
      <c r="VMJ198" s="91"/>
      <c r="VMK198" s="91"/>
      <c r="VML198" s="91"/>
      <c r="VMM198" s="91"/>
      <c r="VMN198" s="91"/>
      <c r="VMO198" s="91"/>
      <c r="VMP198" s="91"/>
      <c r="VMQ198" s="91"/>
      <c r="VMR198" s="91"/>
      <c r="VMS198" s="91"/>
      <c r="VMT198" s="91"/>
      <c r="VMU198" s="91"/>
      <c r="VMV198" s="91"/>
      <c r="VMW198" s="91"/>
      <c r="VMX198" s="91"/>
      <c r="VMY198" s="91"/>
      <c r="VMZ198" s="91"/>
      <c r="VNA198" s="91"/>
      <c r="VNB198" s="91"/>
      <c r="VNC198" s="91"/>
      <c r="VND198" s="91"/>
      <c r="VNE198" s="91"/>
      <c r="VNF198" s="91"/>
      <c r="VNG198" s="91"/>
      <c r="VNH198" s="91"/>
      <c r="VNI198" s="91"/>
      <c r="VNJ198" s="91"/>
      <c r="VNK198" s="91"/>
      <c r="VNL198" s="91"/>
      <c r="VNM198" s="91"/>
      <c r="VNN198" s="91"/>
      <c r="VNO198" s="91"/>
      <c r="VNP198" s="91"/>
      <c r="VNQ198" s="91"/>
      <c r="VNR198" s="91"/>
      <c r="VNS198" s="91"/>
      <c r="VNT198" s="91"/>
      <c r="VNU198" s="91"/>
      <c r="VNV198" s="91"/>
      <c r="VNW198" s="91"/>
      <c r="VNX198" s="91"/>
      <c r="VNY198" s="91"/>
      <c r="VNZ198" s="91"/>
      <c r="VOA198" s="91"/>
      <c r="VOB198" s="91"/>
      <c r="VOC198" s="91"/>
      <c r="VOD198" s="91"/>
      <c r="VOE198" s="91"/>
      <c r="VOF198" s="91"/>
      <c r="VOG198" s="91"/>
      <c r="VOH198" s="91"/>
      <c r="VOI198" s="91"/>
      <c r="VOJ198" s="91"/>
      <c r="VOK198" s="91"/>
      <c r="VOL198" s="91"/>
      <c r="VOM198" s="91"/>
      <c r="VON198" s="91"/>
      <c r="VOO198" s="91"/>
      <c r="VOP198" s="91"/>
      <c r="VOQ198" s="91"/>
      <c r="VOR198" s="91"/>
      <c r="VOS198" s="91"/>
      <c r="VOT198" s="91"/>
      <c r="VOU198" s="91"/>
      <c r="VOV198" s="91"/>
      <c r="VOW198" s="91"/>
      <c r="VOX198" s="91"/>
      <c r="VOY198" s="91"/>
      <c r="VOZ198" s="91"/>
      <c r="VPA198" s="91"/>
      <c r="VPB198" s="91"/>
      <c r="VPC198" s="91"/>
      <c r="VPD198" s="91"/>
      <c r="VPE198" s="91"/>
      <c r="VPF198" s="91"/>
      <c r="VPG198" s="91"/>
      <c r="VPH198" s="91"/>
      <c r="VPI198" s="91"/>
      <c r="VPJ198" s="91"/>
      <c r="VPK198" s="91"/>
      <c r="VPL198" s="91"/>
      <c r="VPM198" s="91"/>
      <c r="VPN198" s="91"/>
      <c r="VPO198" s="91"/>
      <c r="VPP198" s="91"/>
      <c r="VPQ198" s="91"/>
      <c r="VPR198" s="91"/>
      <c r="VPS198" s="91"/>
      <c r="VPT198" s="91"/>
      <c r="VPU198" s="91"/>
      <c r="VPV198" s="91"/>
      <c r="VPW198" s="91"/>
      <c r="VPX198" s="91"/>
      <c r="VPY198" s="91"/>
      <c r="VPZ198" s="91"/>
      <c r="VQA198" s="91"/>
      <c r="VQB198" s="91"/>
      <c r="VQC198" s="91"/>
      <c r="VQD198" s="91"/>
      <c r="VQE198" s="91"/>
      <c r="VQF198" s="91"/>
      <c r="VQG198" s="91"/>
      <c r="VQH198" s="91"/>
      <c r="VQI198" s="91"/>
      <c r="VQJ198" s="91"/>
      <c r="VQK198" s="91"/>
      <c r="VQL198" s="91"/>
      <c r="VQM198" s="91"/>
      <c r="VQN198" s="91"/>
      <c r="VQO198" s="91"/>
      <c r="VQP198" s="91"/>
      <c r="VQQ198" s="91"/>
      <c r="VQR198" s="91"/>
      <c r="VQS198" s="91"/>
      <c r="VQT198" s="91"/>
      <c r="VQU198" s="91"/>
      <c r="VQV198" s="91"/>
      <c r="VQW198" s="91"/>
      <c r="VQX198" s="91"/>
      <c r="VQY198" s="91"/>
      <c r="VQZ198" s="91"/>
      <c r="VRA198" s="91"/>
      <c r="VRB198" s="91"/>
      <c r="VRC198" s="91"/>
      <c r="VRD198" s="91"/>
      <c r="VRE198" s="91"/>
      <c r="VRF198" s="91"/>
      <c r="VRG198" s="91"/>
      <c r="VRH198" s="91"/>
      <c r="VRI198" s="91"/>
      <c r="VRJ198" s="91"/>
      <c r="VRK198" s="91"/>
      <c r="VRL198" s="91"/>
      <c r="VRM198" s="91"/>
      <c r="VRN198" s="91"/>
      <c r="VRO198" s="91"/>
      <c r="VRP198" s="91"/>
      <c r="VRQ198" s="91"/>
      <c r="VRR198" s="91"/>
      <c r="VRS198" s="91"/>
      <c r="VRT198" s="91"/>
      <c r="VRU198" s="91"/>
      <c r="VRV198" s="91"/>
      <c r="VRW198" s="91"/>
      <c r="VRX198" s="91"/>
      <c r="VRY198" s="91"/>
      <c r="VRZ198" s="91"/>
      <c r="VSA198" s="91"/>
      <c r="VSB198" s="91"/>
      <c r="VSC198" s="91"/>
      <c r="VSD198" s="91"/>
      <c r="VSE198" s="91"/>
      <c r="VSF198" s="91"/>
      <c r="VSG198" s="91"/>
      <c r="VSH198" s="91"/>
      <c r="VSI198" s="91"/>
      <c r="VSJ198" s="91"/>
      <c r="VSK198" s="91"/>
      <c r="VSL198" s="91"/>
      <c r="VSM198" s="91"/>
      <c r="VSN198" s="91"/>
      <c r="VSO198" s="91"/>
      <c r="VSP198" s="91"/>
      <c r="VSQ198" s="91"/>
      <c r="VSR198" s="91"/>
      <c r="VSS198" s="91"/>
      <c r="VST198" s="91"/>
      <c r="VSU198" s="91"/>
      <c r="VSV198" s="91"/>
      <c r="VSW198" s="91"/>
      <c r="VSX198" s="91"/>
      <c r="VSY198" s="91"/>
      <c r="VSZ198" s="91"/>
      <c r="VTA198" s="91"/>
      <c r="VTB198" s="91"/>
      <c r="VTC198" s="91"/>
      <c r="VTD198" s="91"/>
      <c r="VTE198" s="91"/>
      <c r="VTF198" s="91"/>
      <c r="VTG198" s="91"/>
      <c r="VTH198" s="91"/>
      <c r="VTI198" s="91"/>
      <c r="VTJ198" s="91"/>
      <c r="VTK198" s="91"/>
      <c r="VTL198" s="91"/>
      <c r="VTM198" s="91"/>
      <c r="VTN198" s="91"/>
      <c r="VTO198" s="91"/>
      <c r="VTP198" s="91"/>
      <c r="VTQ198" s="91"/>
      <c r="VTR198" s="91"/>
      <c r="VTS198" s="91"/>
      <c r="VTT198" s="91"/>
      <c r="VTU198" s="91"/>
      <c r="VTV198" s="91"/>
      <c r="VTW198" s="91"/>
      <c r="VTX198" s="91"/>
      <c r="VTY198" s="91"/>
      <c r="VTZ198" s="91"/>
      <c r="VUA198" s="91"/>
      <c r="VUB198" s="91"/>
      <c r="VUC198" s="91"/>
      <c r="VUD198" s="91"/>
      <c r="VUE198" s="91"/>
      <c r="VUF198" s="91"/>
      <c r="VUG198" s="91"/>
      <c r="VUH198" s="91"/>
      <c r="VUI198" s="91"/>
      <c r="VUJ198" s="91"/>
      <c r="VUK198" s="91"/>
      <c r="VUL198" s="91"/>
      <c r="VUM198" s="91"/>
      <c r="VUN198" s="91"/>
      <c r="VUO198" s="91"/>
      <c r="VUP198" s="91"/>
      <c r="VUQ198" s="91"/>
      <c r="VUR198" s="91"/>
      <c r="VUS198" s="91"/>
      <c r="VUT198" s="91"/>
      <c r="VUU198" s="91"/>
      <c r="VUV198" s="91"/>
      <c r="VUW198" s="91"/>
      <c r="VUX198" s="91"/>
      <c r="VUY198" s="91"/>
      <c r="VUZ198" s="91"/>
      <c r="VVA198" s="91"/>
      <c r="VVB198" s="91"/>
      <c r="VVC198" s="91"/>
      <c r="VVD198" s="91"/>
      <c r="VVE198" s="91"/>
      <c r="VVF198" s="91"/>
      <c r="VVG198" s="91"/>
      <c r="VVH198" s="91"/>
      <c r="VVI198" s="91"/>
      <c r="VVJ198" s="91"/>
      <c r="VVK198" s="91"/>
      <c r="VVL198" s="91"/>
      <c r="VVM198" s="91"/>
      <c r="VVN198" s="91"/>
      <c r="VVO198" s="91"/>
      <c r="VVP198" s="91"/>
      <c r="VVQ198" s="91"/>
      <c r="VVR198" s="91"/>
      <c r="VVS198" s="91"/>
      <c r="VVT198" s="91"/>
      <c r="VVU198" s="91"/>
      <c r="VVV198" s="91"/>
      <c r="VVW198" s="91"/>
      <c r="VVX198" s="91"/>
      <c r="VVY198" s="91"/>
      <c r="VVZ198" s="91"/>
      <c r="VWA198" s="91"/>
      <c r="VWB198" s="91"/>
      <c r="VWC198" s="91"/>
      <c r="VWD198" s="91"/>
      <c r="VWE198" s="91"/>
      <c r="VWF198" s="91"/>
      <c r="VWG198" s="91"/>
      <c r="VWH198" s="91"/>
      <c r="VWI198" s="91"/>
      <c r="VWJ198" s="91"/>
      <c r="VWK198" s="91"/>
      <c r="VWL198" s="91"/>
      <c r="VWM198" s="91"/>
      <c r="VWN198" s="91"/>
      <c r="VWO198" s="91"/>
      <c r="VWP198" s="91"/>
      <c r="VWQ198" s="91"/>
      <c r="VWR198" s="91"/>
      <c r="VWS198" s="91"/>
      <c r="VWT198" s="91"/>
      <c r="VWU198" s="91"/>
      <c r="VWV198" s="91"/>
      <c r="VWW198" s="91"/>
      <c r="VWX198" s="91"/>
      <c r="VWY198" s="91"/>
      <c r="VWZ198" s="91"/>
      <c r="VXA198" s="91"/>
      <c r="VXB198" s="91"/>
      <c r="VXC198" s="91"/>
      <c r="VXD198" s="91"/>
      <c r="VXE198" s="91"/>
      <c r="VXF198" s="91"/>
      <c r="VXG198" s="91"/>
      <c r="VXH198" s="91"/>
      <c r="VXI198" s="91"/>
      <c r="VXJ198" s="91"/>
      <c r="VXK198" s="91"/>
      <c r="VXL198" s="91"/>
      <c r="VXM198" s="91"/>
      <c r="VXN198" s="91"/>
      <c r="VXO198" s="91"/>
      <c r="VXP198" s="91"/>
      <c r="VXQ198" s="91"/>
      <c r="VXR198" s="91"/>
      <c r="VXS198" s="91"/>
      <c r="VXT198" s="91"/>
      <c r="VXU198" s="91"/>
      <c r="VXV198" s="91"/>
      <c r="VXW198" s="91"/>
      <c r="VXX198" s="91"/>
      <c r="VXY198" s="91"/>
      <c r="VXZ198" s="91"/>
      <c r="VYA198" s="91"/>
      <c r="VYB198" s="91"/>
      <c r="VYC198" s="91"/>
      <c r="VYD198" s="91"/>
      <c r="VYE198" s="91"/>
      <c r="VYF198" s="91"/>
      <c r="VYG198" s="91"/>
      <c r="VYH198" s="91"/>
      <c r="VYI198" s="91"/>
      <c r="VYJ198" s="91"/>
      <c r="VYK198" s="91"/>
      <c r="VYL198" s="91"/>
      <c r="VYM198" s="91"/>
      <c r="VYN198" s="91"/>
      <c r="VYO198" s="91"/>
      <c r="VYP198" s="91"/>
      <c r="VYQ198" s="91"/>
      <c r="VYR198" s="91"/>
      <c r="VYS198" s="91"/>
      <c r="VYT198" s="91"/>
      <c r="VYU198" s="91"/>
      <c r="VYV198" s="91"/>
      <c r="VYW198" s="91"/>
      <c r="VYX198" s="91"/>
      <c r="VYY198" s="91"/>
      <c r="VYZ198" s="91"/>
      <c r="VZA198" s="91"/>
      <c r="VZB198" s="91"/>
      <c r="VZC198" s="91"/>
      <c r="VZD198" s="91"/>
      <c r="VZE198" s="91"/>
      <c r="VZF198" s="91"/>
      <c r="VZG198" s="91"/>
      <c r="VZH198" s="91"/>
      <c r="VZI198" s="91"/>
      <c r="VZJ198" s="91"/>
      <c r="VZK198" s="91"/>
      <c r="VZL198" s="91"/>
      <c r="VZM198" s="91"/>
      <c r="VZN198" s="91"/>
      <c r="VZO198" s="91"/>
      <c r="VZP198" s="91"/>
      <c r="VZQ198" s="91"/>
      <c r="VZR198" s="91"/>
      <c r="VZS198" s="91"/>
      <c r="VZT198" s="91"/>
      <c r="VZU198" s="91"/>
      <c r="VZV198" s="91"/>
      <c r="VZW198" s="91"/>
      <c r="VZX198" s="91"/>
      <c r="VZY198" s="91"/>
      <c r="VZZ198" s="91"/>
      <c r="WAA198" s="91"/>
      <c r="WAB198" s="91"/>
      <c r="WAC198" s="91"/>
      <c r="WAD198" s="91"/>
      <c r="WAE198" s="91"/>
      <c r="WAF198" s="91"/>
      <c r="WAG198" s="91"/>
      <c r="WAH198" s="91"/>
      <c r="WAI198" s="91"/>
      <c r="WAJ198" s="91"/>
      <c r="WAK198" s="91"/>
      <c r="WAL198" s="91"/>
      <c r="WAM198" s="91"/>
      <c r="WAN198" s="91"/>
      <c r="WAO198" s="91"/>
      <c r="WAP198" s="91"/>
      <c r="WAQ198" s="91"/>
      <c r="WAR198" s="91"/>
      <c r="WAS198" s="91"/>
      <c r="WAT198" s="91"/>
      <c r="WAU198" s="91"/>
      <c r="WAV198" s="91"/>
      <c r="WAW198" s="91"/>
      <c r="WAX198" s="91"/>
      <c r="WAY198" s="91"/>
      <c r="WAZ198" s="91"/>
      <c r="WBA198" s="91"/>
      <c r="WBB198" s="91"/>
      <c r="WBC198" s="91"/>
      <c r="WBD198" s="91"/>
      <c r="WBE198" s="91"/>
      <c r="WBF198" s="91"/>
      <c r="WBG198" s="91"/>
      <c r="WBH198" s="91"/>
      <c r="WBI198" s="91"/>
      <c r="WBJ198" s="91"/>
      <c r="WBK198" s="91"/>
      <c r="WBL198" s="91"/>
      <c r="WBM198" s="91"/>
      <c r="WBN198" s="91"/>
      <c r="WBO198" s="91"/>
      <c r="WBP198" s="91"/>
      <c r="WBQ198" s="91"/>
      <c r="WBR198" s="91"/>
      <c r="WBS198" s="91"/>
      <c r="WBT198" s="91"/>
      <c r="WBU198" s="91"/>
      <c r="WBV198" s="91"/>
      <c r="WBW198" s="91"/>
      <c r="WBX198" s="91"/>
      <c r="WBY198" s="91"/>
      <c r="WBZ198" s="91"/>
      <c r="WCA198" s="91"/>
      <c r="WCB198" s="91"/>
      <c r="WCC198" s="91"/>
      <c r="WCD198" s="91"/>
      <c r="WCE198" s="91"/>
      <c r="WCF198" s="91"/>
      <c r="WCG198" s="91"/>
      <c r="WCH198" s="91"/>
      <c r="WCI198" s="91"/>
      <c r="WCJ198" s="91"/>
      <c r="WCK198" s="91"/>
      <c r="WCL198" s="91"/>
      <c r="WCM198" s="91"/>
      <c r="WCN198" s="91"/>
      <c r="WCO198" s="91"/>
      <c r="WCP198" s="91"/>
      <c r="WCQ198" s="91"/>
      <c r="WCR198" s="91"/>
      <c r="WCS198" s="91"/>
      <c r="WCT198" s="91"/>
      <c r="WCU198" s="91"/>
      <c r="WCV198" s="91"/>
      <c r="WCW198" s="91"/>
      <c r="WCX198" s="91"/>
      <c r="WCY198" s="91"/>
      <c r="WCZ198" s="91"/>
      <c r="WDA198" s="91"/>
      <c r="WDB198" s="91"/>
      <c r="WDC198" s="91"/>
      <c r="WDD198" s="91"/>
      <c r="WDE198" s="91"/>
      <c r="WDF198" s="91"/>
      <c r="WDG198" s="91"/>
      <c r="WDH198" s="91"/>
      <c r="WDI198" s="91"/>
      <c r="WDJ198" s="91"/>
      <c r="WDK198" s="91"/>
      <c r="WDL198" s="91"/>
      <c r="WDM198" s="91"/>
      <c r="WDN198" s="91"/>
      <c r="WDO198" s="91"/>
      <c r="WDP198" s="91"/>
      <c r="WDQ198" s="91"/>
      <c r="WDR198" s="91"/>
      <c r="WDS198" s="91"/>
      <c r="WDT198" s="91"/>
      <c r="WDU198" s="91"/>
      <c r="WDV198" s="91"/>
      <c r="WDW198" s="91"/>
      <c r="WDX198" s="91"/>
      <c r="WDY198" s="91"/>
      <c r="WDZ198" s="91"/>
      <c r="WEA198" s="91"/>
      <c r="WEB198" s="91"/>
      <c r="WEC198" s="91"/>
      <c r="WED198" s="91"/>
      <c r="WEE198" s="91"/>
      <c r="WEF198" s="91"/>
      <c r="WEG198" s="91"/>
      <c r="WEH198" s="91"/>
      <c r="WEI198" s="91"/>
      <c r="WEJ198" s="91"/>
      <c r="WEK198" s="91"/>
      <c r="WEL198" s="91"/>
      <c r="WEM198" s="91"/>
      <c r="WEN198" s="91"/>
      <c r="WEO198" s="91"/>
      <c r="WEP198" s="91"/>
      <c r="WEQ198" s="91"/>
      <c r="WER198" s="91"/>
      <c r="WES198" s="91"/>
      <c r="WET198" s="91"/>
      <c r="WEU198" s="91"/>
      <c r="WEV198" s="91"/>
      <c r="WEW198" s="91"/>
      <c r="WEX198" s="91"/>
      <c r="WEY198" s="91"/>
      <c r="WEZ198" s="91"/>
      <c r="WFA198" s="91"/>
      <c r="WFB198" s="91"/>
      <c r="WFC198" s="91"/>
      <c r="WFD198" s="91"/>
      <c r="WFE198" s="91"/>
      <c r="WFF198" s="91"/>
      <c r="WFG198" s="91"/>
      <c r="WFH198" s="91"/>
      <c r="WFI198" s="91"/>
      <c r="WFJ198" s="91"/>
      <c r="WFK198" s="91"/>
      <c r="WFL198" s="91"/>
      <c r="WFM198" s="91"/>
      <c r="WFN198" s="91"/>
      <c r="WFO198" s="91"/>
      <c r="WFP198" s="91"/>
      <c r="WFQ198" s="91"/>
      <c r="WFR198" s="91"/>
      <c r="WFS198" s="91"/>
      <c r="WFT198" s="91"/>
      <c r="WFU198" s="91"/>
      <c r="WFV198" s="91"/>
      <c r="WFW198" s="91"/>
      <c r="WFX198" s="91"/>
      <c r="WFY198" s="91"/>
      <c r="WFZ198" s="91"/>
      <c r="WGA198" s="91"/>
      <c r="WGB198" s="91"/>
      <c r="WGC198" s="91"/>
      <c r="WGD198" s="91"/>
      <c r="WGE198" s="91"/>
      <c r="WGF198" s="91"/>
      <c r="WGG198" s="91"/>
      <c r="WGH198" s="91"/>
      <c r="WGI198" s="91"/>
      <c r="WGJ198" s="91"/>
      <c r="WGK198" s="91"/>
      <c r="WGL198" s="91"/>
      <c r="WGM198" s="91"/>
      <c r="WGN198" s="91"/>
      <c r="WGO198" s="91"/>
      <c r="WGP198" s="91"/>
      <c r="WGQ198" s="91"/>
      <c r="WGR198" s="91"/>
      <c r="WGS198" s="91"/>
      <c r="WGT198" s="91"/>
      <c r="WGU198" s="91"/>
      <c r="WGV198" s="91"/>
      <c r="WGW198" s="91"/>
      <c r="WGX198" s="91"/>
      <c r="WGY198" s="91"/>
      <c r="WGZ198" s="91"/>
      <c r="WHA198" s="91"/>
      <c r="WHB198" s="91"/>
      <c r="WHC198" s="91"/>
      <c r="WHD198" s="91"/>
      <c r="WHE198" s="91"/>
      <c r="WHF198" s="91"/>
      <c r="WHG198" s="91"/>
      <c r="WHH198" s="91"/>
      <c r="WHI198" s="91"/>
      <c r="WHJ198" s="91"/>
      <c r="WHK198" s="91"/>
      <c r="WHL198" s="91"/>
      <c r="WHM198" s="91"/>
      <c r="WHN198" s="91"/>
      <c r="WHO198" s="91"/>
      <c r="WHP198" s="91"/>
      <c r="WHQ198" s="91"/>
      <c r="WHR198" s="91"/>
      <c r="WHS198" s="91"/>
      <c r="WHT198" s="91"/>
      <c r="WHU198" s="91"/>
      <c r="WHV198" s="91"/>
      <c r="WHW198" s="91"/>
      <c r="WHX198" s="91"/>
      <c r="WHY198" s="91"/>
      <c r="WHZ198" s="91"/>
      <c r="WIA198" s="91"/>
      <c r="WIB198" s="91"/>
      <c r="WIC198" s="91"/>
      <c r="WID198" s="91"/>
      <c r="WIE198" s="91"/>
      <c r="WIF198" s="91"/>
      <c r="WIG198" s="91"/>
      <c r="WIH198" s="91"/>
      <c r="WII198" s="91"/>
      <c r="WIJ198" s="91"/>
      <c r="WIK198" s="91"/>
      <c r="WIL198" s="91"/>
      <c r="WIM198" s="91"/>
      <c r="WIN198" s="91"/>
      <c r="WIO198" s="91"/>
      <c r="WIP198" s="91"/>
      <c r="WIQ198" s="91"/>
      <c r="WIR198" s="91"/>
      <c r="WIS198" s="91"/>
      <c r="WIT198" s="91"/>
      <c r="WIU198" s="91"/>
      <c r="WIV198" s="91"/>
      <c r="WIW198" s="91"/>
      <c r="WIX198" s="91"/>
      <c r="WIY198" s="91"/>
      <c r="WIZ198" s="91"/>
      <c r="WJA198" s="91"/>
      <c r="WJB198" s="91"/>
      <c r="WJC198" s="91"/>
      <c r="WJD198" s="91"/>
      <c r="WJE198" s="91"/>
      <c r="WJF198" s="91"/>
      <c r="WJG198" s="91"/>
      <c r="WJH198" s="91"/>
      <c r="WJI198" s="91"/>
      <c r="WJJ198" s="91"/>
      <c r="WJK198" s="91"/>
      <c r="WJL198" s="91"/>
      <c r="WJM198" s="91"/>
      <c r="WJN198" s="91"/>
      <c r="WJO198" s="91"/>
      <c r="WJP198" s="91"/>
      <c r="WJQ198" s="91"/>
      <c r="WJR198" s="91"/>
      <c r="WJS198" s="91"/>
      <c r="WJT198" s="91"/>
      <c r="WJU198" s="91"/>
      <c r="WJV198" s="91"/>
      <c r="WJW198" s="91"/>
      <c r="WJX198" s="91"/>
      <c r="WJY198" s="91"/>
      <c r="WJZ198" s="91"/>
      <c r="WKA198" s="91"/>
      <c r="WKB198" s="91"/>
      <c r="WKC198" s="91"/>
      <c r="WKD198" s="91"/>
      <c r="WKE198" s="91"/>
      <c r="WKF198" s="91"/>
      <c r="WKG198" s="91"/>
      <c r="WKH198" s="91"/>
      <c r="WKI198" s="91"/>
      <c r="WKJ198" s="91"/>
      <c r="WKK198" s="91"/>
      <c r="WKL198" s="91"/>
      <c r="WKM198" s="91"/>
      <c r="WKN198" s="91"/>
      <c r="WKO198" s="91"/>
      <c r="WKP198" s="91"/>
      <c r="WKQ198" s="91"/>
      <c r="WKR198" s="91"/>
      <c r="WKS198" s="91"/>
      <c r="WKT198" s="91"/>
      <c r="WKU198" s="91"/>
      <c r="WKV198" s="91"/>
      <c r="WKW198" s="91"/>
      <c r="WKX198" s="91"/>
      <c r="WKY198" s="91"/>
      <c r="WKZ198" s="91"/>
      <c r="WLA198" s="91"/>
      <c r="WLB198" s="91"/>
      <c r="WLC198" s="91"/>
      <c r="WLD198" s="91"/>
      <c r="WLE198" s="91"/>
      <c r="WLF198" s="91"/>
      <c r="WLG198" s="91"/>
      <c r="WLH198" s="91"/>
      <c r="WLI198" s="91"/>
      <c r="WLJ198" s="91"/>
      <c r="WLK198" s="91"/>
      <c r="WLL198" s="91"/>
      <c r="WLM198" s="91"/>
      <c r="WLN198" s="91"/>
      <c r="WLO198" s="91"/>
      <c r="WLP198" s="91"/>
      <c r="WLQ198" s="91"/>
      <c r="WLR198" s="91"/>
      <c r="WLS198" s="91"/>
      <c r="WLT198" s="91"/>
      <c r="WLU198" s="91"/>
      <c r="WLV198" s="91"/>
      <c r="WLW198" s="91"/>
      <c r="WLX198" s="91"/>
      <c r="WLY198" s="91"/>
      <c r="WLZ198" s="91"/>
      <c r="WMA198" s="91"/>
      <c r="WMB198" s="91"/>
      <c r="WMC198" s="91"/>
      <c r="WMD198" s="91"/>
      <c r="WME198" s="91"/>
      <c r="WMF198" s="91"/>
      <c r="WMG198" s="91"/>
      <c r="WMH198" s="91"/>
      <c r="WMI198" s="91"/>
      <c r="WMJ198" s="91"/>
      <c r="WMK198" s="91"/>
      <c r="WML198" s="91"/>
      <c r="WMM198" s="91"/>
      <c r="WMN198" s="91"/>
      <c r="WMO198" s="91"/>
      <c r="WMP198" s="91"/>
      <c r="WMQ198" s="91"/>
      <c r="WMR198" s="91"/>
      <c r="WMS198" s="91"/>
      <c r="WMT198" s="91"/>
      <c r="WMU198" s="91"/>
      <c r="WMV198" s="91"/>
      <c r="WMW198" s="91"/>
      <c r="WMX198" s="91"/>
      <c r="WMY198" s="91"/>
      <c r="WMZ198" s="91"/>
      <c r="WNA198" s="91"/>
      <c r="WNB198" s="91"/>
      <c r="WNC198" s="91"/>
      <c r="WND198" s="91"/>
      <c r="WNE198" s="91"/>
      <c r="WNF198" s="91"/>
      <c r="WNG198" s="91"/>
      <c r="WNH198" s="91"/>
      <c r="WNI198" s="91"/>
      <c r="WNJ198" s="91"/>
      <c r="WNK198" s="91"/>
      <c r="WNL198" s="91"/>
      <c r="WNM198" s="91"/>
      <c r="WNN198" s="91"/>
      <c r="WNO198" s="91"/>
      <c r="WNP198" s="91"/>
      <c r="WNQ198" s="91"/>
      <c r="WNR198" s="91"/>
      <c r="WNS198" s="91"/>
      <c r="WNT198" s="91"/>
      <c r="WNU198" s="91"/>
      <c r="WNV198" s="91"/>
      <c r="WNW198" s="91"/>
      <c r="WNX198" s="91"/>
      <c r="WNY198" s="91"/>
      <c r="WNZ198" s="91"/>
      <c r="WOA198" s="91"/>
      <c r="WOB198" s="91"/>
      <c r="WOC198" s="91"/>
      <c r="WOD198" s="91"/>
      <c r="WOE198" s="91"/>
      <c r="WOF198" s="91"/>
      <c r="WOG198" s="91"/>
      <c r="WOH198" s="91"/>
      <c r="WOI198" s="91"/>
      <c r="WOJ198" s="91"/>
      <c r="WOK198" s="91"/>
      <c r="WOL198" s="91"/>
      <c r="WOM198" s="91"/>
      <c r="WON198" s="91"/>
      <c r="WOO198" s="91"/>
      <c r="WOP198" s="91"/>
      <c r="WOQ198" s="91"/>
      <c r="WOR198" s="91"/>
      <c r="WOS198" s="91"/>
      <c r="WOT198" s="91"/>
      <c r="WOU198" s="91"/>
      <c r="WOV198" s="91"/>
      <c r="WOW198" s="91"/>
      <c r="WOX198" s="91"/>
      <c r="WOY198" s="91"/>
      <c r="WOZ198" s="91"/>
      <c r="WPA198" s="91"/>
      <c r="WPB198" s="91"/>
      <c r="WPC198" s="91"/>
      <c r="WPD198" s="91"/>
      <c r="WPE198" s="91"/>
      <c r="WPF198" s="91"/>
      <c r="WPG198" s="91"/>
      <c r="WPH198" s="91"/>
      <c r="WPI198" s="91"/>
      <c r="WPJ198" s="91"/>
      <c r="WPK198" s="91"/>
      <c r="WPL198" s="91"/>
      <c r="WPM198" s="91"/>
      <c r="WPN198" s="91"/>
      <c r="WPO198" s="91"/>
      <c r="WPP198" s="91"/>
      <c r="WPQ198" s="91"/>
      <c r="WPR198" s="91"/>
      <c r="WPS198" s="91"/>
      <c r="WPT198" s="91"/>
      <c r="WPU198" s="91"/>
      <c r="WPV198" s="91"/>
      <c r="WPW198" s="91"/>
      <c r="WPX198" s="91"/>
      <c r="WPY198" s="91"/>
      <c r="WPZ198" s="91"/>
      <c r="WQA198" s="91"/>
      <c r="WQB198" s="91"/>
      <c r="WQC198" s="91"/>
      <c r="WQD198" s="91"/>
      <c r="WQE198" s="91"/>
      <c r="WQF198" s="91"/>
      <c r="WQG198" s="91"/>
      <c r="WQH198" s="91"/>
      <c r="WQI198" s="91"/>
      <c r="WQJ198" s="91"/>
      <c r="WQK198" s="91"/>
      <c r="WQL198" s="91"/>
      <c r="WQM198" s="91"/>
      <c r="WQN198" s="91"/>
      <c r="WQO198" s="91"/>
      <c r="WQP198" s="91"/>
      <c r="WQQ198" s="91"/>
      <c r="WQR198" s="91"/>
      <c r="WQS198" s="91"/>
      <c r="WQT198" s="91"/>
      <c r="WQU198" s="91"/>
      <c r="WQV198" s="91"/>
      <c r="WQW198" s="91"/>
      <c r="WQX198" s="91"/>
      <c r="WQY198" s="91"/>
      <c r="WQZ198" s="91"/>
      <c r="WRA198" s="91"/>
      <c r="WRB198" s="91"/>
      <c r="WRC198" s="91"/>
      <c r="WRD198" s="91"/>
      <c r="WRE198" s="91"/>
      <c r="WRF198" s="91"/>
      <c r="WRG198" s="91"/>
      <c r="WRH198" s="91"/>
      <c r="WRI198" s="91"/>
      <c r="WRJ198" s="91"/>
      <c r="WRK198" s="91"/>
      <c r="WRL198" s="91"/>
      <c r="WRM198" s="91"/>
      <c r="WRN198" s="91"/>
      <c r="WRO198" s="91"/>
      <c r="WRP198" s="91"/>
      <c r="WRQ198" s="91"/>
      <c r="WRR198" s="91"/>
      <c r="WRS198" s="91"/>
      <c r="WRT198" s="91"/>
      <c r="WRU198" s="91"/>
      <c r="WRV198" s="91"/>
      <c r="WRW198" s="91"/>
      <c r="WRX198" s="91"/>
      <c r="WRY198" s="91"/>
      <c r="WRZ198" s="91"/>
      <c r="WSA198" s="91"/>
      <c r="WSB198" s="91"/>
      <c r="WSC198" s="91"/>
      <c r="WSD198" s="91"/>
      <c r="WSE198" s="91"/>
      <c r="WSF198" s="91"/>
      <c r="WSG198" s="91"/>
      <c r="WSH198" s="91"/>
      <c r="WSI198" s="91"/>
      <c r="WSJ198" s="91"/>
      <c r="WSK198" s="91"/>
      <c r="WSL198" s="91"/>
      <c r="WSM198" s="91"/>
      <c r="WSN198" s="91"/>
      <c r="WSO198" s="91"/>
      <c r="WSP198" s="91"/>
      <c r="WSQ198" s="91"/>
      <c r="WSR198" s="91"/>
      <c r="WSS198" s="91"/>
      <c r="WST198" s="91"/>
      <c r="WSU198" s="91"/>
      <c r="WSV198" s="91"/>
      <c r="WSW198" s="91"/>
      <c r="WSX198" s="91"/>
      <c r="WSY198" s="91"/>
      <c r="WSZ198" s="91"/>
      <c r="WTA198" s="91"/>
      <c r="WTB198" s="91"/>
      <c r="WTC198" s="91"/>
      <c r="WTD198" s="91"/>
      <c r="WTE198" s="91"/>
      <c r="WTF198" s="91"/>
      <c r="WTG198" s="91"/>
      <c r="WTH198" s="91"/>
      <c r="WTI198" s="91"/>
      <c r="WTJ198" s="91"/>
      <c r="WTK198" s="91"/>
      <c r="WTL198" s="91"/>
      <c r="WTM198" s="91"/>
      <c r="WTN198" s="91"/>
      <c r="WTO198" s="91"/>
      <c r="WTP198" s="91"/>
      <c r="WTQ198" s="91"/>
      <c r="WTR198" s="91"/>
      <c r="WTS198" s="91"/>
      <c r="WTT198" s="91"/>
      <c r="WTU198" s="91"/>
      <c r="WTV198" s="91"/>
      <c r="WTW198" s="91"/>
      <c r="WTX198" s="91"/>
      <c r="WTY198" s="91"/>
      <c r="WTZ198" s="91"/>
      <c r="WUA198" s="91"/>
      <c r="WUB198" s="91"/>
      <c r="WUC198" s="91"/>
      <c r="WUD198" s="91"/>
      <c r="WUE198" s="91"/>
      <c r="WUF198" s="91"/>
      <c r="WUG198" s="91"/>
      <c r="WUH198" s="91"/>
      <c r="WUI198" s="91"/>
      <c r="WUJ198" s="91"/>
      <c r="WUK198" s="91"/>
      <c r="WUL198" s="91"/>
      <c r="WUM198" s="91"/>
      <c r="WUN198" s="91"/>
      <c r="WUO198" s="91"/>
      <c r="WUP198" s="91"/>
      <c r="WUQ198" s="91"/>
      <c r="WUR198" s="91"/>
      <c r="WUS198" s="91"/>
      <c r="WUT198" s="91"/>
      <c r="WUU198" s="91"/>
      <c r="WUV198" s="91"/>
      <c r="WUW198" s="91"/>
      <c r="WUX198" s="91"/>
      <c r="WUY198" s="91"/>
      <c r="WUZ198" s="91"/>
      <c r="WVA198" s="91"/>
      <c r="WVB198" s="91"/>
      <c r="WVC198" s="91"/>
      <c r="WVD198" s="91"/>
      <c r="WVE198" s="91"/>
      <c r="WVF198" s="91"/>
      <c r="WVG198" s="91"/>
      <c r="WVH198" s="91"/>
      <c r="WVI198" s="91"/>
      <c r="WVJ198" s="91"/>
      <c r="WVK198" s="91"/>
      <c r="WVL198" s="91"/>
      <c r="WVM198" s="91"/>
      <c r="WVN198" s="91"/>
      <c r="WVO198" s="91"/>
      <c r="WVP198" s="91"/>
      <c r="WVQ198" s="91"/>
      <c r="WVR198" s="91"/>
      <c r="WVS198" s="91"/>
      <c r="WVT198" s="91"/>
      <c r="WVU198" s="91"/>
      <c r="WVV198" s="91"/>
      <c r="WVW198" s="91"/>
      <c r="WVX198" s="91"/>
      <c r="WVY198" s="91"/>
      <c r="WVZ198" s="91"/>
      <c r="WWA198" s="91"/>
      <c r="WWB198" s="91"/>
      <c r="WWC198" s="91"/>
      <c r="WWD198" s="91"/>
      <c r="WWE198" s="91"/>
      <c r="WWF198" s="91"/>
      <c r="WWG198" s="91"/>
      <c r="WWH198" s="91"/>
      <c r="WWI198" s="91"/>
      <c r="WWJ198" s="91"/>
      <c r="WWK198" s="91"/>
      <c r="WWL198" s="91"/>
      <c r="WWM198" s="91"/>
      <c r="WWN198" s="91"/>
      <c r="WWO198" s="91"/>
      <c r="WWP198" s="91"/>
      <c r="WWQ198" s="91"/>
      <c r="WWR198" s="91"/>
      <c r="WWS198" s="91"/>
      <c r="WWT198" s="91"/>
      <c r="WWU198" s="91"/>
      <c r="WWV198" s="91"/>
      <c r="WWW198" s="91"/>
      <c r="WWX198" s="91"/>
      <c r="WWY198" s="91"/>
      <c r="WWZ198" s="91"/>
      <c r="WXA198" s="91"/>
      <c r="WXB198" s="91"/>
      <c r="WXC198" s="91"/>
      <c r="WXD198" s="91"/>
      <c r="WXE198" s="91"/>
      <c r="WXF198" s="91"/>
      <c r="WXG198" s="91"/>
      <c r="WXH198" s="91"/>
      <c r="WXI198" s="91"/>
      <c r="WXJ198" s="91"/>
      <c r="WXK198" s="91"/>
      <c r="WXL198" s="91"/>
      <c r="WXM198" s="91"/>
      <c r="WXN198" s="91"/>
      <c r="WXO198" s="91"/>
      <c r="WXP198" s="91"/>
      <c r="WXQ198" s="91"/>
      <c r="WXR198" s="91"/>
      <c r="WXS198" s="91"/>
      <c r="WXT198" s="91"/>
      <c r="WXU198" s="91"/>
      <c r="WXV198" s="91"/>
      <c r="WXW198" s="91"/>
      <c r="WXX198" s="91"/>
      <c r="WXY198" s="91"/>
      <c r="WXZ198" s="91"/>
      <c r="WYA198" s="91"/>
      <c r="WYB198" s="91"/>
      <c r="WYC198" s="91"/>
      <c r="WYD198" s="91"/>
      <c r="WYE198" s="91"/>
      <c r="WYF198" s="91"/>
      <c r="WYG198" s="91"/>
      <c r="WYH198" s="91"/>
      <c r="WYI198" s="91"/>
      <c r="WYJ198" s="91"/>
      <c r="WYK198" s="91"/>
      <c r="WYL198" s="91"/>
      <c r="WYM198" s="91"/>
      <c r="WYN198" s="91"/>
      <c r="WYO198" s="91"/>
      <c r="WYP198" s="91"/>
      <c r="WYQ198" s="91"/>
      <c r="WYR198" s="91"/>
      <c r="WYS198" s="91"/>
      <c r="WYT198" s="91"/>
      <c r="WYU198" s="91"/>
      <c r="WYV198" s="91"/>
      <c r="WYW198" s="91"/>
      <c r="WYX198" s="91"/>
      <c r="WYY198" s="91"/>
      <c r="WYZ198" s="91"/>
      <c r="WZA198" s="91"/>
      <c r="WZB198" s="91"/>
      <c r="WZC198" s="91"/>
      <c r="WZD198" s="91"/>
      <c r="WZE198" s="91"/>
      <c r="WZF198" s="91"/>
      <c r="WZG198" s="91"/>
      <c r="WZH198" s="91"/>
      <c r="WZI198" s="91"/>
      <c r="WZJ198" s="91"/>
      <c r="WZK198" s="91"/>
      <c r="WZL198" s="91"/>
      <c r="WZM198" s="91"/>
      <c r="WZN198" s="91"/>
      <c r="WZO198" s="91"/>
      <c r="WZP198" s="91"/>
      <c r="WZQ198" s="91"/>
      <c r="WZR198" s="91"/>
      <c r="WZS198" s="91"/>
      <c r="WZT198" s="91"/>
      <c r="WZU198" s="91"/>
      <c r="WZV198" s="91"/>
      <c r="WZW198" s="91"/>
      <c r="WZX198" s="91"/>
      <c r="WZY198" s="91"/>
      <c r="WZZ198" s="91"/>
      <c r="XAA198" s="91"/>
      <c r="XAB198" s="91"/>
      <c r="XAC198" s="91"/>
      <c r="XAD198" s="91"/>
      <c r="XAE198" s="91"/>
      <c r="XAF198" s="91"/>
      <c r="XAG198" s="91"/>
      <c r="XAH198" s="91"/>
      <c r="XAI198" s="91"/>
      <c r="XAJ198" s="91"/>
      <c r="XAK198" s="91"/>
      <c r="XAL198" s="91"/>
      <c r="XAM198" s="91"/>
      <c r="XAN198" s="91"/>
      <c r="XAO198" s="91"/>
      <c r="XAP198" s="91"/>
      <c r="XAQ198" s="91"/>
      <c r="XAR198" s="91"/>
      <c r="XAS198" s="91"/>
      <c r="XAT198" s="91"/>
      <c r="XAU198" s="91"/>
      <c r="XAV198" s="91"/>
      <c r="XAW198" s="91"/>
      <c r="XAX198" s="91"/>
      <c r="XAY198" s="91"/>
      <c r="XAZ198" s="91"/>
      <c r="XBA198" s="91"/>
      <c r="XBB198" s="91"/>
      <c r="XBC198" s="91"/>
      <c r="XBD198" s="91"/>
      <c r="XBE198" s="91"/>
      <c r="XBF198" s="91"/>
      <c r="XBG198" s="91"/>
      <c r="XBH198" s="91"/>
      <c r="XBI198" s="91"/>
      <c r="XBJ198" s="91"/>
      <c r="XBK198" s="91"/>
      <c r="XBL198" s="91"/>
      <c r="XBM198" s="91"/>
      <c r="XBN198" s="91"/>
      <c r="XBO198" s="91"/>
      <c r="XBP198" s="91"/>
      <c r="XBQ198" s="91"/>
      <c r="XBR198" s="91"/>
      <c r="XBS198" s="91"/>
      <c r="XBT198" s="91"/>
      <c r="XBU198" s="91"/>
      <c r="XBV198" s="91"/>
      <c r="XBW198" s="91"/>
      <c r="XBX198" s="91"/>
      <c r="XBY198" s="91"/>
      <c r="XBZ198" s="91"/>
      <c r="XCA198" s="91"/>
      <c r="XCB198" s="91"/>
      <c r="XCC198" s="91"/>
      <c r="XCD198" s="91"/>
      <c r="XCE198" s="91"/>
      <c r="XCF198" s="91"/>
      <c r="XCG198" s="91"/>
      <c r="XCH198" s="91"/>
      <c r="XCI198" s="91"/>
      <c r="XCJ198" s="91"/>
      <c r="XCK198" s="91"/>
      <c r="XCL198" s="91"/>
      <c r="XCM198" s="91"/>
      <c r="XCN198" s="91"/>
      <c r="XCO198" s="91"/>
      <c r="XCP198" s="91"/>
      <c r="XCQ198" s="91"/>
      <c r="XCR198" s="91"/>
      <c r="XCS198" s="91"/>
      <c r="XCT198" s="91"/>
      <c r="XCU198" s="91"/>
      <c r="XCV198" s="91"/>
      <c r="XCW198" s="91"/>
      <c r="XCX198" s="91"/>
      <c r="XCY198" s="91"/>
      <c r="XCZ198" s="91"/>
      <c r="XDA198" s="91"/>
      <c r="XDB198" s="91"/>
      <c r="XDC198" s="91"/>
      <c r="XDD198" s="91"/>
      <c r="XDE198" s="91"/>
      <c r="XDF198" s="91"/>
      <c r="XDG198" s="91"/>
      <c r="XDH198" s="91"/>
      <c r="XDI198" s="91"/>
      <c r="XDJ198" s="91"/>
      <c r="XDK198" s="91"/>
      <c r="XDL198" s="91"/>
      <c r="XDM198" s="91"/>
      <c r="XDN198" s="91"/>
      <c r="XDO198" s="91"/>
      <c r="XDP198" s="91"/>
      <c r="XDQ198" s="91"/>
      <c r="XDR198" s="91"/>
      <c r="XDS198" s="91"/>
      <c r="XDT198" s="91"/>
      <c r="XDU198" s="91"/>
      <c r="XDV198" s="91"/>
      <c r="XDW198" s="91"/>
      <c r="XDX198" s="91"/>
      <c r="XDY198" s="91"/>
      <c r="XDZ198" s="91"/>
      <c r="XEA198" s="91"/>
      <c r="XEB198" s="91"/>
      <c r="XEC198" s="91"/>
      <c r="XED198" s="91"/>
      <c r="XEE198" s="91"/>
      <c r="XEF198" s="91"/>
      <c r="XEG198" s="91"/>
      <c r="XEH198" s="91"/>
      <c r="XEI198" s="91"/>
      <c r="XEJ198" s="91"/>
      <c r="XEK198" s="91"/>
      <c r="XEL198" s="91"/>
      <c r="XEM198" s="91"/>
      <c r="XEN198" s="91"/>
      <c r="XEO198" s="91"/>
      <c r="XEP198" s="91"/>
      <c r="XEQ198" s="91"/>
      <c r="XER198" s="91"/>
      <c r="XES198" s="91"/>
      <c r="XET198" s="91"/>
      <c r="XEU198" s="91"/>
      <c r="XEV198" s="91"/>
      <c r="XEW198" s="91"/>
      <c r="XEX198" s="91"/>
      <c r="XEY198" s="91"/>
      <c r="XEZ198" s="91"/>
      <c r="XFA198" s="91"/>
      <c r="XFB198" s="91"/>
      <c r="XFC198" s="91"/>
      <c r="XFD198" s="91"/>
    </row>
    <row r="199" spans="1:16384" ht="13.5" customHeight="1" x14ac:dyDescent="0.2">
      <c r="A199" s="86">
        <v>92121701</v>
      </c>
      <c r="B199" s="69" t="str">
        <f ca="1">IFERROR(INDEX(UNSPSCDes,MATCH(INDIRECT(ADDRESS(ROW(),COLUMN()-1,4)),UNSPSCCode,0)),"")</f>
        <v>Vigilancia o mantenimiento o monitoreo de alarmas</v>
      </c>
      <c r="C199" s="90" t="s">
        <v>1450</v>
      </c>
      <c r="D199" s="81">
        <v>3</v>
      </c>
      <c r="E199" s="71">
        <v>1500</v>
      </c>
      <c r="F199" s="70">
        <f ca="1">INDIRECT(ADDRESS(ROW(),COLUMN()-2,4))*INDIRECT(ADDRESS(ROW(),COLUMN()-1,4))</f>
        <v>4500</v>
      </c>
      <c r="G199" s="45"/>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c r="ET199" s="91"/>
      <c r="EU199" s="91"/>
      <c r="EV199" s="91"/>
      <c r="EW199" s="91"/>
      <c r="EX199" s="91"/>
      <c r="EY199" s="91"/>
      <c r="EZ199" s="91"/>
      <c r="FA199" s="91"/>
      <c r="FB199" s="91"/>
      <c r="FC199" s="91"/>
      <c r="FD199" s="91"/>
      <c r="FE199" s="91"/>
      <c r="FF199" s="91"/>
      <c r="FG199" s="91"/>
      <c r="FH199" s="91"/>
      <c r="FI199" s="91"/>
      <c r="FJ199" s="91"/>
      <c r="FK199" s="91"/>
      <c r="FL199" s="91"/>
      <c r="FM199" s="91"/>
      <c r="FN199" s="91"/>
      <c r="FO199" s="91"/>
      <c r="FP199" s="91"/>
      <c r="FQ199" s="91"/>
      <c r="FR199" s="91"/>
      <c r="FS199" s="91"/>
      <c r="FT199" s="91"/>
      <c r="FU199" s="91"/>
      <c r="FV199" s="91"/>
      <c r="FW199" s="91"/>
      <c r="FX199" s="91"/>
      <c r="FY199" s="91"/>
      <c r="FZ199" s="91"/>
      <c r="GA199" s="91"/>
      <c r="GB199" s="91"/>
      <c r="GC199" s="91"/>
      <c r="GD199" s="91"/>
      <c r="GE199" s="91"/>
      <c r="GF199" s="91"/>
      <c r="GG199" s="91"/>
      <c r="GH199" s="91"/>
      <c r="GI199" s="91"/>
      <c r="GJ199" s="91"/>
      <c r="GK199" s="91"/>
      <c r="GL199" s="91"/>
      <c r="GM199" s="91"/>
      <c r="GN199" s="91"/>
      <c r="GO199" s="91"/>
      <c r="GP199" s="91"/>
      <c r="GQ199" s="91"/>
      <c r="GR199" s="91"/>
      <c r="GS199" s="91"/>
      <c r="GT199" s="91"/>
      <c r="GU199" s="91"/>
      <c r="GV199" s="91"/>
      <c r="GW199" s="91"/>
      <c r="GX199" s="91"/>
      <c r="GY199" s="91"/>
      <c r="GZ199" s="91"/>
      <c r="HA199" s="91"/>
      <c r="HB199" s="91"/>
      <c r="HC199" s="91"/>
      <c r="HD199" s="91"/>
      <c r="HE199" s="91"/>
      <c r="HF199" s="91"/>
      <c r="HG199" s="91"/>
      <c r="HH199" s="91"/>
      <c r="HI199" s="91"/>
      <c r="HJ199" s="91"/>
      <c r="HK199" s="91"/>
      <c r="HL199" s="91"/>
      <c r="HM199" s="91"/>
      <c r="HN199" s="91"/>
      <c r="HO199" s="91"/>
      <c r="HP199" s="91"/>
      <c r="HQ199" s="91"/>
      <c r="HR199" s="91"/>
      <c r="HS199" s="91"/>
      <c r="HT199" s="91"/>
      <c r="HU199" s="91"/>
      <c r="HV199" s="91"/>
      <c r="HW199" s="91"/>
      <c r="HX199" s="91"/>
      <c r="HY199" s="91"/>
      <c r="HZ199" s="91"/>
      <c r="IA199" s="91"/>
      <c r="IB199" s="91"/>
      <c r="IC199" s="91"/>
      <c r="ID199" s="91"/>
      <c r="IE199" s="91"/>
      <c r="IF199" s="91"/>
      <c r="IG199" s="91"/>
      <c r="IH199" s="91"/>
      <c r="II199" s="91"/>
      <c r="IJ199" s="91"/>
      <c r="IK199" s="91"/>
      <c r="IL199" s="91"/>
      <c r="IM199" s="91"/>
      <c r="IN199" s="91"/>
      <c r="IO199" s="91"/>
      <c r="IP199" s="91"/>
      <c r="IQ199" s="91"/>
      <c r="IR199" s="91"/>
      <c r="IS199" s="91"/>
      <c r="IT199" s="91"/>
      <c r="IU199" s="91"/>
      <c r="IV199" s="91"/>
      <c r="IW199" s="91"/>
      <c r="IX199" s="91"/>
      <c r="IY199" s="91"/>
      <c r="IZ199" s="91"/>
      <c r="JA199" s="91"/>
      <c r="JB199" s="91"/>
      <c r="JC199" s="91"/>
      <c r="JD199" s="91"/>
      <c r="JE199" s="91"/>
      <c r="JF199" s="91"/>
      <c r="JG199" s="91"/>
      <c r="JH199" s="91"/>
      <c r="JI199" s="91"/>
      <c r="JJ199" s="91"/>
      <c r="JK199" s="91"/>
      <c r="JL199" s="91"/>
      <c r="JM199" s="91"/>
      <c r="JN199" s="91"/>
      <c r="JO199" s="91"/>
      <c r="JP199" s="91"/>
      <c r="JQ199" s="91"/>
      <c r="JR199" s="91"/>
      <c r="JS199" s="91"/>
      <c r="JT199" s="91"/>
      <c r="JU199" s="91"/>
      <c r="JV199" s="91"/>
      <c r="JW199" s="91"/>
      <c r="JX199" s="91"/>
      <c r="JY199" s="91"/>
      <c r="JZ199" s="91"/>
      <c r="KA199" s="91"/>
      <c r="KB199" s="91"/>
      <c r="KC199" s="91"/>
      <c r="KD199" s="91"/>
      <c r="KE199" s="91"/>
      <c r="KF199" s="91"/>
      <c r="KG199" s="91"/>
      <c r="KH199" s="91"/>
      <c r="KI199" s="91"/>
      <c r="KJ199" s="91"/>
      <c r="KK199" s="91"/>
      <c r="KL199" s="91"/>
      <c r="KM199" s="91"/>
      <c r="KN199" s="91"/>
      <c r="KO199" s="91"/>
      <c r="KP199" s="91"/>
      <c r="KQ199" s="91"/>
      <c r="KR199" s="91"/>
      <c r="KS199" s="91"/>
      <c r="KT199" s="91"/>
      <c r="KU199" s="91"/>
      <c r="KV199" s="91"/>
      <c r="KW199" s="91"/>
      <c r="KX199" s="91"/>
      <c r="KY199" s="91"/>
      <c r="KZ199" s="91"/>
      <c r="LA199" s="91"/>
      <c r="LB199" s="91"/>
      <c r="LC199" s="91"/>
      <c r="LD199" s="91"/>
      <c r="LE199" s="91"/>
      <c r="LF199" s="91"/>
      <c r="LG199" s="91"/>
      <c r="LH199" s="91"/>
      <c r="LI199" s="91"/>
      <c r="LJ199" s="91"/>
      <c r="LK199" s="91"/>
      <c r="LL199" s="91"/>
      <c r="LM199" s="91"/>
      <c r="LN199" s="91"/>
      <c r="LO199" s="91"/>
      <c r="LP199" s="91"/>
      <c r="LQ199" s="91"/>
      <c r="LR199" s="91"/>
      <c r="LS199" s="91"/>
      <c r="LT199" s="91"/>
      <c r="LU199" s="91"/>
      <c r="LV199" s="91"/>
      <c r="LW199" s="91"/>
      <c r="LX199" s="91"/>
      <c r="LY199" s="91"/>
      <c r="LZ199" s="91"/>
      <c r="MA199" s="91"/>
      <c r="MB199" s="91"/>
      <c r="MC199" s="91"/>
      <c r="MD199" s="91"/>
      <c r="ME199" s="91"/>
      <c r="MF199" s="91"/>
      <c r="MG199" s="91"/>
      <c r="MH199" s="91"/>
      <c r="MI199" s="91"/>
      <c r="MJ199" s="91"/>
      <c r="MK199" s="91"/>
      <c r="ML199" s="91"/>
      <c r="MM199" s="91"/>
      <c r="MN199" s="91"/>
      <c r="MO199" s="91"/>
      <c r="MP199" s="91"/>
      <c r="MQ199" s="91"/>
      <c r="MR199" s="91"/>
      <c r="MS199" s="91"/>
      <c r="MT199" s="91"/>
      <c r="MU199" s="91"/>
      <c r="MV199" s="91"/>
      <c r="MW199" s="91"/>
      <c r="MX199" s="91"/>
      <c r="MY199" s="91"/>
      <c r="MZ199" s="91"/>
      <c r="NA199" s="91"/>
      <c r="NB199" s="91"/>
      <c r="NC199" s="91"/>
      <c r="ND199" s="91"/>
      <c r="NE199" s="91"/>
      <c r="NF199" s="91"/>
      <c r="NG199" s="91"/>
      <c r="NH199" s="91"/>
      <c r="NI199" s="91"/>
      <c r="NJ199" s="91"/>
      <c r="NK199" s="91"/>
      <c r="NL199" s="91"/>
      <c r="NM199" s="91"/>
      <c r="NN199" s="91"/>
      <c r="NO199" s="91"/>
      <c r="NP199" s="91"/>
      <c r="NQ199" s="91"/>
      <c r="NR199" s="91"/>
      <c r="NS199" s="91"/>
      <c r="NT199" s="91"/>
      <c r="NU199" s="91"/>
      <c r="NV199" s="91"/>
      <c r="NW199" s="91"/>
      <c r="NX199" s="91"/>
      <c r="NY199" s="91"/>
      <c r="NZ199" s="91"/>
      <c r="OA199" s="91"/>
      <c r="OB199" s="91"/>
      <c r="OC199" s="91"/>
      <c r="OD199" s="91"/>
      <c r="OE199" s="91"/>
      <c r="OF199" s="91"/>
      <c r="OG199" s="91"/>
      <c r="OH199" s="91"/>
      <c r="OI199" s="91"/>
      <c r="OJ199" s="91"/>
      <c r="OK199" s="91"/>
      <c r="OL199" s="91"/>
      <c r="OM199" s="91"/>
      <c r="ON199" s="91"/>
      <c r="OO199" s="91"/>
      <c r="OP199" s="91"/>
      <c r="OQ199" s="91"/>
      <c r="OR199" s="91"/>
      <c r="OS199" s="91"/>
      <c r="OT199" s="91"/>
      <c r="OU199" s="91"/>
      <c r="OV199" s="91"/>
      <c r="OW199" s="91"/>
      <c r="OX199" s="91"/>
      <c r="OY199" s="91"/>
      <c r="OZ199" s="91"/>
      <c r="PA199" s="91"/>
      <c r="PB199" s="91"/>
      <c r="PC199" s="91"/>
      <c r="PD199" s="91"/>
      <c r="PE199" s="91"/>
      <c r="PF199" s="91"/>
      <c r="PG199" s="91"/>
      <c r="PH199" s="91"/>
      <c r="PI199" s="91"/>
      <c r="PJ199" s="91"/>
      <c r="PK199" s="91"/>
      <c r="PL199" s="91"/>
      <c r="PM199" s="91"/>
      <c r="PN199" s="91"/>
      <c r="PO199" s="91"/>
      <c r="PP199" s="91"/>
      <c r="PQ199" s="91"/>
      <c r="PR199" s="91"/>
      <c r="PS199" s="91"/>
      <c r="PT199" s="91"/>
      <c r="PU199" s="91"/>
      <c r="PV199" s="91"/>
      <c r="PW199" s="91"/>
      <c r="PX199" s="91"/>
      <c r="PY199" s="91"/>
      <c r="PZ199" s="91"/>
      <c r="QA199" s="91"/>
      <c r="QB199" s="91"/>
      <c r="QC199" s="91"/>
      <c r="QD199" s="91"/>
      <c r="QE199" s="91"/>
      <c r="QF199" s="91"/>
      <c r="QG199" s="91"/>
      <c r="QH199" s="91"/>
      <c r="QI199" s="91"/>
      <c r="QJ199" s="91"/>
      <c r="QK199" s="91"/>
      <c r="QL199" s="91"/>
      <c r="QM199" s="91"/>
      <c r="QN199" s="91"/>
      <c r="QO199" s="91"/>
      <c r="QP199" s="91"/>
      <c r="QQ199" s="91"/>
      <c r="QR199" s="91"/>
      <c r="QS199" s="91"/>
      <c r="QT199" s="91"/>
      <c r="QU199" s="91"/>
      <c r="QV199" s="91"/>
      <c r="QW199" s="91"/>
      <c r="QX199" s="91"/>
      <c r="QY199" s="91"/>
      <c r="QZ199" s="91"/>
      <c r="RA199" s="91"/>
      <c r="RB199" s="91"/>
      <c r="RC199" s="91"/>
      <c r="RD199" s="91"/>
      <c r="RE199" s="91"/>
      <c r="RF199" s="91"/>
      <c r="RG199" s="91"/>
      <c r="RH199" s="91"/>
      <c r="RI199" s="91"/>
      <c r="RJ199" s="91"/>
      <c r="RK199" s="91"/>
      <c r="RL199" s="91"/>
      <c r="RM199" s="91"/>
      <c r="RN199" s="91"/>
      <c r="RO199" s="91"/>
      <c r="RP199" s="91"/>
      <c r="RQ199" s="91"/>
      <c r="RR199" s="91"/>
      <c r="RS199" s="91"/>
      <c r="RT199" s="91"/>
      <c r="RU199" s="91"/>
      <c r="RV199" s="91"/>
      <c r="RW199" s="91"/>
      <c r="RX199" s="91"/>
      <c r="RY199" s="91"/>
      <c r="RZ199" s="91"/>
      <c r="SA199" s="91"/>
      <c r="SB199" s="91"/>
      <c r="SC199" s="91"/>
      <c r="SD199" s="91"/>
      <c r="SE199" s="91"/>
      <c r="SF199" s="91"/>
      <c r="SG199" s="91"/>
      <c r="SH199" s="91"/>
      <c r="SI199" s="91"/>
      <c r="SJ199" s="91"/>
      <c r="SK199" s="91"/>
      <c r="SL199" s="91"/>
      <c r="SM199" s="91"/>
      <c r="SN199" s="91"/>
      <c r="SO199" s="91"/>
      <c r="SP199" s="91"/>
      <c r="SQ199" s="91"/>
      <c r="SR199" s="91"/>
      <c r="SS199" s="91"/>
      <c r="ST199" s="91"/>
      <c r="SU199" s="91"/>
      <c r="SV199" s="91"/>
      <c r="SW199" s="91"/>
      <c r="SX199" s="91"/>
      <c r="SY199" s="91"/>
      <c r="SZ199" s="91"/>
      <c r="TA199" s="91"/>
      <c r="TB199" s="91"/>
      <c r="TC199" s="91"/>
      <c r="TD199" s="91"/>
      <c r="TE199" s="91"/>
      <c r="TF199" s="91"/>
      <c r="TG199" s="91"/>
      <c r="TH199" s="91"/>
      <c r="TI199" s="91"/>
      <c r="TJ199" s="91"/>
      <c r="TK199" s="91"/>
      <c r="TL199" s="91"/>
      <c r="TM199" s="91"/>
      <c r="TN199" s="91"/>
      <c r="TO199" s="91"/>
      <c r="TP199" s="91"/>
      <c r="TQ199" s="91"/>
      <c r="TR199" s="91"/>
      <c r="TS199" s="91"/>
      <c r="TT199" s="91"/>
      <c r="TU199" s="91"/>
      <c r="TV199" s="91"/>
      <c r="TW199" s="91"/>
      <c r="TX199" s="91"/>
      <c r="TY199" s="91"/>
      <c r="TZ199" s="91"/>
      <c r="UA199" s="91"/>
      <c r="UB199" s="91"/>
      <c r="UC199" s="91"/>
      <c r="UD199" s="91"/>
      <c r="UE199" s="91"/>
      <c r="UF199" s="91"/>
      <c r="UG199" s="91"/>
      <c r="UH199" s="91"/>
      <c r="UI199" s="91"/>
      <c r="UJ199" s="91"/>
      <c r="UK199" s="91"/>
      <c r="UL199" s="91"/>
      <c r="UM199" s="91"/>
      <c r="UN199" s="91"/>
      <c r="UO199" s="91"/>
      <c r="UP199" s="91"/>
      <c r="UQ199" s="91"/>
      <c r="UR199" s="91"/>
      <c r="US199" s="91"/>
      <c r="UT199" s="91"/>
      <c r="UU199" s="91"/>
      <c r="UV199" s="91"/>
      <c r="UW199" s="91"/>
      <c r="UX199" s="91"/>
      <c r="UY199" s="91"/>
      <c r="UZ199" s="91"/>
      <c r="VA199" s="91"/>
      <c r="VB199" s="91"/>
      <c r="VC199" s="91"/>
      <c r="VD199" s="91"/>
      <c r="VE199" s="91"/>
      <c r="VF199" s="91"/>
      <c r="VG199" s="91"/>
      <c r="VH199" s="91"/>
      <c r="VI199" s="91"/>
      <c r="VJ199" s="91"/>
      <c r="VK199" s="91"/>
      <c r="VL199" s="91"/>
      <c r="VM199" s="91"/>
      <c r="VN199" s="91"/>
      <c r="VO199" s="91"/>
      <c r="VP199" s="91"/>
      <c r="VQ199" s="91"/>
      <c r="VR199" s="91"/>
      <c r="VS199" s="91"/>
      <c r="VT199" s="91"/>
      <c r="VU199" s="91"/>
      <c r="VV199" s="91"/>
      <c r="VW199" s="91"/>
      <c r="VX199" s="91"/>
      <c r="VY199" s="91"/>
      <c r="VZ199" s="91"/>
      <c r="WA199" s="91"/>
      <c r="WB199" s="91"/>
      <c r="WC199" s="91"/>
      <c r="WD199" s="91"/>
      <c r="WE199" s="91"/>
      <c r="WF199" s="91"/>
      <c r="WG199" s="91"/>
      <c r="WH199" s="91"/>
      <c r="WI199" s="91"/>
      <c r="WJ199" s="91"/>
      <c r="WK199" s="91"/>
      <c r="WL199" s="91"/>
      <c r="WM199" s="91"/>
      <c r="WN199" s="91"/>
      <c r="WO199" s="91"/>
      <c r="WP199" s="91"/>
      <c r="WQ199" s="91"/>
      <c r="WR199" s="91"/>
      <c r="WS199" s="91"/>
      <c r="WT199" s="91"/>
      <c r="WU199" s="91"/>
      <c r="WV199" s="91"/>
      <c r="WW199" s="91"/>
      <c r="WX199" s="91"/>
      <c r="WY199" s="91"/>
      <c r="WZ199" s="91"/>
      <c r="XA199" s="91"/>
      <c r="XB199" s="91"/>
      <c r="XC199" s="91"/>
      <c r="XD199" s="91"/>
      <c r="XE199" s="91"/>
      <c r="XF199" s="91"/>
      <c r="XG199" s="91"/>
      <c r="XH199" s="91"/>
      <c r="XI199" s="91"/>
      <c r="XJ199" s="91"/>
      <c r="XK199" s="91"/>
      <c r="XL199" s="91"/>
      <c r="XM199" s="91"/>
      <c r="XN199" s="91"/>
      <c r="XO199" s="91"/>
      <c r="XP199" s="91"/>
      <c r="XQ199" s="91"/>
      <c r="XR199" s="91"/>
      <c r="XS199" s="91"/>
      <c r="XT199" s="91"/>
      <c r="XU199" s="91"/>
      <c r="XV199" s="91"/>
      <c r="XW199" s="91"/>
      <c r="XX199" s="91"/>
      <c r="XY199" s="91"/>
      <c r="XZ199" s="91"/>
      <c r="YA199" s="91"/>
      <c r="YB199" s="91"/>
      <c r="YC199" s="91"/>
      <c r="YD199" s="91"/>
      <c r="YE199" s="91"/>
      <c r="YF199" s="91"/>
      <c r="YG199" s="91"/>
      <c r="YH199" s="91"/>
      <c r="YI199" s="91"/>
      <c r="YJ199" s="91"/>
      <c r="YK199" s="91"/>
      <c r="YL199" s="91"/>
      <c r="YM199" s="91"/>
      <c r="YN199" s="91"/>
      <c r="YO199" s="91"/>
      <c r="YP199" s="91"/>
      <c r="YQ199" s="91"/>
      <c r="YR199" s="91"/>
      <c r="YS199" s="91"/>
      <c r="YT199" s="91"/>
      <c r="YU199" s="91"/>
      <c r="YV199" s="91"/>
      <c r="YW199" s="91"/>
      <c r="YX199" s="91"/>
      <c r="YY199" s="91"/>
      <c r="YZ199" s="91"/>
      <c r="ZA199" s="91"/>
      <c r="ZB199" s="91"/>
      <c r="ZC199" s="91"/>
      <c r="ZD199" s="91"/>
      <c r="ZE199" s="91"/>
      <c r="ZF199" s="91"/>
      <c r="ZG199" s="91"/>
      <c r="ZH199" s="91"/>
      <c r="ZI199" s="91"/>
      <c r="ZJ199" s="91"/>
      <c r="ZK199" s="91"/>
      <c r="ZL199" s="91"/>
      <c r="ZM199" s="91"/>
      <c r="ZN199" s="91"/>
      <c r="ZO199" s="91"/>
      <c r="ZP199" s="91"/>
      <c r="ZQ199" s="91"/>
      <c r="ZR199" s="91"/>
      <c r="ZS199" s="91"/>
      <c r="ZT199" s="91"/>
      <c r="ZU199" s="91"/>
      <c r="ZV199" s="91"/>
      <c r="ZW199" s="91"/>
      <c r="ZX199" s="91"/>
      <c r="ZY199" s="91"/>
      <c r="ZZ199" s="91"/>
      <c r="AAA199" s="91"/>
      <c r="AAB199" s="91"/>
      <c r="AAC199" s="91"/>
      <c r="AAD199" s="91"/>
      <c r="AAE199" s="91"/>
      <c r="AAF199" s="91"/>
      <c r="AAG199" s="91"/>
      <c r="AAH199" s="91"/>
      <c r="AAI199" s="91"/>
      <c r="AAJ199" s="91"/>
      <c r="AAK199" s="91"/>
      <c r="AAL199" s="91"/>
      <c r="AAM199" s="91"/>
      <c r="AAN199" s="91"/>
      <c r="AAO199" s="91"/>
      <c r="AAP199" s="91"/>
      <c r="AAQ199" s="91"/>
      <c r="AAR199" s="91"/>
      <c r="AAS199" s="91"/>
      <c r="AAT199" s="91"/>
      <c r="AAU199" s="91"/>
      <c r="AAV199" s="91"/>
      <c r="AAW199" s="91"/>
      <c r="AAX199" s="91"/>
      <c r="AAY199" s="91"/>
      <c r="AAZ199" s="91"/>
      <c r="ABA199" s="91"/>
      <c r="ABB199" s="91"/>
      <c r="ABC199" s="91"/>
      <c r="ABD199" s="91"/>
      <c r="ABE199" s="91"/>
      <c r="ABF199" s="91"/>
      <c r="ABG199" s="91"/>
      <c r="ABH199" s="91"/>
      <c r="ABI199" s="91"/>
      <c r="ABJ199" s="91"/>
      <c r="ABK199" s="91"/>
      <c r="ABL199" s="91"/>
      <c r="ABM199" s="91"/>
      <c r="ABN199" s="91"/>
      <c r="ABO199" s="91"/>
      <c r="ABP199" s="91"/>
      <c r="ABQ199" s="91"/>
      <c r="ABR199" s="91"/>
      <c r="ABS199" s="91"/>
      <c r="ABT199" s="91"/>
      <c r="ABU199" s="91"/>
      <c r="ABV199" s="91"/>
      <c r="ABW199" s="91"/>
      <c r="ABX199" s="91"/>
      <c r="ABY199" s="91"/>
      <c r="ABZ199" s="91"/>
      <c r="ACA199" s="91"/>
      <c r="ACB199" s="91"/>
      <c r="ACC199" s="91"/>
      <c r="ACD199" s="91"/>
      <c r="ACE199" s="91"/>
      <c r="ACF199" s="91"/>
      <c r="ACG199" s="91"/>
      <c r="ACH199" s="91"/>
      <c r="ACI199" s="91"/>
      <c r="ACJ199" s="91"/>
      <c r="ACK199" s="91"/>
      <c r="ACL199" s="91"/>
      <c r="ACM199" s="91"/>
      <c r="ACN199" s="91"/>
      <c r="ACO199" s="91"/>
      <c r="ACP199" s="91"/>
      <c r="ACQ199" s="91"/>
      <c r="ACR199" s="91"/>
      <c r="ACS199" s="91"/>
      <c r="ACT199" s="91"/>
      <c r="ACU199" s="91"/>
      <c r="ACV199" s="91"/>
      <c r="ACW199" s="91"/>
      <c r="ACX199" s="91"/>
      <c r="ACY199" s="91"/>
      <c r="ACZ199" s="91"/>
      <c r="ADA199" s="91"/>
      <c r="ADB199" s="91"/>
      <c r="ADC199" s="91"/>
      <c r="ADD199" s="91"/>
      <c r="ADE199" s="91"/>
      <c r="ADF199" s="91"/>
      <c r="ADG199" s="91"/>
      <c r="ADH199" s="91"/>
      <c r="ADI199" s="91"/>
      <c r="ADJ199" s="91"/>
      <c r="ADK199" s="91"/>
      <c r="ADL199" s="91"/>
      <c r="ADM199" s="91"/>
      <c r="ADN199" s="91"/>
      <c r="ADO199" s="91"/>
      <c r="ADP199" s="91"/>
      <c r="ADQ199" s="91"/>
      <c r="ADR199" s="91"/>
      <c r="ADS199" s="91"/>
      <c r="ADT199" s="91"/>
      <c r="ADU199" s="91"/>
      <c r="ADV199" s="91"/>
      <c r="ADW199" s="91"/>
      <c r="ADX199" s="91"/>
      <c r="ADY199" s="91"/>
      <c r="ADZ199" s="91"/>
      <c r="AEA199" s="91"/>
      <c r="AEB199" s="91"/>
      <c r="AEC199" s="91"/>
      <c r="AED199" s="91"/>
      <c r="AEE199" s="91"/>
      <c r="AEF199" s="91"/>
      <c r="AEG199" s="91"/>
      <c r="AEH199" s="91"/>
      <c r="AEI199" s="91"/>
      <c r="AEJ199" s="91"/>
      <c r="AEK199" s="91"/>
      <c r="AEL199" s="91"/>
      <c r="AEM199" s="91"/>
      <c r="AEN199" s="91"/>
      <c r="AEO199" s="91"/>
      <c r="AEP199" s="91"/>
      <c r="AEQ199" s="91"/>
      <c r="AER199" s="91"/>
      <c r="AES199" s="91"/>
      <c r="AET199" s="91"/>
      <c r="AEU199" s="91"/>
      <c r="AEV199" s="91"/>
      <c r="AEW199" s="91"/>
      <c r="AEX199" s="91"/>
      <c r="AEY199" s="91"/>
      <c r="AEZ199" s="91"/>
      <c r="AFA199" s="91"/>
      <c r="AFB199" s="91"/>
      <c r="AFC199" s="91"/>
      <c r="AFD199" s="91"/>
      <c r="AFE199" s="91"/>
      <c r="AFF199" s="91"/>
      <c r="AFG199" s="91"/>
      <c r="AFH199" s="91"/>
      <c r="AFI199" s="91"/>
      <c r="AFJ199" s="91"/>
      <c r="AFK199" s="91"/>
      <c r="AFL199" s="91"/>
      <c r="AFM199" s="91"/>
      <c r="AFN199" s="91"/>
      <c r="AFO199" s="91"/>
      <c r="AFP199" s="91"/>
      <c r="AFQ199" s="91"/>
      <c r="AFR199" s="91"/>
      <c r="AFS199" s="91"/>
      <c r="AFT199" s="91"/>
      <c r="AFU199" s="91"/>
      <c r="AFV199" s="91"/>
      <c r="AFW199" s="91"/>
      <c r="AFX199" s="91"/>
      <c r="AFY199" s="91"/>
      <c r="AFZ199" s="91"/>
      <c r="AGA199" s="91"/>
      <c r="AGB199" s="91"/>
      <c r="AGC199" s="91"/>
      <c r="AGD199" s="91"/>
      <c r="AGE199" s="91"/>
      <c r="AGF199" s="91"/>
      <c r="AGG199" s="91"/>
      <c r="AGH199" s="91"/>
      <c r="AGI199" s="91"/>
      <c r="AGJ199" s="91"/>
      <c r="AGK199" s="91"/>
      <c r="AGL199" s="91"/>
      <c r="AGM199" s="91"/>
      <c r="AGN199" s="91"/>
      <c r="AGO199" s="91"/>
      <c r="AGP199" s="91"/>
      <c r="AGQ199" s="91"/>
      <c r="AGR199" s="91"/>
      <c r="AGS199" s="91"/>
      <c r="AGT199" s="91"/>
      <c r="AGU199" s="91"/>
      <c r="AGV199" s="91"/>
      <c r="AGW199" s="91"/>
      <c r="AGX199" s="91"/>
      <c r="AGY199" s="91"/>
      <c r="AGZ199" s="91"/>
      <c r="AHA199" s="91"/>
      <c r="AHB199" s="91"/>
      <c r="AHC199" s="91"/>
      <c r="AHD199" s="91"/>
      <c r="AHE199" s="91"/>
      <c r="AHF199" s="91"/>
      <c r="AHG199" s="91"/>
      <c r="AHH199" s="91"/>
      <c r="AHI199" s="91"/>
      <c r="AHJ199" s="91"/>
      <c r="AHK199" s="91"/>
      <c r="AHL199" s="91"/>
      <c r="AHM199" s="91"/>
      <c r="AHN199" s="91"/>
      <c r="AHO199" s="91"/>
      <c r="AHP199" s="91"/>
      <c r="AHQ199" s="91"/>
      <c r="AHR199" s="91"/>
      <c r="AHS199" s="91"/>
      <c r="AHT199" s="91"/>
      <c r="AHU199" s="91"/>
      <c r="AHV199" s="91"/>
      <c r="AHW199" s="91"/>
      <c r="AHX199" s="91"/>
      <c r="AHY199" s="91"/>
      <c r="AHZ199" s="91"/>
      <c r="AIA199" s="91"/>
      <c r="AIB199" s="91"/>
      <c r="AIC199" s="91"/>
      <c r="AID199" s="91"/>
      <c r="AIE199" s="91"/>
      <c r="AIF199" s="91"/>
      <c r="AIG199" s="91"/>
      <c r="AIH199" s="91"/>
      <c r="AII199" s="91"/>
      <c r="AIJ199" s="91"/>
      <c r="AIK199" s="91"/>
      <c r="AIL199" s="91"/>
      <c r="AIM199" s="91"/>
      <c r="AIN199" s="91"/>
      <c r="AIO199" s="91"/>
      <c r="AIP199" s="91"/>
      <c r="AIQ199" s="91"/>
      <c r="AIR199" s="91"/>
      <c r="AIS199" s="91"/>
      <c r="AIT199" s="91"/>
      <c r="AIU199" s="91"/>
      <c r="AIV199" s="91"/>
      <c r="AIW199" s="91"/>
      <c r="AIX199" s="91"/>
      <c r="AIY199" s="91"/>
      <c r="AIZ199" s="91"/>
      <c r="AJA199" s="91"/>
      <c r="AJB199" s="91"/>
      <c r="AJC199" s="91"/>
      <c r="AJD199" s="91"/>
      <c r="AJE199" s="91"/>
      <c r="AJF199" s="91"/>
      <c r="AJG199" s="91"/>
      <c r="AJH199" s="91"/>
      <c r="AJI199" s="91"/>
      <c r="AJJ199" s="91"/>
      <c r="AJK199" s="91"/>
      <c r="AJL199" s="91"/>
      <c r="AJM199" s="91"/>
      <c r="AJN199" s="91"/>
      <c r="AJO199" s="91"/>
      <c r="AJP199" s="91"/>
      <c r="AJQ199" s="91"/>
      <c r="AJR199" s="91"/>
      <c r="AJS199" s="91"/>
      <c r="AJT199" s="91"/>
      <c r="AJU199" s="91"/>
      <c r="AJV199" s="91"/>
      <c r="AJW199" s="91"/>
      <c r="AJX199" s="91"/>
      <c r="AJY199" s="91"/>
      <c r="AJZ199" s="91"/>
      <c r="AKA199" s="91"/>
      <c r="AKB199" s="91"/>
      <c r="AKC199" s="91"/>
      <c r="AKD199" s="91"/>
      <c r="AKE199" s="91"/>
      <c r="AKF199" s="91"/>
      <c r="AKG199" s="91"/>
      <c r="AKH199" s="91"/>
      <c r="AKI199" s="91"/>
      <c r="AKJ199" s="91"/>
      <c r="AKK199" s="91"/>
      <c r="AKL199" s="91"/>
      <c r="AKM199" s="91"/>
      <c r="AKN199" s="91"/>
      <c r="AKO199" s="91"/>
      <c r="AKP199" s="91"/>
      <c r="AKQ199" s="91"/>
      <c r="AKR199" s="91"/>
      <c r="AKS199" s="91"/>
      <c r="AKT199" s="91"/>
      <c r="AKU199" s="91"/>
      <c r="AKV199" s="91"/>
      <c r="AKW199" s="91"/>
      <c r="AKX199" s="91"/>
      <c r="AKY199" s="91"/>
      <c r="AKZ199" s="91"/>
      <c r="ALA199" s="91"/>
      <c r="ALB199" s="91"/>
      <c r="ALC199" s="91"/>
      <c r="ALD199" s="91"/>
      <c r="ALE199" s="91"/>
      <c r="ALF199" s="91"/>
      <c r="ALG199" s="91"/>
      <c r="ALH199" s="91"/>
      <c r="ALI199" s="91"/>
      <c r="ALJ199" s="91"/>
      <c r="ALK199" s="91"/>
      <c r="ALL199" s="91"/>
      <c r="ALM199" s="91"/>
      <c r="ALN199" s="91"/>
      <c r="ALO199" s="91"/>
      <c r="ALP199" s="91"/>
      <c r="ALQ199" s="91"/>
      <c r="ALR199" s="91"/>
      <c r="ALS199" s="91"/>
      <c r="ALT199" s="91"/>
      <c r="ALU199" s="91"/>
      <c r="ALV199" s="91"/>
      <c r="ALW199" s="91"/>
      <c r="ALX199" s="91"/>
      <c r="ALY199" s="91"/>
      <c r="ALZ199" s="91"/>
      <c r="AMA199" s="91"/>
      <c r="AMB199" s="91"/>
      <c r="AMC199" s="91"/>
      <c r="AMD199" s="91"/>
      <c r="AME199" s="91"/>
      <c r="AMF199" s="91"/>
      <c r="AMG199" s="91"/>
      <c r="AMH199" s="91"/>
      <c r="AMI199" s="91"/>
      <c r="AMJ199" s="91"/>
      <c r="AMK199" s="91"/>
      <c r="AML199" s="91"/>
      <c r="AMM199" s="91"/>
      <c r="AMN199" s="91"/>
      <c r="AMO199" s="91"/>
      <c r="AMP199" s="91"/>
      <c r="AMQ199" s="91"/>
      <c r="AMR199" s="91"/>
      <c r="AMS199" s="91"/>
      <c r="AMT199" s="91"/>
      <c r="AMU199" s="91"/>
      <c r="AMV199" s="91"/>
      <c r="AMW199" s="91"/>
      <c r="AMX199" s="91"/>
      <c r="AMY199" s="91"/>
      <c r="AMZ199" s="91"/>
      <c r="ANA199" s="91"/>
      <c r="ANB199" s="91"/>
      <c r="ANC199" s="91"/>
      <c r="AND199" s="91"/>
      <c r="ANE199" s="91"/>
      <c r="ANF199" s="91"/>
      <c r="ANG199" s="91"/>
      <c r="ANH199" s="91"/>
      <c r="ANI199" s="91"/>
      <c r="ANJ199" s="91"/>
      <c r="ANK199" s="91"/>
      <c r="ANL199" s="91"/>
      <c r="ANM199" s="91"/>
      <c r="ANN199" s="91"/>
      <c r="ANO199" s="91"/>
      <c r="ANP199" s="91"/>
      <c r="ANQ199" s="91"/>
      <c r="ANR199" s="91"/>
      <c r="ANS199" s="91"/>
      <c r="ANT199" s="91"/>
      <c r="ANU199" s="91"/>
      <c r="ANV199" s="91"/>
      <c r="ANW199" s="91"/>
      <c r="ANX199" s="91"/>
      <c r="ANY199" s="91"/>
      <c r="ANZ199" s="91"/>
      <c r="AOA199" s="91"/>
      <c r="AOB199" s="91"/>
      <c r="AOC199" s="91"/>
      <c r="AOD199" s="91"/>
      <c r="AOE199" s="91"/>
      <c r="AOF199" s="91"/>
      <c r="AOG199" s="91"/>
      <c r="AOH199" s="91"/>
      <c r="AOI199" s="91"/>
      <c r="AOJ199" s="91"/>
      <c r="AOK199" s="91"/>
      <c r="AOL199" s="91"/>
      <c r="AOM199" s="91"/>
      <c r="AON199" s="91"/>
      <c r="AOO199" s="91"/>
      <c r="AOP199" s="91"/>
      <c r="AOQ199" s="91"/>
      <c r="AOR199" s="91"/>
      <c r="AOS199" s="91"/>
      <c r="AOT199" s="91"/>
      <c r="AOU199" s="91"/>
      <c r="AOV199" s="91"/>
      <c r="AOW199" s="91"/>
      <c r="AOX199" s="91"/>
      <c r="AOY199" s="91"/>
      <c r="AOZ199" s="91"/>
      <c r="APA199" s="91"/>
      <c r="APB199" s="91"/>
      <c r="APC199" s="91"/>
      <c r="APD199" s="91"/>
      <c r="APE199" s="91"/>
      <c r="APF199" s="91"/>
      <c r="APG199" s="91"/>
      <c r="APH199" s="91"/>
      <c r="API199" s="91"/>
      <c r="APJ199" s="91"/>
      <c r="APK199" s="91"/>
      <c r="APL199" s="91"/>
      <c r="APM199" s="91"/>
      <c r="APN199" s="91"/>
      <c r="APO199" s="91"/>
      <c r="APP199" s="91"/>
      <c r="APQ199" s="91"/>
      <c r="APR199" s="91"/>
      <c r="APS199" s="91"/>
      <c r="APT199" s="91"/>
      <c r="APU199" s="91"/>
      <c r="APV199" s="91"/>
      <c r="APW199" s="91"/>
      <c r="APX199" s="91"/>
      <c r="APY199" s="91"/>
      <c r="APZ199" s="91"/>
      <c r="AQA199" s="91"/>
      <c r="AQB199" s="91"/>
      <c r="AQC199" s="91"/>
      <c r="AQD199" s="91"/>
      <c r="AQE199" s="91"/>
      <c r="AQF199" s="91"/>
      <c r="AQG199" s="91"/>
      <c r="AQH199" s="91"/>
      <c r="AQI199" s="91"/>
      <c r="AQJ199" s="91"/>
      <c r="AQK199" s="91"/>
      <c r="AQL199" s="91"/>
      <c r="AQM199" s="91"/>
      <c r="AQN199" s="91"/>
      <c r="AQO199" s="91"/>
      <c r="AQP199" s="91"/>
      <c r="AQQ199" s="91"/>
      <c r="AQR199" s="91"/>
      <c r="AQS199" s="91"/>
      <c r="AQT199" s="91"/>
      <c r="AQU199" s="91"/>
      <c r="AQV199" s="91"/>
      <c r="AQW199" s="91"/>
      <c r="AQX199" s="91"/>
      <c r="AQY199" s="91"/>
      <c r="AQZ199" s="91"/>
      <c r="ARA199" s="91"/>
      <c r="ARB199" s="91"/>
      <c r="ARC199" s="91"/>
      <c r="ARD199" s="91"/>
      <c r="ARE199" s="91"/>
      <c r="ARF199" s="91"/>
      <c r="ARG199" s="91"/>
      <c r="ARH199" s="91"/>
      <c r="ARI199" s="91"/>
      <c r="ARJ199" s="91"/>
      <c r="ARK199" s="91"/>
      <c r="ARL199" s="91"/>
      <c r="ARM199" s="91"/>
      <c r="ARN199" s="91"/>
      <c r="ARO199" s="91"/>
      <c r="ARP199" s="91"/>
      <c r="ARQ199" s="91"/>
      <c r="ARR199" s="91"/>
      <c r="ARS199" s="91"/>
      <c r="ART199" s="91"/>
      <c r="ARU199" s="91"/>
      <c r="ARV199" s="91"/>
      <c r="ARW199" s="91"/>
      <c r="ARX199" s="91"/>
      <c r="ARY199" s="91"/>
      <c r="ARZ199" s="91"/>
      <c r="ASA199" s="91"/>
      <c r="ASB199" s="91"/>
      <c r="ASC199" s="91"/>
      <c r="ASD199" s="91"/>
      <c r="ASE199" s="91"/>
      <c r="ASF199" s="91"/>
      <c r="ASG199" s="91"/>
      <c r="ASH199" s="91"/>
      <c r="ASI199" s="91"/>
      <c r="ASJ199" s="91"/>
      <c r="ASK199" s="91"/>
      <c r="ASL199" s="91"/>
      <c r="ASM199" s="91"/>
      <c r="ASN199" s="91"/>
      <c r="ASO199" s="91"/>
      <c r="ASP199" s="91"/>
      <c r="ASQ199" s="91"/>
      <c r="ASR199" s="91"/>
      <c r="ASS199" s="91"/>
      <c r="AST199" s="91"/>
      <c r="ASU199" s="91"/>
      <c r="ASV199" s="91"/>
      <c r="ASW199" s="91"/>
      <c r="ASX199" s="91"/>
      <c r="ASY199" s="91"/>
      <c r="ASZ199" s="91"/>
      <c r="ATA199" s="91"/>
      <c r="ATB199" s="91"/>
      <c r="ATC199" s="91"/>
      <c r="ATD199" s="91"/>
      <c r="ATE199" s="91"/>
      <c r="ATF199" s="91"/>
      <c r="ATG199" s="91"/>
      <c r="ATH199" s="91"/>
      <c r="ATI199" s="91"/>
      <c r="ATJ199" s="91"/>
      <c r="ATK199" s="91"/>
      <c r="ATL199" s="91"/>
      <c r="ATM199" s="91"/>
      <c r="ATN199" s="91"/>
      <c r="ATO199" s="91"/>
      <c r="ATP199" s="91"/>
      <c r="ATQ199" s="91"/>
      <c r="ATR199" s="91"/>
      <c r="ATS199" s="91"/>
      <c r="ATT199" s="91"/>
      <c r="ATU199" s="91"/>
      <c r="ATV199" s="91"/>
      <c r="ATW199" s="91"/>
      <c r="ATX199" s="91"/>
      <c r="ATY199" s="91"/>
      <c r="ATZ199" s="91"/>
      <c r="AUA199" s="91"/>
      <c r="AUB199" s="91"/>
      <c r="AUC199" s="91"/>
      <c r="AUD199" s="91"/>
      <c r="AUE199" s="91"/>
      <c r="AUF199" s="91"/>
      <c r="AUG199" s="91"/>
      <c r="AUH199" s="91"/>
      <c r="AUI199" s="91"/>
      <c r="AUJ199" s="91"/>
      <c r="AUK199" s="91"/>
      <c r="AUL199" s="91"/>
      <c r="AUM199" s="91"/>
      <c r="AUN199" s="91"/>
      <c r="AUO199" s="91"/>
      <c r="AUP199" s="91"/>
      <c r="AUQ199" s="91"/>
      <c r="AUR199" s="91"/>
      <c r="AUS199" s="91"/>
      <c r="AUT199" s="91"/>
      <c r="AUU199" s="91"/>
      <c r="AUV199" s="91"/>
      <c r="AUW199" s="91"/>
      <c r="AUX199" s="91"/>
      <c r="AUY199" s="91"/>
      <c r="AUZ199" s="91"/>
      <c r="AVA199" s="91"/>
      <c r="AVB199" s="91"/>
      <c r="AVC199" s="91"/>
      <c r="AVD199" s="91"/>
      <c r="AVE199" s="91"/>
      <c r="AVF199" s="91"/>
      <c r="AVG199" s="91"/>
      <c r="AVH199" s="91"/>
      <c r="AVI199" s="91"/>
      <c r="AVJ199" s="91"/>
      <c r="AVK199" s="91"/>
      <c r="AVL199" s="91"/>
      <c r="AVM199" s="91"/>
      <c r="AVN199" s="91"/>
      <c r="AVO199" s="91"/>
      <c r="AVP199" s="91"/>
      <c r="AVQ199" s="91"/>
      <c r="AVR199" s="91"/>
      <c r="AVS199" s="91"/>
      <c r="AVT199" s="91"/>
      <c r="AVU199" s="91"/>
      <c r="AVV199" s="91"/>
      <c r="AVW199" s="91"/>
      <c r="AVX199" s="91"/>
      <c r="AVY199" s="91"/>
      <c r="AVZ199" s="91"/>
      <c r="AWA199" s="91"/>
      <c r="AWB199" s="91"/>
      <c r="AWC199" s="91"/>
      <c r="AWD199" s="91"/>
      <c r="AWE199" s="91"/>
      <c r="AWF199" s="91"/>
      <c r="AWG199" s="91"/>
      <c r="AWH199" s="91"/>
      <c r="AWI199" s="91"/>
      <c r="AWJ199" s="91"/>
      <c r="AWK199" s="91"/>
      <c r="AWL199" s="91"/>
      <c r="AWM199" s="91"/>
      <c r="AWN199" s="91"/>
      <c r="AWO199" s="91"/>
      <c r="AWP199" s="91"/>
      <c r="AWQ199" s="91"/>
      <c r="AWR199" s="91"/>
      <c r="AWS199" s="91"/>
      <c r="AWT199" s="91"/>
      <c r="AWU199" s="91"/>
      <c r="AWV199" s="91"/>
      <c r="AWW199" s="91"/>
      <c r="AWX199" s="91"/>
      <c r="AWY199" s="91"/>
      <c r="AWZ199" s="91"/>
      <c r="AXA199" s="91"/>
      <c r="AXB199" s="91"/>
      <c r="AXC199" s="91"/>
      <c r="AXD199" s="91"/>
      <c r="AXE199" s="91"/>
      <c r="AXF199" s="91"/>
      <c r="AXG199" s="91"/>
      <c r="AXH199" s="91"/>
      <c r="AXI199" s="91"/>
      <c r="AXJ199" s="91"/>
      <c r="AXK199" s="91"/>
      <c r="AXL199" s="91"/>
      <c r="AXM199" s="91"/>
      <c r="AXN199" s="91"/>
      <c r="AXO199" s="91"/>
      <c r="AXP199" s="91"/>
      <c r="AXQ199" s="91"/>
      <c r="AXR199" s="91"/>
      <c r="AXS199" s="91"/>
      <c r="AXT199" s="91"/>
      <c r="AXU199" s="91"/>
      <c r="AXV199" s="91"/>
      <c r="AXW199" s="91"/>
      <c r="AXX199" s="91"/>
      <c r="AXY199" s="91"/>
      <c r="AXZ199" s="91"/>
      <c r="AYA199" s="91"/>
      <c r="AYB199" s="91"/>
      <c r="AYC199" s="91"/>
      <c r="AYD199" s="91"/>
      <c r="AYE199" s="91"/>
      <c r="AYF199" s="91"/>
      <c r="AYG199" s="91"/>
      <c r="AYH199" s="91"/>
      <c r="AYI199" s="91"/>
      <c r="AYJ199" s="91"/>
      <c r="AYK199" s="91"/>
      <c r="AYL199" s="91"/>
      <c r="AYM199" s="91"/>
      <c r="AYN199" s="91"/>
      <c r="AYO199" s="91"/>
      <c r="AYP199" s="91"/>
      <c r="AYQ199" s="91"/>
      <c r="AYR199" s="91"/>
      <c r="AYS199" s="91"/>
      <c r="AYT199" s="91"/>
      <c r="AYU199" s="91"/>
      <c r="AYV199" s="91"/>
      <c r="AYW199" s="91"/>
      <c r="AYX199" s="91"/>
      <c r="AYY199" s="91"/>
      <c r="AYZ199" s="91"/>
      <c r="AZA199" s="91"/>
      <c r="AZB199" s="91"/>
      <c r="AZC199" s="91"/>
      <c r="AZD199" s="91"/>
      <c r="AZE199" s="91"/>
      <c r="AZF199" s="91"/>
      <c r="AZG199" s="91"/>
      <c r="AZH199" s="91"/>
      <c r="AZI199" s="91"/>
      <c r="AZJ199" s="91"/>
      <c r="AZK199" s="91"/>
      <c r="AZL199" s="91"/>
      <c r="AZM199" s="91"/>
      <c r="AZN199" s="91"/>
      <c r="AZO199" s="91"/>
      <c r="AZP199" s="91"/>
      <c r="AZQ199" s="91"/>
      <c r="AZR199" s="91"/>
      <c r="AZS199" s="91"/>
      <c r="AZT199" s="91"/>
      <c r="AZU199" s="91"/>
      <c r="AZV199" s="91"/>
      <c r="AZW199" s="91"/>
      <c r="AZX199" s="91"/>
      <c r="AZY199" s="91"/>
      <c r="AZZ199" s="91"/>
      <c r="BAA199" s="91"/>
      <c r="BAB199" s="91"/>
      <c r="BAC199" s="91"/>
      <c r="BAD199" s="91"/>
      <c r="BAE199" s="91"/>
      <c r="BAF199" s="91"/>
      <c r="BAG199" s="91"/>
      <c r="BAH199" s="91"/>
      <c r="BAI199" s="91"/>
      <c r="BAJ199" s="91"/>
      <c r="BAK199" s="91"/>
      <c r="BAL199" s="91"/>
      <c r="BAM199" s="91"/>
      <c r="BAN199" s="91"/>
      <c r="BAO199" s="91"/>
      <c r="BAP199" s="91"/>
      <c r="BAQ199" s="91"/>
      <c r="BAR199" s="91"/>
      <c r="BAS199" s="91"/>
      <c r="BAT199" s="91"/>
      <c r="BAU199" s="91"/>
      <c r="BAV199" s="91"/>
      <c r="BAW199" s="91"/>
      <c r="BAX199" s="91"/>
      <c r="BAY199" s="91"/>
      <c r="BAZ199" s="91"/>
      <c r="BBA199" s="91"/>
      <c r="BBB199" s="91"/>
      <c r="BBC199" s="91"/>
      <c r="BBD199" s="91"/>
      <c r="BBE199" s="91"/>
      <c r="BBF199" s="91"/>
      <c r="BBG199" s="91"/>
      <c r="BBH199" s="91"/>
      <c r="BBI199" s="91"/>
      <c r="BBJ199" s="91"/>
      <c r="BBK199" s="91"/>
      <c r="BBL199" s="91"/>
      <c r="BBM199" s="91"/>
      <c r="BBN199" s="91"/>
      <c r="BBO199" s="91"/>
      <c r="BBP199" s="91"/>
      <c r="BBQ199" s="91"/>
      <c r="BBR199" s="91"/>
      <c r="BBS199" s="91"/>
      <c r="BBT199" s="91"/>
      <c r="BBU199" s="91"/>
      <c r="BBV199" s="91"/>
      <c r="BBW199" s="91"/>
      <c r="BBX199" s="91"/>
      <c r="BBY199" s="91"/>
      <c r="BBZ199" s="91"/>
      <c r="BCA199" s="91"/>
      <c r="BCB199" s="91"/>
      <c r="BCC199" s="91"/>
      <c r="BCD199" s="91"/>
      <c r="BCE199" s="91"/>
      <c r="BCF199" s="91"/>
      <c r="BCG199" s="91"/>
      <c r="BCH199" s="91"/>
      <c r="BCI199" s="91"/>
      <c r="BCJ199" s="91"/>
      <c r="BCK199" s="91"/>
      <c r="BCL199" s="91"/>
      <c r="BCM199" s="91"/>
      <c r="BCN199" s="91"/>
      <c r="BCO199" s="91"/>
      <c r="BCP199" s="91"/>
      <c r="BCQ199" s="91"/>
      <c r="BCR199" s="91"/>
      <c r="BCS199" s="91"/>
      <c r="BCT199" s="91"/>
      <c r="BCU199" s="91"/>
      <c r="BCV199" s="91"/>
      <c r="BCW199" s="91"/>
      <c r="BCX199" s="91"/>
      <c r="BCY199" s="91"/>
      <c r="BCZ199" s="91"/>
      <c r="BDA199" s="91"/>
      <c r="BDB199" s="91"/>
      <c r="BDC199" s="91"/>
      <c r="BDD199" s="91"/>
      <c r="BDE199" s="91"/>
      <c r="BDF199" s="91"/>
      <c r="BDG199" s="91"/>
      <c r="BDH199" s="91"/>
      <c r="BDI199" s="91"/>
      <c r="BDJ199" s="91"/>
      <c r="BDK199" s="91"/>
      <c r="BDL199" s="91"/>
      <c r="BDM199" s="91"/>
      <c r="BDN199" s="91"/>
      <c r="BDO199" s="91"/>
      <c r="BDP199" s="91"/>
      <c r="BDQ199" s="91"/>
      <c r="BDR199" s="91"/>
      <c r="BDS199" s="91"/>
      <c r="BDT199" s="91"/>
      <c r="BDU199" s="91"/>
      <c r="BDV199" s="91"/>
      <c r="BDW199" s="91"/>
      <c r="BDX199" s="91"/>
      <c r="BDY199" s="91"/>
      <c r="BDZ199" s="91"/>
      <c r="BEA199" s="91"/>
      <c r="BEB199" s="91"/>
      <c r="BEC199" s="91"/>
      <c r="BED199" s="91"/>
      <c r="BEE199" s="91"/>
      <c r="BEF199" s="91"/>
      <c r="BEG199" s="91"/>
      <c r="BEH199" s="91"/>
      <c r="BEI199" s="91"/>
      <c r="BEJ199" s="91"/>
      <c r="BEK199" s="91"/>
      <c r="BEL199" s="91"/>
      <c r="BEM199" s="91"/>
      <c r="BEN199" s="91"/>
      <c r="BEO199" s="91"/>
      <c r="BEP199" s="91"/>
      <c r="BEQ199" s="91"/>
      <c r="BER199" s="91"/>
      <c r="BES199" s="91"/>
      <c r="BET199" s="91"/>
      <c r="BEU199" s="91"/>
      <c r="BEV199" s="91"/>
      <c r="BEW199" s="91"/>
      <c r="BEX199" s="91"/>
      <c r="BEY199" s="91"/>
      <c r="BEZ199" s="91"/>
      <c r="BFA199" s="91"/>
      <c r="BFB199" s="91"/>
      <c r="BFC199" s="91"/>
      <c r="BFD199" s="91"/>
      <c r="BFE199" s="91"/>
      <c r="BFF199" s="91"/>
      <c r="BFG199" s="91"/>
      <c r="BFH199" s="91"/>
      <c r="BFI199" s="91"/>
      <c r="BFJ199" s="91"/>
      <c r="BFK199" s="91"/>
      <c r="BFL199" s="91"/>
      <c r="BFM199" s="91"/>
      <c r="BFN199" s="91"/>
      <c r="BFO199" s="91"/>
      <c r="BFP199" s="91"/>
      <c r="BFQ199" s="91"/>
      <c r="BFR199" s="91"/>
      <c r="BFS199" s="91"/>
      <c r="BFT199" s="91"/>
      <c r="BFU199" s="91"/>
      <c r="BFV199" s="91"/>
      <c r="BFW199" s="91"/>
      <c r="BFX199" s="91"/>
      <c r="BFY199" s="91"/>
      <c r="BFZ199" s="91"/>
      <c r="BGA199" s="91"/>
      <c r="BGB199" s="91"/>
      <c r="BGC199" s="91"/>
      <c r="BGD199" s="91"/>
      <c r="BGE199" s="91"/>
      <c r="BGF199" s="91"/>
      <c r="BGG199" s="91"/>
      <c r="BGH199" s="91"/>
      <c r="BGI199" s="91"/>
      <c r="BGJ199" s="91"/>
      <c r="BGK199" s="91"/>
      <c r="BGL199" s="91"/>
      <c r="BGM199" s="91"/>
      <c r="BGN199" s="91"/>
      <c r="BGO199" s="91"/>
      <c r="BGP199" s="91"/>
      <c r="BGQ199" s="91"/>
      <c r="BGR199" s="91"/>
      <c r="BGS199" s="91"/>
      <c r="BGT199" s="91"/>
      <c r="BGU199" s="91"/>
      <c r="BGV199" s="91"/>
      <c r="BGW199" s="91"/>
      <c r="BGX199" s="91"/>
      <c r="BGY199" s="91"/>
      <c r="BGZ199" s="91"/>
      <c r="BHA199" s="91"/>
      <c r="BHB199" s="91"/>
      <c r="BHC199" s="91"/>
      <c r="BHD199" s="91"/>
      <c r="BHE199" s="91"/>
      <c r="BHF199" s="91"/>
      <c r="BHG199" s="91"/>
      <c r="BHH199" s="91"/>
      <c r="BHI199" s="91"/>
      <c r="BHJ199" s="91"/>
      <c r="BHK199" s="91"/>
      <c r="BHL199" s="91"/>
      <c r="BHM199" s="91"/>
      <c r="BHN199" s="91"/>
      <c r="BHO199" s="91"/>
      <c r="BHP199" s="91"/>
      <c r="BHQ199" s="91"/>
      <c r="BHR199" s="91"/>
      <c r="BHS199" s="91"/>
      <c r="BHT199" s="91"/>
      <c r="BHU199" s="91"/>
      <c r="BHV199" s="91"/>
      <c r="BHW199" s="91"/>
      <c r="BHX199" s="91"/>
      <c r="BHY199" s="91"/>
      <c r="BHZ199" s="91"/>
      <c r="BIA199" s="91"/>
      <c r="BIB199" s="91"/>
      <c r="BIC199" s="91"/>
      <c r="BID199" s="91"/>
      <c r="BIE199" s="91"/>
      <c r="BIF199" s="91"/>
      <c r="BIG199" s="91"/>
      <c r="BIH199" s="91"/>
      <c r="BII199" s="91"/>
      <c r="BIJ199" s="91"/>
      <c r="BIK199" s="91"/>
      <c r="BIL199" s="91"/>
      <c r="BIM199" s="91"/>
      <c r="BIN199" s="91"/>
      <c r="BIO199" s="91"/>
      <c r="BIP199" s="91"/>
      <c r="BIQ199" s="91"/>
      <c r="BIR199" s="91"/>
      <c r="BIS199" s="91"/>
      <c r="BIT199" s="91"/>
      <c r="BIU199" s="91"/>
      <c r="BIV199" s="91"/>
      <c r="BIW199" s="91"/>
      <c r="BIX199" s="91"/>
      <c r="BIY199" s="91"/>
      <c r="BIZ199" s="91"/>
      <c r="BJA199" s="91"/>
      <c r="BJB199" s="91"/>
      <c r="BJC199" s="91"/>
      <c r="BJD199" s="91"/>
      <c r="BJE199" s="91"/>
      <c r="BJF199" s="91"/>
      <c r="BJG199" s="91"/>
      <c r="BJH199" s="91"/>
      <c r="BJI199" s="91"/>
      <c r="BJJ199" s="91"/>
      <c r="BJK199" s="91"/>
      <c r="BJL199" s="91"/>
      <c r="BJM199" s="91"/>
      <c r="BJN199" s="91"/>
      <c r="BJO199" s="91"/>
      <c r="BJP199" s="91"/>
      <c r="BJQ199" s="91"/>
      <c r="BJR199" s="91"/>
      <c r="BJS199" s="91"/>
      <c r="BJT199" s="91"/>
      <c r="BJU199" s="91"/>
      <c r="BJV199" s="91"/>
      <c r="BJW199" s="91"/>
      <c r="BJX199" s="91"/>
      <c r="BJY199" s="91"/>
      <c r="BJZ199" s="91"/>
      <c r="BKA199" s="91"/>
      <c r="BKB199" s="91"/>
      <c r="BKC199" s="91"/>
      <c r="BKD199" s="91"/>
      <c r="BKE199" s="91"/>
      <c r="BKF199" s="91"/>
      <c r="BKG199" s="91"/>
      <c r="BKH199" s="91"/>
      <c r="BKI199" s="91"/>
      <c r="BKJ199" s="91"/>
      <c r="BKK199" s="91"/>
      <c r="BKL199" s="91"/>
      <c r="BKM199" s="91"/>
      <c r="BKN199" s="91"/>
      <c r="BKO199" s="91"/>
      <c r="BKP199" s="91"/>
      <c r="BKQ199" s="91"/>
      <c r="BKR199" s="91"/>
      <c r="BKS199" s="91"/>
      <c r="BKT199" s="91"/>
      <c r="BKU199" s="91"/>
      <c r="BKV199" s="91"/>
      <c r="BKW199" s="91"/>
      <c r="BKX199" s="91"/>
      <c r="BKY199" s="91"/>
      <c r="BKZ199" s="91"/>
      <c r="BLA199" s="91"/>
      <c r="BLB199" s="91"/>
      <c r="BLC199" s="91"/>
      <c r="BLD199" s="91"/>
      <c r="BLE199" s="91"/>
      <c r="BLF199" s="91"/>
      <c r="BLG199" s="91"/>
      <c r="BLH199" s="91"/>
      <c r="BLI199" s="91"/>
      <c r="BLJ199" s="91"/>
      <c r="BLK199" s="91"/>
      <c r="BLL199" s="91"/>
      <c r="BLM199" s="91"/>
      <c r="BLN199" s="91"/>
      <c r="BLO199" s="91"/>
      <c r="BLP199" s="91"/>
      <c r="BLQ199" s="91"/>
      <c r="BLR199" s="91"/>
      <c r="BLS199" s="91"/>
      <c r="BLT199" s="91"/>
      <c r="BLU199" s="91"/>
      <c r="BLV199" s="91"/>
      <c r="BLW199" s="91"/>
      <c r="BLX199" s="91"/>
      <c r="BLY199" s="91"/>
      <c r="BLZ199" s="91"/>
      <c r="BMA199" s="91"/>
      <c r="BMB199" s="91"/>
      <c r="BMC199" s="91"/>
      <c r="BMD199" s="91"/>
      <c r="BME199" s="91"/>
      <c r="BMF199" s="91"/>
      <c r="BMG199" s="91"/>
      <c r="BMH199" s="91"/>
      <c r="BMI199" s="91"/>
      <c r="BMJ199" s="91"/>
      <c r="BMK199" s="91"/>
      <c r="BML199" s="91"/>
      <c r="BMM199" s="91"/>
      <c r="BMN199" s="91"/>
      <c r="BMO199" s="91"/>
      <c r="BMP199" s="91"/>
      <c r="BMQ199" s="91"/>
      <c r="BMR199" s="91"/>
      <c r="BMS199" s="91"/>
      <c r="BMT199" s="91"/>
      <c r="BMU199" s="91"/>
      <c r="BMV199" s="91"/>
      <c r="BMW199" s="91"/>
      <c r="BMX199" s="91"/>
      <c r="BMY199" s="91"/>
      <c r="BMZ199" s="91"/>
      <c r="BNA199" s="91"/>
      <c r="BNB199" s="91"/>
      <c r="BNC199" s="91"/>
      <c r="BND199" s="91"/>
      <c r="BNE199" s="91"/>
      <c r="BNF199" s="91"/>
      <c r="BNG199" s="91"/>
      <c r="BNH199" s="91"/>
      <c r="BNI199" s="91"/>
      <c r="BNJ199" s="91"/>
      <c r="BNK199" s="91"/>
      <c r="BNL199" s="91"/>
      <c r="BNM199" s="91"/>
      <c r="BNN199" s="91"/>
      <c r="BNO199" s="91"/>
      <c r="BNP199" s="91"/>
      <c r="BNQ199" s="91"/>
      <c r="BNR199" s="91"/>
      <c r="BNS199" s="91"/>
      <c r="BNT199" s="91"/>
      <c r="BNU199" s="91"/>
      <c r="BNV199" s="91"/>
      <c r="BNW199" s="91"/>
      <c r="BNX199" s="91"/>
      <c r="BNY199" s="91"/>
      <c r="BNZ199" s="91"/>
      <c r="BOA199" s="91"/>
      <c r="BOB199" s="91"/>
      <c r="BOC199" s="91"/>
      <c r="BOD199" s="91"/>
      <c r="BOE199" s="91"/>
      <c r="BOF199" s="91"/>
      <c r="BOG199" s="91"/>
      <c r="BOH199" s="91"/>
      <c r="BOI199" s="91"/>
      <c r="BOJ199" s="91"/>
      <c r="BOK199" s="91"/>
      <c r="BOL199" s="91"/>
      <c r="BOM199" s="91"/>
      <c r="BON199" s="91"/>
      <c r="BOO199" s="91"/>
      <c r="BOP199" s="91"/>
      <c r="BOQ199" s="91"/>
      <c r="BOR199" s="91"/>
      <c r="BOS199" s="91"/>
      <c r="BOT199" s="91"/>
      <c r="BOU199" s="91"/>
      <c r="BOV199" s="91"/>
      <c r="BOW199" s="91"/>
      <c r="BOX199" s="91"/>
      <c r="BOY199" s="91"/>
      <c r="BOZ199" s="91"/>
      <c r="BPA199" s="91"/>
      <c r="BPB199" s="91"/>
      <c r="BPC199" s="91"/>
      <c r="BPD199" s="91"/>
      <c r="BPE199" s="91"/>
      <c r="BPF199" s="91"/>
      <c r="BPG199" s="91"/>
      <c r="BPH199" s="91"/>
      <c r="BPI199" s="91"/>
      <c r="BPJ199" s="91"/>
      <c r="BPK199" s="91"/>
      <c r="BPL199" s="91"/>
      <c r="BPM199" s="91"/>
      <c r="BPN199" s="91"/>
      <c r="BPO199" s="91"/>
      <c r="BPP199" s="91"/>
      <c r="BPQ199" s="91"/>
      <c r="BPR199" s="91"/>
      <c r="BPS199" s="91"/>
      <c r="BPT199" s="91"/>
      <c r="BPU199" s="91"/>
      <c r="BPV199" s="91"/>
      <c r="BPW199" s="91"/>
      <c r="BPX199" s="91"/>
      <c r="BPY199" s="91"/>
      <c r="BPZ199" s="91"/>
      <c r="BQA199" s="91"/>
      <c r="BQB199" s="91"/>
      <c r="BQC199" s="91"/>
      <c r="BQD199" s="91"/>
      <c r="BQE199" s="91"/>
      <c r="BQF199" s="91"/>
      <c r="BQG199" s="91"/>
      <c r="BQH199" s="91"/>
      <c r="BQI199" s="91"/>
      <c r="BQJ199" s="91"/>
      <c r="BQK199" s="91"/>
      <c r="BQL199" s="91"/>
      <c r="BQM199" s="91"/>
      <c r="BQN199" s="91"/>
      <c r="BQO199" s="91"/>
      <c r="BQP199" s="91"/>
      <c r="BQQ199" s="91"/>
      <c r="BQR199" s="91"/>
      <c r="BQS199" s="91"/>
      <c r="BQT199" s="91"/>
      <c r="BQU199" s="91"/>
      <c r="BQV199" s="91"/>
      <c r="BQW199" s="91"/>
      <c r="BQX199" s="91"/>
      <c r="BQY199" s="91"/>
      <c r="BQZ199" s="91"/>
      <c r="BRA199" s="91"/>
      <c r="BRB199" s="91"/>
      <c r="BRC199" s="91"/>
      <c r="BRD199" s="91"/>
      <c r="BRE199" s="91"/>
      <c r="BRF199" s="91"/>
      <c r="BRG199" s="91"/>
      <c r="BRH199" s="91"/>
      <c r="BRI199" s="91"/>
      <c r="BRJ199" s="91"/>
      <c r="BRK199" s="91"/>
      <c r="BRL199" s="91"/>
      <c r="BRM199" s="91"/>
      <c r="BRN199" s="91"/>
      <c r="BRO199" s="91"/>
      <c r="BRP199" s="91"/>
      <c r="BRQ199" s="91"/>
      <c r="BRR199" s="91"/>
      <c r="BRS199" s="91"/>
      <c r="BRT199" s="91"/>
      <c r="BRU199" s="91"/>
      <c r="BRV199" s="91"/>
      <c r="BRW199" s="91"/>
      <c r="BRX199" s="91"/>
      <c r="BRY199" s="91"/>
      <c r="BRZ199" s="91"/>
      <c r="BSA199" s="91"/>
      <c r="BSB199" s="91"/>
      <c r="BSC199" s="91"/>
      <c r="BSD199" s="91"/>
      <c r="BSE199" s="91"/>
      <c r="BSF199" s="91"/>
      <c r="BSG199" s="91"/>
      <c r="BSH199" s="91"/>
      <c r="BSI199" s="91"/>
      <c r="BSJ199" s="91"/>
      <c r="BSK199" s="91"/>
      <c r="BSL199" s="91"/>
      <c r="BSM199" s="91"/>
      <c r="BSN199" s="91"/>
      <c r="BSO199" s="91"/>
      <c r="BSP199" s="91"/>
      <c r="BSQ199" s="91"/>
      <c r="BSR199" s="91"/>
      <c r="BSS199" s="91"/>
      <c r="BST199" s="91"/>
      <c r="BSU199" s="91"/>
      <c r="BSV199" s="91"/>
      <c r="BSW199" s="91"/>
      <c r="BSX199" s="91"/>
      <c r="BSY199" s="91"/>
      <c r="BSZ199" s="91"/>
      <c r="BTA199" s="91"/>
      <c r="BTB199" s="91"/>
      <c r="BTC199" s="91"/>
      <c r="BTD199" s="91"/>
      <c r="BTE199" s="91"/>
      <c r="BTF199" s="91"/>
      <c r="BTG199" s="91"/>
      <c r="BTH199" s="91"/>
      <c r="BTI199" s="91"/>
      <c r="BTJ199" s="91"/>
      <c r="BTK199" s="91"/>
      <c r="BTL199" s="91"/>
      <c r="BTM199" s="91"/>
      <c r="BTN199" s="91"/>
      <c r="BTO199" s="91"/>
      <c r="BTP199" s="91"/>
      <c r="BTQ199" s="91"/>
      <c r="BTR199" s="91"/>
      <c r="BTS199" s="91"/>
      <c r="BTT199" s="91"/>
      <c r="BTU199" s="91"/>
      <c r="BTV199" s="91"/>
      <c r="BTW199" s="91"/>
      <c r="BTX199" s="91"/>
      <c r="BTY199" s="91"/>
      <c r="BTZ199" s="91"/>
      <c r="BUA199" s="91"/>
      <c r="BUB199" s="91"/>
      <c r="BUC199" s="91"/>
      <c r="BUD199" s="91"/>
      <c r="BUE199" s="91"/>
      <c r="BUF199" s="91"/>
      <c r="BUG199" s="91"/>
      <c r="BUH199" s="91"/>
      <c r="BUI199" s="91"/>
      <c r="BUJ199" s="91"/>
      <c r="BUK199" s="91"/>
      <c r="BUL199" s="91"/>
      <c r="BUM199" s="91"/>
      <c r="BUN199" s="91"/>
      <c r="BUO199" s="91"/>
      <c r="BUP199" s="91"/>
      <c r="BUQ199" s="91"/>
      <c r="BUR199" s="91"/>
      <c r="BUS199" s="91"/>
      <c r="BUT199" s="91"/>
      <c r="BUU199" s="91"/>
      <c r="BUV199" s="91"/>
      <c r="BUW199" s="91"/>
      <c r="BUX199" s="91"/>
      <c r="BUY199" s="91"/>
      <c r="BUZ199" s="91"/>
      <c r="BVA199" s="91"/>
      <c r="BVB199" s="91"/>
      <c r="BVC199" s="91"/>
      <c r="BVD199" s="91"/>
      <c r="BVE199" s="91"/>
      <c r="BVF199" s="91"/>
      <c r="BVG199" s="91"/>
      <c r="BVH199" s="91"/>
      <c r="BVI199" s="91"/>
      <c r="BVJ199" s="91"/>
      <c r="BVK199" s="91"/>
      <c r="BVL199" s="91"/>
      <c r="BVM199" s="91"/>
      <c r="BVN199" s="91"/>
      <c r="BVO199" s="91"/>
      <c r="BVP199" s="91"/>
      <c r="BVQ199" s="91"/>
      <c r="BVR199" s="91"/>
      <c r="BVS199" s="91"/>
      <c r="BVT199" s="91"/>
      <c r="BVU199" s="91"/>
      <c r="BVV199" s="91"/>
      <c r="BVW199" s="91"/>
      <c r="BVX199" s="91"/>
      <c r="BVY199" s="91"/>
      <c r="BVZ199" s="91"/>
      <c r="BWA199" s="91"/>
      <c r="BWB199" s="91"/>
      <c r="BWC199" s="91"/>
      <c r="BWD199" s="91"/>
      <c r="BWE199" s="91"/>
      <c r="BWF199" s="91"/>
      <c r="BWG199" s="91"/>
      <c r="BWH199" s="91"/>
      <c r="BWI199" s="91"/>
      <c r="BWJ199" s="91"/>
      <c r="BWK199" s="91"/>
      <c r="BWL199" s="91"/>
      <c r="BWM199" s="91"/>
      <c r="BWN199" s="91"/>
      <c r="BWO199" s="91"/>
      <c r="BWP199" s="91"/>
      <c r="BWQ199" s="91"/>
      <c r="BWR199" s="91"/>
      <c r="BWS199" s="91"/>
      <c r="BWT199" s="91"/>
      <c r="BWU199" s="91"/>
      <c r="BWV199" s="91"/>
      <c r="BWW199" s="91"/>
      <c r="BWX199" s="91"/>
      <c r="BWY199" s="91"/>
      <c r="BWZ199" s="91"/>
      <c r="BXA199" s="91"/>
      <c r="BXB199" s="91"/>
      <c r="BXC199" s="91"/>
      <c r="BXD199" s="91"/>
      <c r="BXE199" s="91"/>
      <c r="BXF199" s="91"/>
      <c r="BXG199" s="91"/>
      <c r="BXH199" s="91"/>
      <c r="BXI199" s="91"/>
      <c r="BXJ199" s="91"/>
      <c r="BXK199" s="91"/>
      <c r="BXL199" s="91"/>
      <c r="BXM199" s="91"/>
      <c r="BXN199" s="91"/>
      <c r="BXO199" s="91"/>
      <c r="BXP199" s="91"/>
      <c r="BXQ199" s="91"/>
      <c r="BXR199" s="91"/>
      <c r="BXS199" s="91"/>
      <c r="BXT199" s="91"/>
      <c r="BXU199" s="91"/>
      <c r="BXV199" s="91"/>
      <c r="BXW199" s="91"/>
      <c r="BXX199" s="91"/>
      <c r="BXY199" s="91"/>
      <c r="BXZ199" s="91"/>
      <c r="BYA199" s="91"/>
      <c r="BYB199" s="91"/>
      <c r="BYC199" s="91"/>
      <c r="BYD199" s="91"/>
      <c r="BYE199" s="91"/>
      <c r="BYF199" s="91"/>
      <c r="BYG199" s="91"/>
      <c r="BYH199" s="91"/>
      <c r="BYI199" s="91"/>
      <c r="BYJ199" s="91"/>
      <c r="BYK199" s="91"/>
      <c r="BYL199" s="91"/>
      <c r="BYM199" s="91"/>
      <c r="BYN199" s="91"/>
      <c r="BYO199" s="91"/>
      <c r="BYP199" s="91"/>
      <c r="BYQ199" s="91"/>
      <c r="BYR199" s="91"/>
      <c r="BYS199" s="91"/>
      <c r="BYT199" s="91"/>
      <c r="BYU199" s="91"/>
      <c r="BYV199" s="91"/>
      <c r="BYW199" s="91"/>
      <c r="BYX199" s="91"/>
      <c r="BYY199" s="91"/>
      <c r="BYZ199" s="91"/>
      <c r="BZA199" s="91"/>
      <c r="BZB199" s="91"/>
      <c r="BZC199" s="91"/>
      <c r="BZD199" s="91"/>
      <c r="BZE199" s="91"/>
      <c r="BZF199" s="91"/>
      <c r="BZG199" s="91"/>
      <c r="BZH199" s="91"/>
      <c r="BZI199" s="91"/>
      <c r="BZJ199" s="91"/>
      <c r="BZK199" s="91"/>
      <c r="BZL199" s="91"/>
      <c r="BZM199" s="91"/>
      <c r="BZN199" s="91"/>
      <c r="BZO199" s="91"/>
      <c r="BZP199" s="91"/>
      <c r="BZQ199" s="91"/>
      <c r="BZR199" s="91"/>
      <c r="BZS199" s="91"/>
      <c r="BZT199" s="91"/>
      <c r="BZU199" s="91"/>
      <c r="BZV199" s="91"/>
      <c r="BZW199" s="91"/>
      <c r="BZX199" s="91"/>
      <c r="BZY199" s="91"/>
      <c r="BZZ199" s="91"/>
      <c r="CAA199" s="91"/>
      <c r="CAB199" s="91"/>
      <c r="CAC199" s="91"/>
      <c r="CAD199" s="91"/>
      <c r="CAE199" s="91"/>
      <c r="CAF199" s="91"/>
      <c r="CAG199" s="91"/>
      <c r="CAH199" s="91"/>
      <c r="CAI199" s="91"/>
      <c r="CAJ199" s="91"/>
      <c r="CAK199" s="91"/>
      <c r="CAL199" s="91"/>
      <c r="CAM199" s="91"/>
      <c r="CAN199" s="91"/>
      <c r="CAO199" s="91"/>
      <c r="CAP199" s="91"/>
      <c r="CAQ199" s="91"/>
      <c r="CAR199" s="91"/>
      <c r="CAS199" s="91"/>
      <c r="CAT199" s="91"/>
      <c r="CAU199" s="91"/>
      <c r="CAV199" s="91"/>
      <c r="CAW199" s="91"/>
      <c r="CAX199" s="91"/>
      <c r="CAY199" s="91"/>
      <c r="CAZ199" s="91"/>
      <c r="CBA199" s="91"/>
      <c r="CBB199" s="91"/>
      <c r="CBC199" s="91"/>
      <c r="CBD199" s="91"/>
      <c r="CBE199" s="91"/>
      <c r="CBF199" s="91"/>
      <c r="CBG199" s="91"/>
      <c r="CBH199" s="91"/>
      <c r="CBI199" s="91"/>
      <c r="CBJ199" s="91"/>
      <c r="CBK199" s="91"/>
      <c r="CBL199" s="91"/>
      <c r="CBM199" s="91"/>
      <c r="CBN199" s="91"/>
      <c r="CBO199" s="91"/>
      <c r="CBP199" s="91"/>
      <c r="CBQ199" s="91"/>
      <c r="CBR199" s="91"/>
      <c r="CBS199" s="91"/>
      <c r="CBT199" s="91"/>
      <c r="CBU199" s="91"/>
      <c r="CBV199" s="91"/>
      <c r="CBW199" s="91"/>
      <c r="CBX199" s="91"/>
      <c r="CBY199" s="91"/>
      <c r="CBZ199" s="91"/>
      <c r="CCA199" s="91"/>
      <c r="CCB199" s="91"/>
      <c r="CCC199" s="91"/>
      <c r="CCD199" s="91"/>
      <c r="CCE199" s="91"/>
      <c r="CCF199" s="91"/>
      <c r="CCG199" s="91"/>
      <c r="CCH199" s="91"/>
      <c r="CCI199" s="91"/>
      <c r="CCJ199" s="91"/>
      <c r="CCK199" s="91"/>
      <c r="CCL199" s="91"/>
      <c r="CCM199" s="91"/>
      <c r="CCN199" s="91"/>
      <c r="CCO199" s="91"/>
      <c r="CCP199" s="91"/>
      <c r="CCQ199" s="91"/>
      <c r="CCR199" s="91"/>
      <c r="CCS199" s="91"/>
      <c r="CCT199" s="91"/>
      <c r="CCU199" s="91"/>
      <c r="CCV199" s="91"/>
      <c r="CCW199" s="91"/>
      <c r="CCX199" s="91"/>
      <c r="CCY199" s="91"/>
      <c r="CCZ199" s="91"/>
      <c r="CDA199" s="91"/>
      <c r="CDB199" s="91"/>
      <c r="CDC199" s="91"/>
      <c r="CDD199" s="91"/>
      <c r="CDE199" s="91"/>
      <c r="CDF199" s="91"/>
      <c r="CDG199" s="91"/>
      <c r="CDH199" s="91"/>
      <c r="CDI199" s="91"/>
      <c r="CDJ199" s="91"/>
      <c r="CDK199" s="91"/>
      <c r="CDL199" s="91"/>
      <c r="CDM199" s="91"/>
      <c r="CDN199" s="91"/>
      <c r="CDO199" s="91"/>
      <c r="CDP199" s="91"/>
      <c r="CDQ199" s="91"/>
      <c r="CDR199" s="91"/>
      <c r="CDS199" s="91"/>
      <c r="CDT199" s="91"/>
      <c r="CDU199" s="91"/>
      <c r="CDV199" s="91"/>
      <c r="CDW199" s="91"/>
      <c r="CDX199" s="91"/>
      <c r="CDY199" s="91"/>
      <c r="CDZ199" s="91"/>
      <c r="CEA199" s="91"/>
      <c r="CEB199" s="91"/>
      <c r="CEC199" s="91"/>
      <c r="CED199" s="91"/>
      <c r="CEE199" s="91"/>
      <c r="CEF199" s="91"/>
      <c r="CEG199" s="91"/>
      <c r="CEH199" s="91"/>
      <c r="CEI199" s="91"/>
      <c r="CEJ199" s="91"/>
      <c r="CEK199" s="91"/>
      <c r="CEL199" s="91"/>
      <c r="CEM199" s="91"/>
      <c r="CEN199" s="91"/>
      <c r="CEO199" s="91"/>
      <c r="CEP199" s="91"/>
      <c r="CEQ199" s="91"/>
      <c r="CER199" s="91"/>
      <c r="CES199" s="91"/>
      <c r="CET199" s="91"/>
      <c r="CEU199" s="91"/>
      <c r="CEV199" s="91"/>
      <c r="CEW199" s="91"/>
      <c r="CEX199" s="91"/>
      <c r="CEY199" s="91"/>
      <c r="CEZ199" s="91"/>
      <c r="CFA199" s="91"/>
      <c r="CFB199" s="91"/>
      <c r="CFC199" s="91"/>
      <c r="CFD199" s="91"/>
      <c r="CFE199" s="91"/>
      <c r="CFF199" s="91"/>
      <c r="CFG199" s="91"/>
      <c r="CFH199" s="91"/>
      <c r="CFI199" s="91"/>
      <c r="CFJ199" s="91"/>
      <c r="CFK199" s="91"/>
      <c r="CFL199" s="91"/>
      <c r="CFM199" s="91"/>
      <c r="CFN199" s="91"/>
      <c r="CFO199" s="91"/>
      <c r="CFP199" s="91"/>
      <c r="CFQ199" s="91"/>
      <c r="CFR199" s="91"/>
      <c r="CFS199" s="91"/>
      <c r="CFT199" s="91"/>
      <c r="CFU199" s="91"/>
      <c r="CFV199" s="91"/>
      <c r="CFW199" s="91"/>
      <c r="CFX199" s="91"/>
      <c r="CFY199" s="91"/>
      <c r="CFZ199" s="91"/>
      <c r="CGA199" s="91"/>
      <c r="CGB199" s="91"/>
      <c r="CGC199" s="91"/>
      <c r="CGD199" s="91"/>
      <c r="CGE199" s="91"/>
      <c r="CGF199" s="91"/>
      <c r="CGG199" s="91"/>
      <c r="CGH199" s="91"/>
      <c r="CGI199" s="91"/>
      <c r="CGJ199" s="91"/>
      <c r="CGK199" s="91"/>
      <c r="CGL199" s="91"/>
      <c r="CGM199" s="91"/>
      <c r="CGN199" s="91"/>
      <c r="CGO199" s="91"/>
      <c r="CGP199" s="91"/>
      <c r="CGQ199" s="91"/>
      <c r="CGR199" s="91"/>
      <c r="CGS199" s="91"/>
      <c r="CGT199" s="91"/>
      <c r="CGU199" s="91"/>
      <c r="CGV199" s="91"/>
      <c r="CGW199" s="91"/>
      <c r="CGX199" s="91"/>
      <c r="CGY199" s="91"/>
      <c r="CGZ199" s="91"/>
      <c r="CHA199" s="91"/>
      <c r="CHB199" s="91"/>
      <c r="CHC199" s="91"/>
      <c r="CHD199" s="91"/>
      <c r="CHE199" s="91"/>
      <c r="CHF199" s="91"/>
      <c r="CHG199" s="91"/>
      <c r="CHH199" s="91"/>
      <c r="CHI199" s="91"/>
      <c r="CHJ199" s="91"/>
      <c r="CHK199" s="91"/>
      <c r="CHL199" s="91"/>
      <c r="CHM199" s="91"/>
      <c r="CHN199" s="91"/>
      <c r="CHO199" s="91"/>
      <c r="CHP199" s="91"/>
      <c r="CHQ199" s="91"/>
      <c r="CHR199" s="91"/>
      <c r="CHS199" s="91"/>
      <c r="CHT199" s="91"/>
      <c r="CHU199" s="91"/>
      <c r="CHV199" s="91"/>
      <c r="CHW199" s="91"/>
      <c r="CHX199" s="91"/>
      <c r="CHY199" s="91"/>
      <c r="CHZ199" s="91"/>
      <c r="CIA199" s="91"/>
      <c r="CIB199" s="91"/>
      <c r="CIC199" s="91"/>
      <c r="CID199" s="91"/>
      <c r="CIE199" s="91"/>
      <c r="CIF199" s="91"/>
      <c r="CIG199" s="91"/>
      <c r="CIH199" s="91"/>
      <c r="CII199" s="91"/>
      <c r="CIJ199" s="91"/>
      <c r="CIK199" s="91"/>
      <c r="CIL199" s="91"/>
      <c r="CIM199" s="91"/>
      <c r="CIN199" s="91"/>
      <c r="CIO199" s="91"/>
      <c r="CIP199" s="91"/>
      <c r="CIQ199" s="91"/>
      <c r="CIR199" s="91"/>
      <c r="CIS199" s="91"/>
      <c r="CIT199" s="91"/>
      <c r="CIU199" s="91"/>
      <c r="CIV199" s="91"/>
      <c r="CIW199" s="91"/>
      <c r="CIX199" s="91"/>
      <c r="CIY199" s="91"/>
      <c r="CIZ199" s="91"/>
      <c r="CJA199" s="91"/>
      <c r="CJB199" s="91"/>
      <c r="CJC199" s="91"/>
      <c r="CJD199" s="91"/>
      <c r="CJE199" s="91"/>
      <c r="CJF199" s="91"/>
      <c r="CJG199" s="91"/>
      <c r="CJH199" s="91"/>
      <c r="CJI199" s="91"/>
      <c r="CJJ199" s="91"/>
      <c r="CJK199" s="91"/>
      <c r="CJL199" s="91"/>
      <c r="CJM199" s="91"/>
      <c r="CJN199" s="91"/>
      <c r="CJO199" s="91"/>
      <c r="CJP199" s="91"/>
      <c r="CJQ199" s="91"/>
      <c r="CJR199" s="91"/>
      <c r="CJS199" s="91"/>
      <c r="CJT199" s="91"/>
      <c r="CJU199" s="91"/>
      <c r="CJV199" s="91"/>
      <c r="CJW199" s="91"/>
      <c r="CJX199" s="91"/>
      <c r="CJY199" s="91"/>
      <c r="CJZ199" s="91"/>
      <c r="CKA199" s="91"/>
      <c r="CKB199" s="91"/>
      <c r="CKC199" s="91"/>
      <c r="CKD199" s="91"/>
      <c r="CKE199" s="91"/>
      <c r="CKF199" s="91"/>
      <c r="CKG199" s="91"/>
      <c r="CKH199" s="91"/>
      <c r="CKI199" s="91"/>
      <c r="CKJ199" s="91"/>
      <c r="CKK199" s="91"/>
      <c r="CKL199" s="91"/>
      <c r="CKM199" s="91"/>
      <c r="CKN199" s="91"/>
      <c r="CKO199" s="91"/>
      <c r="CKP199" s="91"/>
      <c r="CKQ199" s="91"/>
      <c r="CKR199" s="91"/>
      <c r="CKS199" s="91"/>
      <c r="CKT199" s="91"/>
      <c r="CKU199" s="91"/>
      <c r="CKV199" s="91"/>
      <c r="CKW199" s="91"/>
      <c r="CKX199" s="91"/>
      <c r="CKY199" s="91"/>
      <c r="CKZ199" s="91"/>
      <c r="CLA199" s="91"/>
      <c r="CLB199" s="91"/>
      <c r="CLC199" s="91"/>
      <c r="CLD199" s="91"/>
      <c r="CLE199" s="91"/>
      <c r="CLF199" s="91"/>
      <c r="CLG199" s="91"/>
      <c r="CLH199" s="91"/>
      <c r="CLI199" s="91"/>
      <c r="CLJ199" s="91"/>
      <c r="CLK199" s="91"/>
      <c r="CLL199" s="91"/>
      <c r="CLM199" s="91"/>
      <c r="CLN199" s="91"/>
      <c r="CLO199" s="91"/>
      <c r="CLP199" s="91"/>
      <c r="CLQ199" s="91"/>
      <c r="CLR199" s="91"/>
      <c r="CLS199" s="91"/>
      <c r="CLT199" s="91"/>
      <c r="CLU199" s="91"/>
      <c r="CLV199" s="91"/>
      <c r="CLW199" s="91"/>
      <c r="CLX199" s="91"/>
      <c r="CLY199" s="91"/>
      <c r="CLZ199" s="91"/>
      <c r="CMA199" s="91"/>
      <c r="CMB199" s="91"/>
      <c r="CMC199" s="91"/>
      <c r="CMD199" s="91"/>
      <c r="CME199" s="91"/>
      <c r="CMF199" s="91"/>
      <c r="CMG199" s="91"/>
      <c r="CMH199" s="91"/>
      <c r="CMI199" s="91"/>
      <c r="CMJ199" s="91"/>
      <c r="CMK199" s="91"/>
      <c r="CML199" s="91"/>
      <c r="CMM199" s="91"/>
      <c r="CMN199" s="91"/>
      <c r="CMO199" s="91"/>
      <c r="CMP199" s="91"/>
      <c r="CMQ199" s="91"/>
      <c r="CMR199" s="91"/>
      <c r="CMS199" s="91"/>
      <c r="CMT199" s="91"/>
      <c r="CMU199" s="91"/>
      <c r="CMV199" s="91"/>
      <c r="CMW199" s="91"/>
      <c r="CMX199" s="91"/>
      <c r="CMY199" s="91"/>
      <c r="CMZ199" s="91"/>
      <c r="CNA199" s="91"/>
      <c r="CNB199" s="91"/>
      <c r="CNC199" s="91"/>
      <c r="CND199" s="91"/>
      <c r="CNE199" s="91"/>
      <c r="CNF199" s="91"/>
      <c r="CNG199" s="91"/>
      <c r="CNH199" s="91"/>
      <c r="CNI199" s="91"/>
      <c r="CNJ199" s="91"/>
      <c r="CNK199" s="91"/>
      <c r="CNL199" s="91"/>
      <c r="CNM199" s="91"/>
      <c r="CNN199" s="91"/>
      <c r="CNO199" s="91"/>
      <c r="CNP199" s="91"/>
      <c r="CNQ199" s="91"/>
      <c r="CNR199" s="91"/>
      <c r="CNS199" s="91"/>
      <c r="CNT199" s="91"/>
      <c r="CNU199" s="91"/>
      <c r="CNV199" s="91"/>
      <c r="CNW199" s="91"/>
      <c r="CNX199" s="91"/>
      <c r="CNY199" s="91"/>
      <c r="CNZ199" s="91"/>
      <c r="COA199" s="91"/>
      <c r="COB199" s="91"/>
      <c r="COC199" s="91"/>
      <c r="COD199" s="91"/>
      <c r="COE199" s="91"/>
      <c r="COF199" s="91"/>
      <c r="COG199" s="91"/>
      <c r="COH199" s="91"/>
      <c r="COI199" s="91"/>
      <c r="COJ199" s="91"/>
      <c r="COK199" s="91"/>
      <c r="COL199" s="91"/>
      <c r="COM199" s="91"/>
      <c r="CON199" s="91"/>
      <c r="COO199" s="91"/>
      <c r="COP199" s="91"/>
      <c r="COQ199" s="91"/>
      <c r="COR199" s="91"/>
      <c r="COS199" s="91"/>
      <c r="COT199" s="91"/>
      <c r="COU199" s="91"/>
      <c r="COV199" s="91"/>
      <c r="COW199" s="91"/>
      <c r="COX199" s="91"/>
      <c r="COY199" s="91"/>
      <c r="COZ199" s="91"/>
      <c r="CPA199" s="91"/>
      <c r="CPB199" s="91"/>
      <c r="CPC199" s="91"/>
      <c r="CPD199" s="91"/>
      <c r="CPE199" s="91"/>
      <c r="CPF199" s="91"/>
      <c r="CPG199" s="91"/>
      <c r="CPH199" s="91"/>
      <c r="CPI199" s="91"/>
      <c r="CPJ199" s="91"/>
      <c r="CPK199" s="91"/>
      <c r="CPL199" s="91"/>
      <c r="CPM199" s="91"/>
      <c r="CPN199" s="91"/>
      <c r="CPO199" s="91"/>
      <c r="CPP199" s="91"/>
      <c r="CPQ199" s="91"/>
      <c r="CPR199" s="91"/>
      <c r="CPS199" s="91"/>
      <c r="CPT199" s="91"/>
      <c r="CPU199" s="91"/>
      <c r="CPV199" s="91"/>
      <c r="CPW199" s="91"/>
      <c r="CPX199" s="91"/>
      <c r="CPY199" s="91"/>
      <c r="CPZ199" s="91"/>
      <c r="CQA199" s="91"/>
      <c r="CQB199" s="91"/>
      <c r="CQC199" s="91"/>
      <c r="CQD199" s="91"/>
      <c r="CQE199" s="91"/>
      <c r="CQF199" s="91"/>
      <c r="CQG199" s="91"/>
      <c r="CQH199" s="91"/>
      <c r="CQI199" s="91"/>
      <c r="CQJ199" s="91"/>
      <c r="CQK199" s="91"/>
      <c r="CQL199" s="91"/>
      <c r="CQM199" s="91"/>
      <c r="CQN199" s="91"/>
      <c r="CQO199" s="91"/>
      <c r="CQP199" s="91"/>
      <c r="CQQ199" s="91"/>
      <c r="CQR199" s="91"/>
      <c r="CQS199" s="91"/>
      <c r="CQT199" s="91"/>
      <c r="CQU199" s="91"/>
      <c r="CQV199" s="91"/>
      <c r="CQW199" s="91"/>
      <c r="CQX199" s="91"/>
      <c r="CQY199" s="91"/>
      <c r="CQZ199" s="91"/>
      <c r="CRA199" s="91"/>
      <c r="CRB199" s="91"/>
      <c r="CRC199" s="91"/>
      <c r="CRD199" s="91"/>
      <c r="CRE199" s="91"/>
      <c r="CRF199" s="91"/>
      <c r="CRG199" s="91"/>
      <c r="CRH199" s="91"/>
      <c r="CRI199" s="91"/>
      <c r="CRJ199" s="91"/>
      <c r="CRK199" s="91"/>
      <c r="CRL199" s="91"/>
      <c r="CRM199" s="91"/>
      <c r="CRN199" s="91"/>
      <c r="CRO199" s="91"/>
      <c r="CRP199" s="91"/>
      <c r="CRQ199" s="91"/>
      <c r="CRR199" s="91"/>
      <c r="CRS199" s="91"/>
      <c r="CRT199" s="91"/>
      <c r="CRU199" s="91"/>
      <c r="CRV199" s="91"/>
      <c r="CRW199" s="91"/>
      <c r="CRX199" s="91"/>
      <c r="CRY199" s="91"/>
      <c r="CRZ199" s="91"/>
      <c r="CSA199" s="91"/>
      <c r="CSB199" s="91"/>
      <c r="CSC199" s="91"/>
      <c r="CSD199" s="91"/>
      <c r="CSE199" s="91"/>
      <c r="CSF199" s="91"/>
      <c r="CSG199" s="91"/>
      <c r="CSH199" s="91"/>
      <c r="CSI199" s="91"/>
      <c r="CSJ199" s="91"/>
      <c r="CSK199" s="91"/>
      <c r="CSL199" s="91"/>
      <c r="CSM199" s="91"/>
      <c r="CSN199" s="91"/>
      <c r="CSO199" s="91"/>
      <c r="CSP199" s="91"/>
      <c r="CSQ199" s="91"/>
      <c r="CSR199" s="91"/>
      <c r="CSS199" s="91"/>
      <c r="CST199" s="91"/>
      <c r="CSU199" s="91"/>
      <c r="CSV199" s="91"/>
      <c r="CSW199" s="91"/>
      <c r="CSX199" s="91"/>
      <c r="CSY199" s="91"/>
      <c r="CSZ199" s="91"/>
      <c r="CTA199" s="91"/>
      <c r="CTB199" s="91"/>
      <c r="CTC199" s="91"/>
      <c r="CTD199" s="91"/>
      <c r="CTE199" s="91"/>
      <c r="CTF199" s="91"/>
      <c r="CTG199" s="91"/>
      <c r="CTH199" s="91"/>
      <c r="CTI199" s="91"/>
      <c r="CTJ199" s="91"/>
      <c r="CTK199" s="91"/>
      <c r="CTL199" s="91"/>
      <c r="CTM199" s="91"/>
      <c r="CTN199" s="91"/>
      <c r="CTO199" s="91"/>
      <c r="CTP199" s="91"/>
      <c r="CTQ199" s="91"/>
      <c r="CTR199" s="91"/>
      <c r="CTS199" s="91"/>
      <c r="CTT199" s="91"/>
      <c r="CTU199" s="91"/>
      <c r="CTV199" s="91"/>
      <c r="CTW199" s="91"/>
      <c r="CTX199" s="91"/>
      <c r="CTY199" s="91"/>
      <c r="CTZ199" s="91"/>
      <c r="CUA199" s="91"/>
      <c r="CUB199" s="91"/>
      <c r="CUC199" s="91"/>
      <c r="CUD199" s="91"/>
      <c r="CUE199" s="91"/>
      <c r="CUF199" s="91"/>
      <c r="CUG199" s="91"/>
      <c r="CUH199" s="91"/>
      <c r="CUI199" s="91"/>
      <c r="CUJ199" s="91"/>
      <c r="CUK199" s="91"/>
      <c r="CUL199" s="91"/>
      <c r="CUM199" s="91"/>
      <c r="CUN199" s="91"/>
      <c r="CUO199" s="91"/>
      <c r="CUP199" s="91"/>
      <c r="CUQ199" s="91"/>
      <c r="CUR199" s="91"/>
      <c r="CUS199" s="91"/>
      <c r="CUT199" s="91"/>
      <c r="CUU199" s="91"/>
      <c r="CUV199" s="91"/>
      <c r="CUW199" s="91"/>
      <c r="CUX199" s="91"/>
      <c r="CUY199" s="91"/>
      <c r="CUZ199" s="91"/>
      <c r="CVA199" s="91"/>
      <c r="CVB199" s="91"/>
      <c r="CVC199" s="91"/>
      <c r="CVD199" s="91"/>
      <c r="CVE199" s="91"/>
      <c r="CVF199" s="91"/>
      <c r="CVG199" s="91"/>
      <c r="CVH199" s="91"/>
      <c r="CVI199" s="91"/>
      <c r="CVJ199" s="91"/>
      <c r="CVK199" s="91"/>
      <c r="CVL199" s="91"/>
      <c r="CVM199" s="91"/>
      <c r="CVN199" s="91"/>
      <c r="CVO199" s="91"/>
      <c r="CVP199" s="91"/>
      <c r="CVQ199" s="91"/>
      <c r="CVR199" s="91"/>
      <c r="CVS199" s="91"/>
      <c r="CVT199" s="91"/>
      <c r="CVU199" s="91"/>
      <c r="CVV199" s="91"/>
      <c r="CVW199" s="91"/>
      <c r="CVX199" s="91"/>
      <c r="CVY199" s="91"/>
      <c r="CVZ199" s="91"/>
      <c r="CWA199" s="91"/>
      <c r="CWB199" s="91"/>
      <c r="CWC199" s="91"/>
      <c r="CWD199" s="91"/>
      <c r="CWE199" s="91"/>
      <c r="CWF199" s="91"/>
      <c r="CWG199" s="91"/>
      <c r="CWH199" s="91"/>
      <c r="CWI199" s="91"/>
      <c r="CWJ199" s="91"/>
      <c r="CWK199" s="91"/>
      <c r="CWL199" s="91"/>
      <c r="CWM199" s="91"/>
      <c r="CWN199" s="91"/>
      <c r="CWO199" s="91"/>
      <c r="CWP199" s="91"/>
      <c r="CWQ199" s="91"/>
      <c r="CWR199" s="91"/>
      <c r="CWS199" s="91"/>
      <c r="CWT199" s="91"/>
      <c r="CWU199" s="91"/>
      <c r="CWV199" s="91"/>
      <c r="CWW199" s="91"/>
      <c r="CWX199" s="91"/>
      <c r="CWY199" s="91"/>
      <c r="CWZ199" s="91"/>
      <c r="CXA199" s="91"/>
      <c r="CXB199" s="91"/>
      <c r="CXC199" s="91"/>
      <c r="CXD199" s="91"/>
      <c r="CXE199" s="91"/>
      <c r="CXF199" s="91"/>
      <c r="CXG199" s="91"/>
      <c r="CXH199" s="91"/>
      <c r="CXI199" s="91"/>
      <c r="CXJ199" s="91"/>
      <c r="CXK199" s="91"/>
      <c r="CXL199" s="91"/>
      <c r="CXM199" s="91"/>
      <c r="CXN199" s="91"/>
      <c r="CXO199" s="91"/>
      <c r="CXP199" s="91"/>
      <c r="CXQ199" s="91"/>
      <c r="CXR199" s="91"/>
      <c r="CXS199" s="91"/>
      <c r="CXT199" s="91"/>
      <c r="CXU199" s="91"/>
      <c r="CXV199" s="91"/>
      <c r="CXW199" s="91"/>
      <c r="CXX199" s="91"/>
      <c r="CXY199" s="91"/>
      <c r="CXZ199" s="91"/>
      <c r="CYA199" s="91"/>
      <c r="CYB199" s="91"/>
      <c r="CYC199" s="91"/>
      <c r="CYD199" s="91"/>
      <c r="CYE199" s="91"/>
      <c r="CYF199" s="91"/>
      <c r="CYG199" s="91"/>
      <c r="CYH199" s="91"/>
      <c r="CYI199" s="91"/>
      <c r="CYJ199" s="91"/>
      <c r="CYK199" s="91"/>
      <c r="CYL199" s="91"/>
      <c r="CYM199" s="91"/>
      <c r="CYN199" s="91"/>
      <c r="CYO199" s="91"/>
      <c r="CYP199" s="91"/>
      <c r="CYQ199" s="91"/>
      <c r="CYR199" s="91"/>
      <c r="CYS199" s="91"/>
      <c r="CYT199" s="91"/>
      <c r="CYU199" s="91"/>
      <c r="CYV199" s="91"/>
      <c r="CYW199" s="91"/>
      <c r="CYX199" s="91"/>
      <c r="CYY199" s="91"/>
      <c r="CYZ199" s="91"/>
      <c r="CZA199" s="91"/>
      <c r="CZB199" s="91"/>
      <c r="CZC199" s="91"/>
      <c r="CZD199" s="91"/>
      <c r="CZE199" s="91"/>
      <c r="CZF199" s="91"/>
      <c r="CZG199" s="91"/>
      <c r="CZH199" s="91"/>
      <c r="CZI199" s="91"/>
      <c r="CZJ199" s="91"/>
      <c r="CZK199" s="91"/>
      <c r="CZL199" s="91"/>
      <c r="CZM199" s="91"/>
      <c r="CZN199" s="91"/>
      <c r="CZO199" s="91"/>
      <c r="CZP199" s="91"/>
      <c r="CZQ199" s="91"/>
      <c r="CZR199" s="91"/>
      <c r="CZS199" s="91"/>
      <c r="CZT199" s="91"/>
      <c r="CZU199" s="91"/>
      <c r="CZV199" s="91"/>
      <c r="CZW199" s="91"/>
      <c r="CZX199" s="91"/>
      <c r="CZY199" s="91"/>
      <c r="CZZ199" s="91"/>
      <c r="DAA199" s="91"/>
      <c r="DAB199" s="91"/>
      <c r="DAC199" s="91"/>
      <c r="DAD199" s="91"/>
      <c r="DAE199" s="91"/>
      <c r="DAF199" s="91"/>
      <c r="DAG199" s="91"/>
      <c r="DAH199" s="91"/>
      <c r="DAI199" s="91"/>
      <c r="DAJ199" s="91"/>
      <c r="DAK199" s="91"/>
      <c r="DAL199" s="91"/>
      <c r="DAM199" s="91"/>
      <c r="DAN199" s="91"/>
      <c r="DAO199" s="91"/>
      <c r="DAP199" s="91"/>
      <c r="DAQ199" s="91"/>
      <c r="DAR199" s="91"/>
      <c r="DAS199" s="91"/>
      <c r="DAT199" s="91"/>
      <c r="DAU199" s="91"/>
      <c r="DAV199" s="91"/>
      <c r="DAW199" s="91"/>
      <c r="DAX199" s="91"/>
      <c r="DAY199" s="91"/>
      <c r="DAZ199" s="91"/>
      <c r="DBA199" s="91"/>
      <c r="DBB199" s="91"/>
      <c r="DBC199" s="91"/>
      <c r="DBD199" s="91"/>
      <c r="DBE199" s="91"/>
      <c r="DBF199" s="91"/>
      <c r="DBG199" s="91"/>
      <c r="DBH199" s="91"/>
      <c r="DBI199" s="91"/>
      <c r="DBJ199" s="91"/>
      <c r="DBK199" s="91"/>
      <c r="DBL199" s="91"/>
      <c r="DBM199" s="91"/>
      <c r="DBN199" s="91"/>
      <c r="DBO199" s="91"/>
      <c r="DBP199" s="91"/>
      <c r="DBQ199" s="91"/>
      <c r="DBR199" s="91"/>
      <c r="DBS199" s="91"/>
      <c r="DBT199" s="91"/>
      <c r="DBU199" s="91"/>
      <c r="DBV199" s="91"/>
      <c r="DBW199" s="91"/>
      <c r="DBX199" s="91"/>
      <c r="DBY199" s="91"/>
      <c r="DBZ199" s="91"/>
      <c r="DCA199" s="91"/>
      <c r="DCB199" s="91"/>
      <c r="DCC199" s="91"/>
      <c r="DCD199" s="91"/>
      <c r="DCE199" s="91"/>
      <c r="DCF199" s="91"/>
      <c r="DCG199" s="91"/>
      <c r="DCH199" s="91"/>
      <c r="DCI199" s="91"/>
      <c r="DCJ199" s="91"/>
      <c r="DCK199" s="91"/>
      <c r="DCL199" s="91"/>
      <c r="DCM199" s="91"/>
      <c r="DCN199" s="91"/>
      <c r="DCO199" s="91"/>
      <c r="DCP199" s="91"/>
      <c r="DCQ199" s="91"/>
      <c r="DCR199" s="91"/>
      <c r="DCS199" s="91"/>
      <c r="DCT199" s="91"/>
      <c r="DCU199" s="91"/>
      <c r="DCV199" s="91"/>
      <c r="DCW199" s="91"/>
      <c r="DCX199" s="91"/>
      <c r="DCY199" s="91"/>
      <c r="DCZ199" s="91"/>
      <c r="DDA199" s="91"/>
      <c r="DDB199" s="91"/>
      <c r="DDC199" s="91"/>
      <c r="DDD199" s="91"/>
      <c r="DDE199" s="91"/>
      <c r="DDF199" s="91"/>
      <c r="DDG199" s="91"/>
      <c r="DDH199" s="91"/>
      <c r="DDI199" s="91"/>
      <c r="DDJ199" s="91"/>
      <c r="DDK199" s="91"/>
      <c r="DDL199" s="91"/>
      <c r="DDM199" s="91"/>
      <c r="DDN199" s="91"/>
      <c r="DDO199" s="91"/>
      <c r="DDP199" s="91"/>
      <c r="DDQ199" s="91"/>
      <c r="DDR199" s="91"/>
      <c r="DDS199" s="91"/>
      <c r="DDT199" s="91"/>
      <c r="DDU199" s="91"/>
      <c r="DDV199" s="91"/>
      <c r="DDW199" s="91"/>
      <c r="DDX199" s="91"/>
      <c r="DDY199" s="91"/>
      <c r="DDZ199" s="91"/>
      <c r="DEA199" s="91"/>
      <c r="DEB199" s="91"/>
      <c r="DEC199" s="91"/>
      <c r="DED199" s="91"/>
      <c r="DEE199" s="91"/>
      <c r="DEF199" s="91"/>
      <c r="DEG199" s="91"/>
      <c r="DEH199" s="91"/>
      <c r="DEI199" s="91"/>
      <c r="DEJ199" s="91"/>
      <c r="DEK199" s="91"/>
      <c r="DEL199" s="91"/>
      <c r="DEM199" s="91"/>
      <c r="DEN199" s="91"/>
      <c r="DEO199" s="91"/>
      <c r="DEP199" s="91"/>
      <c r="DEQ199" s="91"/>
      <c r="DER199" s="91"/>
      <c r="DES199" s="91"/>
      <c r="DET199" s="91"/>
      <c r="DEU199" s="91"/>
      <c r="DEV199" s="91"/>
      <c r="DEW199" s="91"/>
      <c r="DEX199" s="91"/>
      <c r="DEY199" s="91"/>
      <c r="DEZ199" s="91"/>
      <c r="DFA199" s="91"/>
      <c r="DFB199" s="91"/>
      <c r="DFC199" s="91"/>
      <c r="DFD199" s="91"/>
      <c r="DFE199" s="91"/>
      <c r="DFF199" s="91"/>
      <c r="DFG199" s="91"/>
      <c r="DFH199" s="91"/>
      <c r="DFI199" s="91"/>
      <c r="DFJ199" s="91"/>
      <c r="DFK199" s="91"/>
      <c r="DFL199" s="91"/>
      <c r="DFM199" s="91"/>
      <c r="DFN199" s="91"/>
      <c r="DFO199" s="91"/>
      <c r="DFP199" s="91"/>
      <c r="DFQ199" s="91"/>
      <c r="DFR199" s="91"/>
      <c r="DFS199" s="91"/>
      <c r="DFT199" s="91"/>
      <c r="DFU199" s="91"/>
      <c r="DFV199" s="91"/>
      <c r="DFW199" s="91"/>
      <c r="DFX199" s="91"/>
      <c r="DFY199" s="91"/>
      <c r="DFZ199" s="91"/>
      <c r="DGA199" s="91"/>
      <c r="DGB199" s="91"/>
      <c r="DGC199" s="91"/>
      <c r="DGD199" s="91"/>
      <c r="DGE199" s="91"/>
      <c r="DGF199" s="91"/>
      <c r="DGG199" s="91"/>
      <c r="DGH199" s="91"/>
      <c r="DGI199" s="91"/>
      <c r="DGJ199" s="91"/>
      <c r="DGK199" s="91"/>
      <c r="DGL199" s="91"/>
      <c r="DGM199" s="91"/>
      <c r="DGN199" s="91"/>
      <c r="DGO199" s="91"/>
      <c r="DGP199" s="91"/>
      <c r="DGQ199" s="91"/>
      <c r="DGR199" s="91"/>
      <c r="DGS199" s="91"/>
      <c r="DGT199" s="91"/>
      <c r="DGU199" s="91"/>
      <c r="DGV199" s="91"/>
      <c r="DGW199" s="91"/>
      <c r="DGX199" s="91"/>
      <c r="DGY199" s="91"/>
      <c r="DGZ199" s="91"/>
      <c r="DHA199" s="91"/>
      <c r="DHB199" s="91"/>
      <c r="DHC199" s="91"/>
      <c r="DHD199" s="91"/>
      <c r="DHE199" s="91"/>
      <c r="DHF199" s="91"/>
      <c r="DHG199" s="91"/>
      <c r="DHH199" s="91"/>
      <c r="DHI199" s="91"/>
      <c r="DHJ199" s="91"/>
      <c r="DHK199" s="91"/>
      <c r="DHL199" s="91"/>
      <c r="DHM199" s="91"/>
      <c r="DHN199" s="91"/>
      <c r="DHO199" s="91"/>
      <c r="DHP199" s="91"/>
      <c r="DHQ199" s="91"/>
      <c r="DHR199" s="91"/>
      <c r="DHS199" s="91"/>
      <c r="DHT199" s="91"/>
      <c r="DHU199" s="91"/>
      <c r="DHV199" s="91"/>
      <c r="DHW199" s="91"/>
      <c r="DHX199" s="91"/>
      <c r="DHY199" s="91"/>
      <c r="DHZ199" s="91"/>
      <c r="DIA199" s="91"/>
      <c r="DIB199" s="91"/>
      <c r="DIC199" s="91"/>
      <c r="DID199" s="91"/>
      <c r="DIE199" s="91"/>
      <c r="DIF199" s="91"/>
      <c r="DIG199" s="91"/>
      <c r="DIH199" s="91"/>
      <c r="DII199" s="91"/>
      <c r="DIJ199" s="91"/>
      <c r="DIK199" s="91"/>
      <c r="DIL199" s="91"/>
      <c r="DIM199" s="91"/>
      <c r="DIN199" s="91"/>
      <c r="DIO199" s="91"/>
      <c r="DIP199" s="91"/>
      <c r="DIQ199" s="91"/>
      <c r="DIR199" s="91"/>
      <c r="DIS199" s="91"/>
      <c r="DIT199" s="91"/>
      <c r="DIU199" s="91"/>
      <c r="DIV199" s="91"/>
      <c r="DIW199" s="91"/>
      <c r="DIX199" s="91"/>
      <c r="DIY199" s="91"/>
      <c r="DIZ199" s="91"/>
      <c r="DJA199" s="91"/>
      <c r="DJB199" s="91"/>
      <c r="DJC199" s="91"/>
      <c r="DJD199" s="91"/>
      <c r="DJE199" s="91"/>
      <c r="DJF199" s="91"/>
      <c r="DJG199" s="91"/>
      <c r="DJH199" s="91"/>
      <c r="DJI199" s="91"/>
      <c r="DJJ199" s="91"/>
      <c r="DJK199" s="91"/>
      <c r="DJL199" s="91"/>
      <c r="DJM199" s="91"/>
      <c r="DJN199" s="91"/>
      <c r="DJO199" s="91"/>
      <c r="DJP199" s="91"/>
      <c r="DJQ199" s="91"/>
      <c r="DJR199" s="91"/>
      <c r="DJS199" s="91"/>
      <c r="DJT199" s="91"/>
      <c r="DJU199" s="91"/>
      <c r="DJV199" s="91"/>
      <c r="DJW199" s="91"/>
      <c r="DJX199" s="91"/>
      <c r="DJY199" s="91"/>
      <c r="DJZ199" s="91"/>
      <c r="DKA199" s="91"/>
      <c r="DKB199" s="91"/>
      <c r="DKC199" s="91"/>
      <c r="DKD199" s="91"/>
      <c r="DKE199" s="91"/>
      <c r="DKF199" s="91"/>
      <c r="DKG199" s="91"/>
      <c r="DKH199" s="91"/>
      <c r="DKI199" s="91"/>
      <c r="DKJ199" s="91"/>
      <c r="DKK199" s="91"/>
      <c r="DKL199" s="91"/>
      <c r="DKM199" s="91"/>
      <c r="DKN199" s="91"/>
      <c r="DKO199" s="91"/>
      <c r="DKP199" s="91"/>
      <c r="DKQ199" s="91"/>
      <c r="DKR199" s="91"/>
      <c r="DKS199" s="91"/>
      <c r="DKT199" s="91"/>
      <c r="DKU199" s="91"/>
      <c r="DKV199" s="91"/>
      <c r="DKW199" s="91"/>
      <c r="DKX199" s="91"/>
      <c r="DKY199" s="91"/>
      <c r="DKZ199" s="91"/>
      <c r="DLA199" s="91"/>
      <c r="DLB199" s="91"/>
      <c r="DLC199" s="91"/>
      <c r="DLD199" s="91"/>
      <c r="DLE199" s="91"/>
      <c r="DLF199" s="91"/>
      <c r="DLG199" s="91"/>
      <c r="DLH199" s="91"/>
      <c r="DLI199" s="91"/>
      <c r="DLJ199" s="91"/>
      <c r="DLK199" s="91"/>
      <c r="DLL199" s="91"/>
      <c r="DLM199" s="91"/>
      <c r="DLN199" s="91"/>
      <c r="DLO199" s="91"/>
      <c r="DLP199" s="91"/>
      <c r="DLQ199" s="91"/>
      <c r="DLR199" s="91"/>
      <c r="DLS199" s="91"/>
      <c r="DLT199" s="91"/>
      <c r="DLU199" s="91"/>
      <c r="DLV199" s="91"/>
      <c r="DLW199" s="91"/>
      <c r="DLX199" s="91"/>
      <c r="DLY199" s="91"/>
      <c r="DLZ199" s="91"/>
      <c r="DMA199" s="91"/>
      <c r="DMB199" s="91"/>
      <c r="DMC199" s="91"/>
      <c r="DMD199" s="91"/>
      <c r="DME199" s="91"/>
      <c r="DMF199" s="91"/>
      <c r="DMG199" s="91"/>
      <c r="DMH199" s="91"/>
      <c r="DMI199" s="91"/>
      <c r="DMJ199" s="91"/>
      <c r="DMK199" s="91"/>
      <c r="DML199" s="91"/>
      <c r="DMM199" s="91"/>
      <c r="DMN199" s="91"/>
      <c r="DMO199" s="91"/>
      <c r="DMP199" s="91"/>
      <c r="DMQ199" s="91"/>
      <c r="DMR199" s="91"/>
      <c r="DMS199" s="91"/>
      <c r="DMT199" s="91"/>
      <c r="DMU199" s="91"/>
      <c r="DMV199" s="91"/>
      <c r="DMW199" s="91"/>
      <c r="DMX199" s="91"/>
      <c r="DMY199" s="91"/>
      <c r="DMZ199" s="91"/>
      <c r="DNA199" s="91"/>
      <c r="DNB199" s="91"/>
      <c r="DNC199" s="91"/>
      <c r="DND199" s="91"/>
      <c r="DNE199" s="91"/>
      <c r="DNF199" s="91"/>
      <c r="DNG199" s="91"/>
      <c r="DNH199" s="91"/>
      <c r="DNI199" s="91"/>
      <c r="DNJ199" s="91"/>
      <c r="DNK199" s="91"/>
      <c r="DNL199" s="91"/>
      <c r="DNM199" s="91"/>
      <c r="DNN199" s="91"/>
      <c r="DNO199" s="91"/>
      <c r="DNP199" s="91"/>
      <c r="DNQ199" s="91"/>
      <c r="DNR199" s="91"/>
      <c r="DNS199" s="91"/>
      <c r="DNT199" s="91"/>
      <c r="DNU199" s="91"/>
      <c r="DNV199" s="91"/>
      <c r="DNW199" s="91"/>
      <c r="DNX199" s="91"/>
      <c r="DNY199" s="91"/>
      <c r="DNZ199" s="91"/>
      <c r="DOA199" s="91"/>
      <c r="DOB199" s="91"/>
      <c r="DOC199" s="91"/>
      <c r="DOD199" s="91"/>
      <c r="DOE199" s="91"/>
      <c r="DOF199" s="91"/>
      <c r="DOG199" s="91"/>
      <c r="DOH199" s="91"/>
      <c r="DOI199" s="91"/>
      <c r="DOJ199" s="91"/>
      <c r="DOK199" s="91"/>
      <c r="DOL199" s="91"/>
      <c r="DOM199" s="91"/>
      <c r="DON199" s="91"/>
      <c r="DOO199" s="91"/>
      <c r="DOP199" s="91"/>
      <c r="DOQ199" s="91"/>
      <c r="DOR199" s="91"/>
      <c r="DOS199" s="91"/>
      <c r="DOT199" s="91"/>
      <c r="DOU199" s="91"/>
      <c r="DOV199" s="91"/>
      <c r="DOW199" s="91"/>
      <c r="DOX199" s="91"/>
      <c r="DOY199" s="91"/>
      <c r="DOZ199" s="91"/>
      <c r="DPA199" s="91"/>
      <c r="DPB199" s="91"/>
      <c r="DPC199" s="91"/>
      <c r="DPD199" s="91"/>
      <c r="DPE199" s="91"/>
      <c r="DPF199" s="91"/>
      <c r="DPG199" s="91"/>
      <c r="DPH199" s="91"/>
      <c r="DPI199" s="91"/>
      <c r="DPJ199" s="91"/>
      <c r="DPK199" s="91"/>
      <c r="DPL199" s="91"/>
      <c r="DPM199" s="91"/>
      <c r="DPN199" s="91"/>
      <c r="DPO199" s="91"/>
      <c r="DPP199" s="91"/>
      <c r="DPQ199" s="91"/>
      <c r="DPR199" s="91"/>
      <c r="DPS199" s="91"/>
      <c r="DPT199" s="91"/>
      <c r="DPU199" s="91"/>
      <c r="DPV199" s="91"/>
      <c r="DPW199" s="91"/>
      <c r="DPX199" s="91"/>
      <c r="DPY199" s="91"/>
      <c r="DPZ199" s="91"/>
      <c r="DQA199" s="91"/>
      <c r="DQB199" s="91"/>
      <c r="DQC199" s="91"/>
      <c r="DQD199" s="91"/>
      <c r="DQE199" s="91"/>
      <c r="DQF199" s="91"/>
      <c r="DQG199" s="91"/>
      <c r="DQH199" s="91"/>
      <c r="DQI199" s="91"/>
      <c r="DQJ199" s="91"/>
      <c r="DQK199" s="91"/>
      <c r="DQL199" s="91"/>
      <c r="DQM199" s="91"/>
      <c r="DQN199" s="91"/>
      <c r="DQO199" s="91"/>
      <c r="DQP199" s="91"/>
      <c r="DQQ199" s="91"/>
      <c r="DQR199" s="91"/>
      <c r="DQS199" s="91"/>
      <c r="DQT199" s="91"/>
      <c r="DQU199" s="91"/>
      <c r="DQV199" s="91"/>
      <c r="DQW199" s="91"/>
      <c r="DQX199" s="91"/>
      <c r="DQY199" s="91"/>
      <c r="DQZ199" s="91"/>
      <c r="DRA199" s="91"/>
      <c r="DRB199" s="91"/>
      <c r="DRC199" s="91"/>
      <c r="DRD199" s="91"/>
      <c r="DRE199" s="91"/>
      <c r="DRF199" s="91"/>
      <c r="DRG199" s="91"/>
      <c r="DRH199" s="91"/>
      <c r="DRI199" s="91"/>
      <c r="DRJ199" s="91"/>
      <c r="DRK199" s="91"/>
      <c r="DRL199" s="91"/>
      <c r="DRM199" s="91"/>
      <c r="DRN199" s="91"/>
      <c r="DRO199" s="91"/>
      <c r="DRP199" s="91"/>
      <c r="DRQ199" s="91"/>
      <c r="DRR199" s="91"/>
      <c r="DRS199" s="91"/>
      <c r="DRT199" s="91"/>
      <c r="DRU199" s="91"/>
      <c r="DRV199" s="91"/>
      <c r="DRW199" s="91"/>
      <c r="DRX199" s="91"/>
      <c r="DRY199" s="91"/>
      <c r="DRZ199" s="91"/>
      <c r="DSA199" s="91"/>
      <c r="DSB199" s="91"/>
      <c r="DSC199" s="91"/>
      <c r="DSD199" s="91"/>
      <c r="DSE199" s="91"/>
      <c r="DSF199" s="91"/>
      <c r="DSG199" s="91"/>
      <c r="DSH199" s="91"/>
      <c r="DSI199" s="91"/>
      <c r="DSJ199" s="91"/>
      <c r="DSK199" s="91"/>
      <c r="DSL199" s="91"/>
      <c r="DSM199" s="91"/>
      <c r="DSN199" s="91"/>
      <c r="DSO199" s="91"/>
      <c r="DSP199" s="91"/>
      <c r="DSQ199" s="91"/>
      <c r="DSR199" s="91"/>
      <c r="DSS199" s="91"/>
      <c r="DST199" s="91"/>
      <c r="DSU199" s="91"/>
      <c r="DSV199" s="91"/>
      <c r="DSW199" s="91"/>
      <c r="DSX199" s="91"/>
      <c r="DSY199" s="91"/>
      <c r="DSZ199" s="91"/>
      <c r="DTA199" s="91"/>
      <c r="DTB199" s="91"/>
      <c r="DTC199" s="91"/>
      <c r="DTD199" s="91"/>
      <c r="DTE199" s="91"/>
      <c r="DTF199" s="91"/>
      <c r="DTG199" s="91"/>
      <c r="DTH199" s="91"/>
      <c r="DTI199" s="91"/>
      <c r="DTJ199" s="91"/>
      <c r="DTK199" s="91"/>
      <c r="DTL199" s="91"/>
      <c r="DTM199" s="91"/>
      <c r="DTN199" s="91"/>
      <c r="DTO199" s="91"/>
      <c r="DTP199" s="91"/>
      <c r="DTQ199" s="91"/>
      <c r="DTR199" s="91"/>
      <c r="DTS199" s="91"/>
      <c r="DTT199" s="91"/>
      <c r="DTU199" s="91"/>
      <c r="DTV199" s="91"/>
      <c r="DTW199" s="91"/>
      <c r="DTX199" s="91"/>
      <c r="DTY199" s="91"/>
      <c r="DTZ199" s="91"/>
      <c r="DUA199" s="91"/>
      <c r="DUB199" s="91"/>
      <c r="DUC199" s="91"/>
      <c r="DUD199" s="91"/>
      <c r="DUE199" s="91"/>
      <c r="DUF199" s="91"/>
      <c r="DUG199" s="91"/>
      <c r="DUH199" s="91"/>
      <c r="DUI199" s="91"/>
      <c r="DUJ199" s="91"/>
      <c r="DUK199" s="91"/>
      <c r="DUL199" s="91"/>
      <c r="DUM199" s="91"/>
      <c r="DUN199" s="91"/>
      <c r="DUO199" s="91"/>
      <c r="DUP199" s="91"/>
      <c r="DUQ199" s="91"/>
      <c r="DUR199" s="91"/>
      <c r="DUS199" s="91"/>
      <c r="DUT199" s="91"/>
      <c r="DUU199" s="91"/>
      <c r="DUV199" s="91"/>
      <c r="DUW199" s="91"/>
      <c r="DUX199" s="91"/>
      <c r="DUY199" s="91"/>
      <c r="DUZ199" s="91"/>
      <c r="DVA199" s="91"/>
      <c r="DVB199" s="91"/>
      <c r="DVC199" s="91"/>
      <c r="DVD199" s="91"/>
      <c r="DVE199" s="91"/>
      <c r="DVF199" s="91"/>
      <c r="DVG199" s="91"/>
      <c r="DVH199" s="91"/>
      <c r="DVI199" s="91"/>
      <c r="DVJ199" s="91"/>
      <c r="DVK199" s="91"/>
      <c r="DVL199" s="91"/>
      <c r="DVM199" s="91"/>
      <c r="DVN199" s="91"/>
      <c r="DVO199" s="91"/>
      <c r="DVP199" s="91"/>
      <c r="DVQ199" s="91"/>
      <c r="DVR199" s="91"/>
      <c r="DVS199" s="91"/>
      <c r="DVT199" s="91"/>
      <c r="DVU199" s="91"/>
      <c r="DVV199" s="91"/>
      <c r="DVW199" s="91"/>
      <c r="DVX199" s="91"/>
      <c r="DVY199" s="91"/>
      <c r="DVZ199" s="91"/>
      <c r="DWA199" s="91"/>
      <c r="DWB199" s="91"/>
      <c r="DWC199" s="91"/>
      <c r="DWD199" s="91"/>
      <c r="DWE199" s="91"/>
      <c r="DWF199" s="91"/>
      <c r="DWG199" s="91"/>
      <c r="DWH199" s="91"/>
      <c r="DWI199" s="91"/>
      <c r="DWJ199" s="91"/>
      <c r="DWK199" s="91"/>
      <c r="DWL199" s="91"/>
      <c r="DWM199" s="91"/>
      <c r="DWN199" s="91"/>
      <c r="DWO199" s="91"/>
      <c r="DWP199" s="91"/>
      <c r="DWQ199" s="91"/>
      <c r="DWR199" s="91"/>
      <c r="DWS199" s="91"/>
      <c r="DWT199" s="91"/>
      <c r="DWU199" s="91"/>
      <c r="DWV199" s="91"/>
      <c r="DWW199" s="91"/>
      <c r="DWX199" s="91"/>
      <c r="DWY199" s="91"/>
      <c r="DWZ199" s="91"/>
      <c r="DXA199" s="91"/>
      <c r="DXB199" s="91"/>
      <c r="DXC199" s="91"/>
      <c r="DXD199" s="91"/>
      <c r="DXE199" s="91"/>
      <c r="DXF199" s="91"/>
      <c r="DXG199" s="91"/>
      <c r="DXH199" s="91"/>
      <c r="DXI199" s="91"/>
      <c r="DXJ199" s="91"/>
      <c r="DXK199" s="91"/>
      <c r="DXL199" s="91"/>
      <c r="DXM199" s="91"/>
      <c r="DXN199" s="91"/>
      <c r="DXO199" s="91"/>
      <c r="DXP199" s="91"/>
      <c r="DXQ199" s="91"/>
      <c r="DXR199" s="91"/>
      <c r="DXS199" s="91"/>
      <c r="DXT199" s="91"/>
      <c r="DXU199" s="91"/>
      <c r="DXV199" s="91"/>
      <c r="DXW199" s="91"/>
      <c r="DXX199" s="91"/>
      <c r="DXY199" s="91"/>
      <c r="DXZ199" s="91"/>
      <c r="DYA199" s="91"/>
      <c r="DYB199" s="91"/>
      <c r="DYC199" s="91"/>
      <c r="DYD199" s="91"/>
      <c r="DYE199" s="91"/>
      <c r="DYF199" s="91"/>
      <c r="DYG199" s="91"/>
      <c r="DYH199" s="91"/>
      <c r="DYI199" s="91"/>
      <c r="DYJ199" s="91"/>
      <c r="DYK199" s="91"/>
      <c r="DYL199" s="91"/>
      <c r="DYM199" s="91"/>
      <c r="DYN199" s="91"/>
      <c r="DYO199" s="91"/>
      <c r="DYP199" s="91"/>
      <c r="DYQ199" s="91"/>
      <c r="DYR199" s="91"/>
      <c r="DYS199" s="91"/>
      <c r="DYT199" s="91"/>
      <c r="DYU199" s="91"/>
      <c r="DYV199" s="91"/>
      <c r="DYW199" s="91"/>
      <c r="DYX199" s="91"/>
      <c r="DYY199" s="91"/>
      <c r="DYZ199" s="91"/>
      <c r="DZA199" s="91"/>
      <c r="DZB199" s="91"/>
      <c r="DZC199" s="91"/>
      <c r="DZD199" s="91"/>
      <c r="DZE199" s="91"/>
      <c r="DZF199" s="91"/>
      <c r="DZG199" s="91"/>
      <c r="DZH199" s="91"/>
      <c r="DZI199" s="91"/>
      <c r="DZJ199" s="91"/>
      <c r="DZK199" s="91"/>
      <c r="DZL199" s="91"/>
      <c r="DZM199" s="91"/>
      <c r="DZN199" s="91"/>
      <c r="DZO199" s="91"/>
      <c r="DZP199" s="91"/>
      <c r="DZQ199" s="91"/>
      <c r="DZR199" s="91"/>
      <c r="DZS199" s="91"/>
      <c r="DZT199" s="91"/>
      <c r="DZU199" s="91"/>
      <c r="DZV199" s="91"/>
      <c r="DZW199" s="91"/>
      <c r="DZX199" s="91"/>
      <c r="DZY199" s="91"/>
      <c r="DZZ199" s="91"/>
      <c r="EAA199" s="91"/>
      <c r="EAB199" s="91"/>
      <c r="EAC199" s="91"/>
      <c r="EAD199" s="91"/>
      <c r="EAE199" s="91"/>
      <c r="EAF199" s="91"/>
      <c r="EAG199" s="91"/>
      <c r="EAH199" s="91"/>
      <c r="EAI199" s="91"/>
      <c r="EAJ199" s="91"/>
      <c r="EAK199" s="91"/>
      <c r="EAL199" s="91"/>
      <c r="EAM199" s="91"/>
      <c r="EAN199" s="91"/>
      <c r="EAO199" s="91"/>
      <c r="EAP199" s="91"/>
      <c r="EAQ199" s="91"/>
      <c r="EAR199" s="91"/>
      <c r="EAS199" s="91"/>
      <c r="EAT199" s="91"/>
      <c r="EAU199" s="91"/>
      <c r="EAV199" s="91"/>
      <c r="EAW199" s="91"/>
      <c r="EAX199" s="91"/>
      <c r="EAY199" s="91"/>
      <c r="EAZ199" s="91"/>
      <c r="EBA199" s="91"/>
      <c r="EBB199" s="91"/>
      <c r="EBC199" s="91"/>
      <c r="EBD199" s="91"/>
      <c r="EBE199" s="91"/>
      <c r="EBF199" s="91"/>
      <c r="EBG199" s="91"/>
      <c r="EBH199" s="91"/>
      <c r="EBI199" s="91"/>
      <c r="EBJ199" s="91"/>
      <c r="EBK199" s="91"/>
      <c r="EBL199" s="91"/>
      <c r="EBM199" s="91"/>
      <c r="EBN199" s="91"/>
      <c r="EBO199" s="91"/>
      <c r="EBP199" s="91"/>
      <c r="EBQ199" s="91"/>
      <c r="EBR199" s="91"/>
      <c r="EBS199" s="91"/>
      <c r="EBT199" s="91"/>
      <c r="EBU199" s="91"/>
      <c r="EBV199" s="91"/>
      <c r="EBW199" s="91"/>
      <c r="EBX199" s="91"/>
      <c r="EBY199" s="91"/>
      <c r="EBZ199" s="91"/>
      <c r="ECA199" s="91"/>
      <c r="ECB199" s="91"/>
      <c r="ECC199" s="91"/>
      <c r="ECD199" s="91"/>
      <c r="ECE199" s="91"/>
      <c r="ECF199" s="91"/>
      <c r="ECG199" s="91"/>
      <c r="ECH199" s="91"/>
      <c r="ECI199" s="91"/>
      <c r="ECJ199" s="91"/>
      <c r="ECK199" s="91"/>
      <c r="ECL199" s="91"/>
      <c r="ECM199" s="91"/>
      <c r="ECN199" s="91"/>
      <c r="ECO199" s="91"/>
      <c r="ECP199" s="91"/>
      <c r="ECQ199" s="91"/>
      <c r="ECR199" s="91"/>
      <c r="ECS199" s="91"/>
      <c r="ECT199" s="91"/>
      <c r="ECU199" s="91"/>
      <c r="ECV199" s="91"/>
      <c r="ECW199" s="91"/>
      <c r="ECX199" s="91"/>
      <c r="ECY199" s="91"/>
      <c r="ECZ199" s="91"/>
      <c r="EDA199" s="91"/>
      <c r="EDB199" s="91"/>
      <c r="EDC199" s="91"/>
      <c r="EDD199" s="91"/>
      <c r="EDE199" s="91"/>
      <c r="EDF199" s="91"/>
      <c r="EDG199" s="91"/>
      <c r="EDH199" s="91"/>
      <c r="EDI199" s="91"/>
      <c r="EDJ199" s="91"/>
      <c r="EDK199" s="91"/>
      <c r="EDL199" s="91"/>
      <c r="EDM199" s="91"/>
      <c r="EDN199" s="91"/>
      <c r="EDO199" s="91"/>
      <c r="EDP199" s="91"/>
      <c r="EDQ199" s="91"/>
      <c r="EDR199" s="91"/>
      <c r="EDS199" s="91"/>
      <c r="EDT199" s="91"/>
      <c r="EDU199" s="91"/>
      <c r="EDV199" s="91"/>
      <c r="EDW199" s="91"/>
      <c r="EDX199" s="91"/>
      <c r="EDY199" s="91"/>
      <c r="EDZ199" s="91"/>
      <c r="EEA199" s="91"/>
      <c r="EEB199" s="91"/>
      <c r="EEC199" s="91"/>
      <c r="EED199" s="91"/>
      <c r="EEE199" s="91"/>
      <c r="EEF199" s="91"/>
      <c r="EEG199" s="91"/>
      <c r="EEH199" s="91"/>
      <c r="EEI199" s="91"/>
      <c r="EEJ199" s="91"/>
      <c r="EEK199" s="91"/>
      <c r="EEL199" s="91"/>
      <c r="EEM199" s="91"/>
      <c r="EEN199" s="91"/>
      <c r="EEO199" s="91"/>
      <c r="EEP199" s="91"/>
      <c r="EEQ199" s="91"/>
      <c r="EER199" s="91"/>
      <c r="EES199" s="91"/>
      <c r="EET199" s="91"/>
      <c r="EEU199" s="91"/>
      <c r="EEV199" s="91"/>
      <c r="EEW199" s="91"/>
      <c r="EEX199" s="91"/>
      <c r="EEY199" s="91"/>
      <c r="EEZ199" s="91"/>
      <c r="EFA199" s="91"/>
      <c r="EFB199" s="91"/>
      <c r="EFC199" s="91"/>
      <c r="EFD199" s="91"/>
      <c r="EFE199" s="91"/>
      <c r="EFF199" s="91"/>
      <c r="EFG199" s="91"/>
      <c r="EFH199" s="91"/>
      <c r="EFI199" s="91"/>
      <c r="EFJ199" s="91"/>
      <c r="EFK199" s="91"/>
      <c r="EFL199" s="91"/>
      <c r="EFM199" s="91"/>
      <c r="EFN199" s="91"/>
      <c r="EFO199" s="91"/>
      <c r="EFP199" s="91"/>
      <c r="EFQ199" s="91"/>
      <c r="EFR199" s="91"/>
      <c r="EFS199" s="91"/>
      <c r="EFT199" s="91"/>
      <c r="EFU199" s="91"/>
      <c r="EFV199" s="91"/>
      <c r="EFW199" s="91"/>
      <c r="EFX199" s="91"/>
      <c r="EFY199" s="91"/>
      <c r="EFZ199" s="91"/>
      <c r="EGA199" s="91"/>
      <c r="EGB199" s="91"/>
      <c r="EGC199" s="91"/>
      <c r="EGD199" s="91"/>
      <c r="EGE199" s="91"/>
      <c r="EGF199" s="91"/>
      <c r="EGG199" s="91"/>
      <c r="EGH199" s="91"/>
      <c r="EGI199" s="91"/>
      <c r="EGJ199" s="91"/>
      <c r="EGK199" s="91"/>
      <c r="EGL199" s="91"/>
      <c r="EGM199" s="91"/>
      <c r="EGN199" s="91"/>
      <c r="EGO199" s="91"/>
      <c r="EGP199" s="91"/>
      <c r="EGQ199" s="91"/>
      <c r="EGR199" s="91"/>
      <c r="EGS199" s="91"/>
      <c r="EGT199" s="91"/>
      <c r="EGU199" s="91"/>
      <c r="EGV199" s="91"/>
      <c r="EGW199" s="91"/>
      <c r="EGX199" s="91"/>
      <c r="EGY199" s="91"/>
      <c r="EGZ199" s="91"/>
      <c r="EHA199" s="91"/>
      <c r="EHB199" s="91"/>
      <c r="EHC199" s="91"/>
      <c r="EHD199" s="91"/>
      <c r="EHE199" s="91"/>
      <c r="EHF199" s="91"/>
      <c r="EHG199" s="91"/>
      <c r="EHH199" s="91"/>
      <c r="EHI199" s="91"/>
      <c r="EHJ199" s="91"/>
      <c r="EHK199" s="91"/>
      <c r="EHL199" s="91"/>
      <c r="EHM199" s="91"/>
      <c r="EHN199" s="91"/>
      <c r="EHO199" s="91"/>
      <c r="EHP199" s="91"/>
      <c r="EHQ199" s="91"/>
      <c r="EHR199" s="91"/>
      <c r="EHS199" s="91"/>
      <c r="EHT199" s="91"/>
      <c r="EHU199" s="91"/>
      <c r="EHV199" s="91"/>
      <c r="EHW199" s="91"/>
      <c r="EHX199" s="91"/>
      <c r="EHY199" s="91"/>
      <c r="EHZ199" s="91"/>
      <c r="EIA199" s="91"/>
      <c r="EIB199" s="91"/>
      <c r="EIC199" s="91"/>
      <c r="EID199" s="91"/>
      <c r="EIE199" s="91"/>
      <c r="EIF199" s="91"/>
      <c r="EIG199" s="91"/>
      <c r="EIH199" s="91"/>
      <c r="EII199" s="91"/>
      <c r="EIJ199" s="91"/>
      <c r="EIK199" s="91"/>
      <c r="EIL199" s="91"/>
      <c r="EIM199" s="91"/>
      <c r="EIN199" s="91"/>
      <c r="EIO199" s="91"/>
      <c r="EIP199" s="91"/>
      <c r="EIQ199" s="91"/>
      <c r="EIR199" s="91"/>
      <c r="EIS199" s="91"/>
      <c r="EIT199" s="91"/>
      <c r="EIU199" s="91"/>
      <c r="EIV199" s="91"/>
      <c r="EIW199" s="91"/>
      <c r="EIX199" s="91"/>
      <c r="EIY199" s="91"/>
      <c r="EIZ199" s="91"/>
      <c r="EJA199" s="91"/>
      <c r="EJB199" s="91"/>
      <c r="EJC199" s="91"/>
      <c r="EJD199" s="91"/>
      <c r="EJE199" s="91"/>
      <c r="EJF199" s="91"/>
      <c r="EJG199" s="91"/>
      <c r="EJH199" s="91"/>
      <c r="EJI199" s="91"/>
      <c r="EJJ199" s="91"/>
      <c r="EJK199" s="91"/>
      <c r="EJL199" s="91"/>
      <c r="EJM199" s="91"/>
      <c r="EJN199" s="91"/>
      <c r="EJO199" s="91"/>
      <c r="EJP199" s="91"/>
      <c r="EJQ199" s="91"/>
      <c r="EJR199" s="91"/>
      <c r="EJS199" s="91"/>
      <c r="EJT199" s="91"/>
      <c r="EJU199" s="91"/>
      <c r="EJV199" s="91"/>
      <c r="EJW199" s="91"/>
      <c r="EJX199" s="91"/>
      <c r="EJY199" s="91"/>
      <c r="EJZ199" s="91"/>
      <c r="EKA199" s="91"/>
      <c r="EKB199" s="91"/>
      <c r="EKC199" s="91"/>
      <c r="EKD199" s="91"/>
      <c r="EKE199" s="91"/>
      <c r="EKF199" s="91"/>
      <c r="EKG199" s="91"/>
      <c r="EKH199" s="91"/>
      <c r="EKI199" s="91"/>
      <c r="EKJ199" s="91"/>
      <c r="EKK199" s="91"/>
      <c r="EKL199" s="91"/>
      <c r="EKM199" s="91"/>
      <c r="EKN199" s="91"/>
      <c r="EKO199" s="91"/>
      <c r="EKP199" s="91"/>
      <c r="EKQ199" s="91"/>
      <c r="EKR199" s="91"/>
      <c r="EKS199" s="91"/>
      <c r="EKT199" s="91"/>
      <c r="EKU199" s="91"/>
      <c r="EKV199" s="91"/>
      <c r="EKW199" s="91"/>
      <c r="EKX199" s="91"/>
      <c r="EKY199" s="91"/>
      <c r="EKZ199" s="91"/>
      <c r="ELA199" s="91"/>
      <c r="ELB199" s="91"/>
      <c r="ELC199" s="91"/>
      <c r="ELD199" s="91"/>
      <c r="ELE199" s="91"/>
      <c r="ELF199" s="91"/>
      <c r="ELG199" s="91"/>
      <c r="ELH199" s="91"/>
      <c r="ELI199" s="91"/>
      <c r="ELJ199" s="91"/>
      <c r="ELK199" s="91"/>
      <c r="ELL199" s="91"/>
      <c r="ELM199" s="91"/>
      <c r="ELN199" s="91"/>
      <c r="ELO199" s="91"/>
      <c r="ELP199" s="91"/>
      <c r="ELQ199" s="91"/>
      <c r="ELR199" s="91"/>
      <c r="ELS199" s="91"/>
      <c r="ELT199" s="91"/>
      <c r="ELU199" s="91"/>
      <c r="ELV199" s="91"/>
      <c r="ELW199" s="91"/>
      <c r="ELX199" s="91"/>
      <c r="ELY199" s="91"/>
      <c r="ELZ199" s="91"/>
      <c r="EMA199" s="91"/>
      <c r="EMB199" s="91"/>
      <c r="EMC199" s="91"/>
      <c r="EMD199" s="91"/>
      <c r="EME199" s="91"/>
      <c r="EMF199" s="91"/>
      <c r="EMG199" s="91"/>
      <c r="EMH199" s="91"/>
      <c r="EMI199" s="91"/>
      <c r="EMJ199" s="91"/>
      <c r="EMK199" s="91"/>
      <c r="EML199" s="91"/>
      <c r="EMM199" s="91"/>
      <c r="EMN199" s="91"/>
      <c r="EMO199" s="91"/>
      <c r="EMP199" s="91"/>
      <c r="EMQ199" s="91"/>
      <c r="EMR199" s="91"/>
      <c r="EMS199" s="91"/>
      <c r="EMT199" s="91"/>
      <c r="EMU199" s="91"/>
      <c r="EMV199" s="91"/>
      <c r="EMW199" s="91"/>
      <c r="EMX199" s="91"/>
      <c r="EMY199" s="91"/>
      <c r="EMZ199" s="91"/>
      <c r="ENA199" s="91"/>
      <c r="ENB199" s="91"/>
      <c r="ENC199" s="91"/>
      <c r="END199" s="91"/>
      <c r="ENE199" s="91"/>
      <c r="ENF199" s="91"/>
      <c r="ENG199" s="91"/>
      <c r="ENH199" s="91"/>
      <c r="ENI199" s="91"/>
      <c r="ENJ199" s="91"/>
      <c r="ENK199" s="91"/>
      <c r="ENL199" s="91"/>
      <c r="ENM199" s="91"/>
      <c r="ENN199" s="91"/>
      <c r="ENO199" s="91"/>
      <c r="ENP199" s="91"/>
      <c r="ENQ199" s="91"/>
      <c r="ENR199" s="91"/>
      <c r="ENS199" s="91"/>
      <c r="ENT199" s="91"/>
      <c r="ENU199" s="91"/>
      <c r="ENV199" s="91"/>
      <c r="ENW199" s="91"/>
      <c r="ENX199" s="91"/>
      <c r="ENY199" s="91"/>
      <c r="ENZ199" s="91"/>
      <c r="EOA199" s="91"/>
      <c r="EOB199" s="91"/>
      <c r="EOC199" s="91"/>
      <c r="EOD199" s="91"/>
      <c r="EOE199" s="91"/>
      <c r="EOF199" s="91"/>
      <c r="EOG199" s="91"/>
      <c r="EOH199" s="91"/>
      <c r="EOI199" s="91"/>
      <c r="EOJ199" s="91"/>
      <c r="EOK199" s="91"/>
      <c r="EOL199" s="91"/>
      <c r="EOM199" s="91"/>
      <c r="EON199" s="91"/>
      <c r="EOO199" s="91"/>
      <c r="EOP199" s="91"/>
      <c r="EOQ199" s="91"/>
      <c r="EOR199" s="91"/>
      <c r="EOS199" s="91"/>
      <c r="EOT199" s="91"/>
      <c r="EOU199" s="91"/>
      <c r="EOV199" s="91"/>
      <c r="EOW199" s="91"/>
      <c r="EOX199" s="91"/>
      <c r="EOY199" s="91"/>
      <c r="EOZ199" s="91"/>
      <c r="EPA199" s="91"/>
      <c r="EPB199" s="91"/>
      <c r="EPC199" s="91"/>
      <c r="EPD199" s="91"/>
      <c r="EPE199" s="91"/>
      <c r="EPF199" s="91"/>
      <c r="EPG199" s="91"/>
      <c r="EPH199" s="91"/>
      <c r="EPI199" s="91"/>
      <c r="EPJ199" s="91"/>
      <c r="EPK199" s="91"/>
      <c r="EPL199" s="91"/>
      <c r="EPM199" s="91"/>
      <c r="EPN199" s="91"/>
      <c r="EPO199" s="91"/>
      <c r="EPP199" s="91"/>
      <c r="EPQ199" s="91"/>
      <c r="EPR199" s="91"/>
      <c r="EPS199" s="91"/>
      <c r="EPT199" s="91"/>
      <c r="EPU199" s="91"/>
      <c r="EPV199" s="91"/>
      <c r="EPW199" s="91"/>
      <c r="EPX199" s="91"/>
      <c r="EPY199" s="91"/>
      <c r="EPZ199" s="91"/>
      <c r="EQA199" s="91"/>
      <c r="EQB199" s="91"/>
      <c r="EQC199" s="91"/>
      <c r="EQD199" s="91"/>
      <c r="EQE199" s="91"/>
      <c r="EQF199" s="91"/>
      <c r="EQG199" s="91"/>
      <c r="EQH199" s="91"/>
      <c r="EQI199" s="91"/>
      <c r="EQJ199" s="91"/>
      <c r="EQK199" s="91"/>
      <c r="EQL199" s="91"/>
      <c r="EQM199" s="91"/>
      <c r="EQN199" s="91"/>
      <c r="EQO199" s="91"/>
      <c r="EQP199" s="91"/>
      <c r="EQQ199" s="91"/>
      <c r="EQR199" s="91"/>
      <c r="EQS199" s="91"/>
      <c r="EQT199" s="91"/>
      <c r="EQU199" s="91"/>
      <c r="EQV199" s="91"/>
      <c r="EQW199" s="91"/>
      <c r="EQX199" s="91"/>
      <c r="EQY199" s="91"/>
      <c r="EQZ199" s="91"/>
      <c r="ERA199" s="91"/>
      <c r="ERB199" s="91"/>
      <c r="ERC199" s="91"/>
      <c r="ERD199" s="91"/>
      <c r="ERE199" s="91"/>
      <c r="ERF199" s="91"/>
      <c r="ERG199" s="91"/>
      <c r="ERH199" s="91"/>
      <c r="ERI199" s="91"/>
      <c r="ERJ199" s="91"/>
      <c r="ERK199" s="91"/>
      <c r="ERL199" s="91"/>
      <c r="ERM199" s="91"/>
      <c r="ERN199" s="91"/>
      <c r="ERO199" s="91"/>
      <c r="ERP199" s="91"/>
      <c r="ERQ199" s="91"/>
      <c r="ERR199" s="91"/>
      <c r="ERS199" s="91"/>
      <c r="ERT199" s="91"/>
      <c r="ERU199" s="91"/>
      <c r="ERV199" s="91"/>
      <c r="ERW199" s="91"/>
      <c r="ERX199" s="91"/>
      <c r="ERY199" s="91"/>
      <c r="ERZ199" s="91"/>
      <c r="ESA199" s="91"/>
      <c r="ESB199" s="91"/>
      <c r="ESC199" s="91"/>
      <c r="ESD199" s="91"/>
      <c r="ESE199" s="91"/>
      <c r="ESF199" s="91"/>
      <c r="ESG199" s="91"/>
      <c r="ESH199" s="91"/>
      <c r="ESI199" s="91"/>
      <c r="ESJ199" s="91"/>
      <c r="ESK199" s="91"/>
      <c r="ESL199" s="91"/>
      <c r="ESM199" s="91"/>
      <c r="ESN199" s="91"/>
      <c r="ESO199" s="91"/>
      <c r="ESP199" s="91"/>
      <c r="ESQ199" s="91"/>
      <c r="ESR199" s="91"/>
      <c r="ESS199" s="91"/>
      <c r="EST199" s="91"/>
      <c r="ESU199" s="91"/>
      <c r="ESV199" s="91"/>
      <c r="ESW199" s="91"/>
      <c r="ESX199" s="91"/>
      <c r="ESY199" s="91"/>
      <c r="ESZ199" s="91"/>
      <c r="ETA199" s="91"/>
      <c r="ETB199" s="91"/>
      <c r="ETC199" s="91"/>
      <c r="ETD199" s="91"/>
      <c r="ETE199" s="91"/>
      <c r="ETF199" s="91"/>
      <c r="ETG199" s="91"/>
      <c r="ETH199" s="91"/>
      <c r="ETI199" s="91"/>
      <c r="ETJ199" s="91"/>
      <c r="ETK199" s="91"/>
      <c r="ETL199" s="91"/>
      <c r="ETM199" s="91"/>
      <c r="ETN199" s="91"/>
      <c r="ETO199" s="91"/>
      <c r="ETP199" s="91"/>
      <c r="ETQ199" s="91"/>
      <c r="ETR199" s="91"/>
      <c r="ETS199" s="91"/>
      <c r="ETT199" s="91"/>
      <c r="ETU199" s="91"/>
      <c r="ETV199" s="91"/>
      <c r="ETW199" s="91"/>
      <c r="ETX199" s="91"/>
      <c r="ETY199" s="91"/>
      <c r="ETZ199" s="91"/>
      <c r="EUA199" s="91"/>
      <c r="EUB199" s="91"/>
      <c r="EUC199" s="91"/>
      <c r="EUD199" s="91"/>
      <c r="EUE199" s="91"/>
      <c r="EUF199" s="91"/>
      <c r="EUG199" s="91"/>
      <c r="EUH199" s="91"/>
      <c r="EUI199" s="91"/>
      <c r="EUJ199" s="91"/>
      <c r="EUK199" s="91"/>
      <c r="EUL199" s="91"/>
      <c r="EUM199" s="91"/>
      <c r="EUN199" s="91"/>
      <c r="EUO199" s="91"/>
      <c r="EUP199" s="91"/>
      <c r="EUQ199" s="91"/>
      <c r="EUR199" s="91"/>
      <c r="EUS199" s="91"/>
      <c r="EUT199" s="91"/>
      <c r="EUU199" s="91"/>
      <c r="EUV199" s="91"/>
      <c r="EUW199" s="91"/>
      <c r="EUX199" s="91"/>
      <c r="EUY199" s="91"/>
      <c r="EUZ199" s="91"/>
      <c r="EVA199" s="91"/>
      <c r="EVB199" s="91"/>
      <c r="EVC199" s="91"/>
      <c r="EVD199" s="91"/>
      <c r="EVE199" s="91"/>
      <c r="EVF199" s="91"/>
      <c r="EVG199" s="91"/>
      <c r="EVH199" s="91"/>
      <c r="EVI199" s="91"/>
      <c r="EVJ199" s="91"/>
      <c r="EVK199" s="91"/>
      <c r="EVL199" s="91"/>
      <c r="EVM199" s="91"/>
      <c r="EVN199" s="91"/>
      <c r="EVO199" s="91"/>
      <c r="EVP199" s="91"/>
      <c r="EVQ199" s="91"/>
      <c r="EVR199" s="91"/>
      <c r="EVS199" s="91"/>
      <c r="EVT199" s="91"/>
      <c r="EVU199" s="91"/>
      <c r="EVV199" s="91"/>
      <c r="EVW199" s="91"/>
      <c r="EVX199" s="91"/>
      <c r="EVY199" s="91"/>
      <c r="EVZ199" s="91"/>
      <c r="EWA199" s="91"/>
      <c r="EWB199" s="91"/>
      <c r="EWC199" s="91"/>
      <c r="EWD199" s="91"/>
      <c r="EWE199" s="91"/>
      <c r="EWF199" s="91"/>
      <c r="EWG199" s="91"/>
      <c r="EWH199" s="91"/>
      <c r="EWI199" s="91"/>
      <c r="EWJ199" s="91"/>
      <c r="EWK199" s="91"/>
      <c r="EWL199" s="91"/>
      <c r="EWM199" s="91"/>
      <c r="EWN199" s="91"/>
      <c r="EWO199" s="91"/>
      <c r="EWP199" s="91"/>
      <c r="EWQ199" s="91"/>
      <c r="EWR199" s="91"/>
      <c r="EWS199" s="91"/>
      <c r="EWT199" s="91"/>
      <c r="EWU199" s="91"/>
      <c r="EWV199" s="91"/>
      <c r="EWW199" s="91"/>
      <c r="EWX199" s="91"/>
      <c r="EWY199" s="91"/>
      <c r="EWZ199" s="91"/>
      <c r="EXA199" s="91"/>
      <c r="EXB199" s="91"/>
      <c r="EXC199" s="91"/>
      <c r="EXD199" s="91"/>
      <c r="EXE199" s="91"/>
      <c r="EXF199" s="91"/>
      <c r="EXG199" s="91"/>
      <c r="EXH199" s="91"/>
      <c r="EXI199" s="91"/>
      <c r="EXJ199" s="91"/>
      <c r="EXK199" s="91"/>
      <c r="EXL199" s="91"/>
      <c r="EXM199" s="91"/>
      <c r="EXN199" s="91"/>
      <c r="EXO199" s="91"/>
      <c r="EXP199" s="91"/>
      <c r="EXQ199" s="91"/>
      <c r="EXR199" s="91"/>
      <c r="EXS199" s="91"/>
      <c r="EXT199" s="91"/>
      <c r="EXU199" s="91"/>
      <c r="EXV199" s="91"/>
      <c r="EXW199" s="91"/>
      <c r="EXX199" s="91"/>
      <c r="EXY199" s="91"/>
      <c r="EXZ199" s="91"/>
      <c r="EYA199" s="91"/>
      <c r="EYB199" s="91"/>
      <c r="EYC199" s="91"/>
      <c r="EYD199" s="91"/>
      <c r="EYE199" s="91"/>
      <c r="EYF199" s="91"/>
      <c r="EYG199" s="91"/>
      <c r="EYH199" s="91"/>
      <c r="EYI199" s="91"/>
      <c r="EYJ199" s="91"/>
      <c r="EYK199" s="91"/>
      <c r="EYL199" s="91"/>
      <c r="EYM199" s="91"/>
      <c r="EYN199" s="91"/>
      <c r="EYO199" s="91"/>
      <c r="EYP199" s="91"/>
      <c r="EYQ199" s="91"/>
      <c r="EYR199" s="91"/>
      <c r="EYS199" s="91"/>
      <c r="EYT199" s="91"/>
      <c r="EYU199" s="91"/>
      <c r="EYV199" s="91"/>
      <c r="EYW199" s="91"/>
      <c r="EYX199" s="91"/>
      <c r="EYY199" s="91"/>
      <c r="EYZ199" s="91"/>
      <c r="EZA199" s="91"/>
      <c r="EZB199" s="91"/>
      <c r="EZC199" s="91"/>
      <c r="EZD199" s="91"/>
      <c r="EZE199" s="91"/>
      <c r="EZF199" s="91"/>
      <c r="EZG199" s="91"/>
      <c r="EZH199" s="91"/>
      <c r="EZI199" s="91"/>
      <c r="EZJ199" s="91"/>
      <c r="EZK199" s="91"/>
      <c r="EZL199" s="91"/>
      <c r="EZM199" s="91"/>
      <c r="EZN199" s="91"/>
      <c r="EZO199" s="91"/>
      <c r="EZP199" s="91"/>
      <c r="EZQ199" s="91"/>
      <c r="EZR199" s="91"/>
      <c r="EZS199" s="91"/>
      <c r="EZT199" s="91"/>
      <c r="EZU199" s="91"/>
      <c r="EZV199" s="91"/>
      <c r="EZW199" s="91"/>
      <c r="EZX199" s="91"/>
      <c r="EZY199" s="91"/>
      <c r="EZZ199" s="91"/>
      <c r="FAA199" s="91"/>
      <c r="FAB199" s="91"/>
      <c r="FAC199" s="91"/>
      <c r="FAD199" s="91"/>
      <c r="FAE199" s="91"/>
      <c r="FAF199" s="91"/>
      <c r="FAG199" s="91"/>
      <c r="FAH199" s="91"/>
      <c r="FAI199" s="91"/>
      <c r="FAJ199" s="91"/>
      <c r="FAK199" s="91"/>
      <c r="FAL199" s="91"/>
      <c r="FAM199" s="91"/>
      <c r="FAN199" s="91"/>
      <c r="FAO199" s="91"/>
      <c r="FAP199" s="91"/>
      <c r="FAQ199" s="91"/>
      <c r="FAR199" s="91"/>
      <c r="FAS199" s="91"/>
      <c r="FAT199" s="91"/>
      <c r="FAU199" s="91"/>
      <c r="FAV199" s="91"/>
      <c r="FAW199" s="91"/>
      <c r="FAX199" s="91"/>
      <c r="FAY199" s="91"/>
      <c r="FAZ199" s="91"/>
      <c r="FBA199" s="91"/>
      <c r="FBB199" s="91"/>
      <c r="FBC199" s="91"/>
      <c r="FBD199" s="91"/>
      <c r="FBE199" s="91"/>
      <c r="FBF199" s="91"/>
      <c r="FBG199" s="91"/>
      <c r="FBH199" s="91"/>
      <c r="FBI199" s="91"/>
      <c r="FBJ199" s="91"/>
      <c r="FBK199" s="91"/>
      <c r="FBL199" s="91"/>
      <c r="FBM199" s="91"/>
      <c r="FBN199" s="91"/>
      <c r="FBO199" s="91"/>
      <c r="FBP199" s="91"/>
      <c r="FBQ199" s="91"/>
      <c r="FBR199" s="91"/>
      <c r="FBS199" s="91"/>
      <c r="FBT199" s="91"/>
      <c r="FBU199" s="91"/>
      <c r="FBV199" s="91"/>
      <c r="FBW199" s="91"/>
      <c r="FBX199" s="91"/>
      <c r="FBY199" s="91"/>
      <c r="FBZ199" s="91"/>
      <c r="FCA199" s="91"/>
      <c r="FCB199" s="91"/>
      <c r="FCC199" s="91"/>
      <c r="FCD199" s="91"/>
      <c r="FCE199" s="91"/>
      <c r="FCF199" s="91"/>
      <c r="FCG199" s="91"/>
      <c r="FCH199" s="91"/>
      <c r="FCI199" s="91"/>
      <c r="FCJ199" s="91"/>
      <c r="FCK199" s="91"/>
      <c r="FCL199" s="91"/>
      <c r="FCM199" s="91"/>
      <c r="FCN199" s="91"/>
      <c r="FCO199" s="91"/>
      <c r="FCP199" s="91"/>
      <c r="FCQ199" s="91"/>
      <c r="FCR199" s="91"/>
      <c r="FCS199" s="91"/>
      <c r="FCT199" s="91"/>
      <c r="FCU199" s="91"/>
      <c r="FCV199" s="91"/>
      <c r="FCW199" s="91"/>
      <c r="FCX199" s="91"/>
      <c r="FCY199" s="91"/>
      <c r="FCZ199" s="91"/>
      <c r="FDA199" s="91"/>
      <c r="FDB199" s="91"/>
      <c r="FDC199" s="91"/>
      <c r="FDD199" s="91"/>
      <c r="FDE199" s="91"/>
      <c r="FDF199" s="91"/>
      <c r="FDG199" s="91"/>
      <c r="FDH199" s="91"/>
      <c r="FDI199" s="91"/>
      <c r="FDJ199" s="91"/>
      <c r="FDK199" s="91"/>
      <c r="FDL199" s="91"/>
      <c r="FDM199" s="91"/>
      <c r="FDN199" s="91"/>
      <c r="FDO199" s="91"/>
      <c r="FDP199" s="91"/>
      <c r="FDQ199" s="91"/>
      <c r="FDR199" s="91"/>
      <c r="FDS199" s="91"/>
      <c r="FDT199" s="91"/>
      <c r="FDU199" s="91"/>
      <c r="FDV199" s="91"/>
      <c r="FDW199" s="91"/>
      <c r="FDX199" s="91"/>
      <c r="FDY199" s="91"/>
      <c r="FDZ199" s="91"/>
      <c r="FEA199" s="91"/>
      <c r="FEB199" s="91"/>
      <c r="FEC199" s="91"/>
      <c r="FED199" s="91"/>
      <c r="FEE199" s="91"/>
      <c r="FEF199" s="91"/>
      <c r="FEG199" s="91"/>
      <c r="FEH199" s="91"/>
      <c r="FEI199" s="91"/>
      <c r="FEJ199" s="91"/>
      <c r="FEK199" s="91"/>
      <c r="FEL199" s="91"/>
      <c r="FEM199" s="91"/>
      <c r="FEN199" s="91"/>
      <c r="FEO199" s="91"/>
      <c r="FEP199" s="91"/>
      <c r="FEQ199" s="91"/>
      <c r="FER199" s="91"/>
      <c r="FES199" s="91"/>
      <c r="FET199" s="91"/>
      <c r="FEU199" s="91"/>
      <c r="FEV199" s="91"/>
      <c r="FEW199" s="91"/>
      <c r="FEX199" s="91"/>
      <c r="FEY199" s="91"/>
      <c r="FEZ199" s="91"/>
      <c r="FFA199" s="91"/>
      <c r="FFB199" s="91"/>
      <c r="FFC199" s="91"/>
      <c r="FFD199" s="91"/>
      <c r="FFE199" s="91"/>
      <c r="FFF199" s="91"/>
      <c r="FFG199" s="91"/>
      <c r="FFH199" s="91"/>
      <c r="FFI199" s="91"/>
      <c r="FFJ199" s="91"/>
      <c r="FFK199" s="91"/>
      <c r="FFL199" s="91"/>
      <c r="FFM199" s="91"/>
      <c r="FFN199" s="91"/>
      <c r="FFO199" s="91"/>
      <c r="FFP199" s="91"/>
      <c r="FFQ199" s="91"/>
      <c r="FFR199" s="91"/>
      <c r="FFS199" s="91"/>
      <c r="FFT199" s="91"/>
      <c r="FFU199" s="91"/>
      <c r="FFV199" s="91"/>
      <c r="FFW199" s="91"/>
      <c r="FFX199" s="91"/>
      <c r="FFY199" s="91"/>
      <c r="FFZ199" s="91"/>
      <c r="FGA199" s="91"/>
      <c r="FGB199" s="91"/>
      <c r="FGC199" s="91"/>
      <c r="FGD199" s="91"/>
      <c r="FGE199" s="91"/>
      <c r="FGF199" s="91"/>
      <c r="FGG199" s="91"/>
      <c r="FGH199" s="91"/>
      <c r="FGI199" s="91"/>
      <c r="FGJ199" s="91"/>
      <c r="FGK199" s="91"/>
      <c r="FGL199" s="91"/>
      <c r="FGM199" s="91"/>
      <c r="FGN199" s="91"/>
      <c r="FGO199" s="91"/>
      <c r="FGP199" s="91"/>
      <c r="FGQ199" s="91"/>
      <c r="FGR199" s="91"/>
      <c r="FGS199" s="91"/>
      <c r="FGT199" s="91"/>
      <c r="FGU199" s="91"/>
      <c r="FGV199" s="91"/>
      <c r="FGW199" s="91"/>
      <c r="FGX199" s="91"/>
      <c r="FGY199" s="91"/>
      <c r="FGZ199" s="91"/>
      <c r="FHA199" s="91"/>
      <c r="FHB199" s="91"/>
      <c r="FHC199" s="91"/>
      <c r="FHD199" s="91"/>
      <c r="FHE199" s="91"/>
      <c r="FHF199" s="91"/>
      <c r="FHG199" s="91"/>
      <c r="FHH199" s="91"/>
      <c r="FHI199" s="91"/>
      <c r="FHJ199" s="91"/>
      <c r="FHK199" s="91"/>
      <c r="FHL199" s="91"/>
      <c r="FHM199" s="91"/>
      <c r="FHN199" s="91"/>
      <c r="FHO199" s="91"/>
      <c r="FHP199" s="91"/>
      <c r="FHQ199" s="91"/>
      <c r="FHR199" s="91"/>
      <c r="FHS199" s="91"/>
      <c r="FHT199" s="91"/>
      <c r="FHU199" s="91"/>
      <c r="FHV199" s="91"/>
      <c r="FHW199" s="91"/>
      <c r="FHX199" s="91"/>
      <c r="FHY199" s="91"/>
      <c r="FHZ199" s="91"/>
      <c r="FIA199" s="91"/>
      <c r="FIB199" s="91"/>
      <c r="FIC199" s="91"/>
      <c r="FID199" s="91"/>
      <c r="FIE199" s="91"/>
      <c r="FIF199" s="91"/>
      <c r="FIG199" s="91"/>
      <c r="FIH199" s="91"/>
      <c r="FII199" s="91"/>
      <c r="FIJ199" s="91"/>
      <c r="FIK199" s="91"/>
      <c r="FIL199" s="91"/>
      <c r="FIM199" s="91"/>
      <c r="FIN199" s="91"/>
      <c r="FIO199" s="91"/>
      <c r="FIP199" s="91"/>
      <c r="FIQ199" s="91"/>
      <c r="FIR199" s="91"/>
      <c r="FIS199" s="91"/>
      <c r="FIT199" s="91"/>
      <c r="FIU199" s="91"/>
      <c r="FIV199" s="91"/>
      <c r="FIW199" s="91"/>
      <c r="FIX199" s="91"/>
      <c r="FIY199" s="91"/>
      <c r="FIZ199" s="91"/>
      <c r="FJA199" s="91"/>
      <c r="FJB199" s="91"/>
      <c r="FJC199" s="91"/>
      <c r="FJD199" s="91"/>
      <c r="FJE199" s="91"/>
      <c r="FJF199" s="91"/>
      <c r="FJG199" s="91"/>
      <c r="FJH199" s="91"/>
      <c r="FJI199" s="91"/>
      <c r="FJJ199" s="91"/>
      <c r="FJK199" s="91"/>
      <c r="FJL199" s="91"/>
      <c r="FJM199" s="91"/>
      <c r="FJN199" s="91"/>
      <c r="FJO199" s="91"/>
      <c r="FJP199" s="91"/>
      <c r="FJQ199" s="91"/>
      <c r="FJR199" s="91"/>
      <c r="FJS199" s="91"/>
      <c r="FJT199" s="91"/>
      <c r="FJU199" s="91"/>
      <c r="FJV199" s="91"/>
      <c r="FJW199" s="91"/>
      <c r="FJX199" s="91"/>
      <c r="FJY199" s="91"/>
      <c r="FJZ199" s="91"/>
      <c r="FKA199" s="91"/>
      <c r="FKB199" s="91"/>
      <c r="FKC199" s="91"/>
      <c r="FKD199" s="91"/>
      <c r="FKE199" s="91"/>
      <c r="FKF199" s="91"/>
      <c r="FKG199" s="91"/>
      <c r="FKH199" s="91"/>
      <c r="FKI199" s="91"/>
      <c r="FKJ199" s="91"/>
      <c r="FKK199" s="91"/>
      <c r="FKL199" s="91"/>
      <c r="FKM199" s="91"/>
      <c r="FKN199" s="91"/>
      <c r="FKO199" s="91"/>
      <c r="FKP199" s="91"/>
      <c r="FKQ199" s="91"/>
      <c r="FKR199" s="91"/>
      <c r="FKS199" s="91"/>
      <c r="FKT199" s="91"/>
      <c r="FKU199" s="91"/>
      <c r="FKV199" s="91"/>
      <c r="FKW199" s="91"/>
      <c r="FKX199" s="91"/>
      <c r="FKY199" s="91"/>
      <c r="FKZ199" s="91"/>
      <c r="FLA199" s="91"/>
      <c r="FLB199" s="91"/>
      <c r="FLC199" s="91"/>
      <c r="FLD199" s="91"/>
      <c r="FLE199" s="91"/>
      <c r="FLF199" s="91"/>
      <c r="FLG199" s="91"/>
      <c r="FLH199" s="91"/>
      <c r="FLI199" s="91"/>
      <c r="FLJ199" s="91"/>
      <c r="FLK199" s="91"/>
      <c r="FLL199" s="91"/>
      <c r="FLM199" s="91"/>
      <c r="FLN199" s="91"/>
      <c r="FLO199" s="91"/>
      <c r="FLP199" s="91"/>
      <c r="FLQ199" s="91"/>
      <c r="FLR199" s="91"/>
      <c r="FLS199" s="91"/>
      <c r="FLT199" s="91"/>
      <c r="FLU199" s="91"/>
      <c r="FLV199" s="91"/>
      <c r="FLW199" s="91"/>
      <c r="FLX199" s="91"/>
      <c r="FLY199" s="91"/>
      <c r="FLZ199" s="91"/>
      <c r="FMA199" s="91"/>
      <c r="FMB199" s="91"/>
      <c r="FMC199" s="91"/>
      <c r="FMD199" s="91"/>
      <c r="FME199" s="91"/>
      <c r="FMF199" s="91"/>
      <c r="FMG199" s="91"/>
      <c r="FMH199" s="91"/>
      <c r="FMI199" s="91"/>
      <c r="FMJ199" s="91"/>
      <c r="FMK199" s="91"/>
      <c r="FML199" s="91"/>
      <c r="FMM199" s="91"/>
      <c r="FMN199" s="91"/>
      <c r="FMO199" s="91"/>
      <c r="FMP199" s="91"/>
      <c r="FMQ199" s="91"/>
      <c r="FMR199" s="91"/>
      <c r="FMS199" s="91"/>
      <c r="FMT199" s="91"/>
      <c r="FMU199" s="91"/>
      <c r="FMV199" s="91"/>
      <c r="FMW199" s="91"/>
      <c r="FMX199" s="91"/>
      <c r="FMY199" s="91"/>
      <c r="FMZ199" s="91"/>
      <c r="FNA199" s="91"/>
      <c r="FNB199" s="91"/>
      <c r="FNC199" s="91"/>
      <c r="FND199" s="91"/>
      <c r="FNE199" s="91"/>
      <c r="FNF199" s="91"/>
      <c r="FNG199" s="91"/>
      <c r="FNH199" s="91"/>
      <c r="FNI199" s="91"/>
      <c r="FNJ199" s="91"/>
      <c r="FNK199" s="91"/>
      <c r="FNL199" s="91"/>
      <c r="FNM199" s="91"/>
      <c r="FNN199" s="91"/>
      <c r="FNO199" s="91"/>
      <c r="FNP199" s="91"/>
      <c r="FNQ199" s="91"/>
      <c r="FNR199" s="91"/>
      <c r="FNS199" s="91"/>
      <c r="FNT199" s="91"/>
      <c r="FNU199" s="91"/>
      <c r="FNV199" s="91"/>
      <c r="FNW199" s="91"/>
      <c r="FNX199" s="91"/>
      <c r="FNY199" s="91"/>
      <c r="FNZ199" s="91"/>
      <c r="FOA199" s="91"/>
      <c r="FOB199" s="91"/>
      <c r="FOC199" s="91"/>
      <c r="FOD199" s="91"/>
      <c r="FOE199" s="91"/>
      <c r="FOF199" s="91"/>
      <c r="FOG199" s="91"/>
      <c r="FOH199" s="91"/>
      <c r="FOI199" s="91"/>
      <c r="FOJ199" s="91"/>
      <c r="FOK199" s="91"/>
      <c r="FOL199" s="91"/>
      <c r="FOM199" s="91"/>
      <c r="FON199" s="91"/>
      <c r="FOO199" s="91"/>
      <c r="FOP199" s="91"/>
      <c r="FOQ199" s="91"/>
      <c r="FOR199" s="91"/>
      <c r="FOS199" s="91"/>
      <c r="FOT199" s="91"/>
      <c r="FOU199" s="91"/>
      <c r="FOV199" s="91"/>
      <c r="FOW199" s="91"/>
      <c r="FOX199" s="91"/>
      <c r="FOY199" s="91"/>
      <c r="FOZ199" s="91"/>
      <c r="FPA199" s="91"/>
      <c r="FPB199" s="91"/>
      <c r="FPC199" s="91"/>
      <c r="FPD199" s="91"/>
      <c r="FPE199" s="91"/>
      <c r="FPF199" s="91"/>
      <c r="FPG199" s="91"/>
      <c r="FPH199" s="91"/>
      <c r="FPI199" s="91"/>
      <c r="FPJ199" s="91"/>
      <c r="FPK199" s="91"/>
      <c r="FPL199" s="91"/>
      <c r="FPM199" s="91"/>
      <c r="FPN199" s="91"/>
      <c r="FPO199" s="91"/>
      <c r="FPP199" s="91"/>
      <c r="FPQ199" s="91"/>
      <c r="FPR199" s="91"/>
      <c r="FPS199" s="91"/>
      <c r="FPT199" s="91"/>
      <c r="FPU199" s="91"/>
      <c r="FPV199" s="91"/>
      <c r="FPW199" s="91"/>
      <c r="FPX199" s="91"/>
      <c r="FPY199" s="91"/>
      <c r="FPZ199" s="91"/>
      <c r="FQA199" s="91"/>
      <c r="FQB199" s="91"/>
      <c r="FQC199" s="91"/>
      <c r="FQD199" s="91"/>
      <c r="FQE199" s="91"/>
      <c r="FQF199" s="91"/>
      <c r="FQG199" s="91"/>
      <c r="FQH199" s="91"/>
      <c r="FQI199" s="91"/>
      <c r="FQJ199" s="91"/>
      <c r="FQK199" s="91"/>
      <c r="FQL199" s="91"/>
      <c r="FQM199" s="91"/>
      <c r="FQN199" s="91"/>
      <c r="FQO199" s="91"/>
      <c r="FQP199" s="91"/>
      <c r="FQQ199" s="91"/>
      <c r="FQR199" s="91"/>
      <c r="FQS199" s="91"/>
      <c r="FQT199" s="91"/>
      <c r="FQU199" s="91"/>
      <c r="FQV199" s="91"/>
      <c r="FQW199" s="91"/>
      <c r="FQX199" s="91"/>
      <c r="FQY199" s="91"/>
      <c r="FQZ199" s="91"/>
      <c r="FRA199" s="91"/>
      <c r="FRB199" s="91"/>
      <c r="FRC199" s="91"/>
      <c r="FRD199" s="91"/>
      <c r="FRE199" s="91"/>
      <c r="FRF199" s="91"/>
      <c r="FRG199" s="91"/>
      <c r="FRH199" s="91"/>
      <c r="FRI199" s="91"/>
      <c r="FRJ199" s="91"/>
      <c r="FRK199" s="91"/>
      <c r="FRL199" s="91"/>
      <c r="FRM199" s="91"/>
      <c r="FRN199" s="91"/>
      <c r="FRO199" s="91"/>
      <c r="FRP199" s="91"/>
      <c r="FRQ199" s="91"/>
      <c r="FRR199" s="91"/>
      <c r="FRS199" s="91"/>
      <c r="FRT199" s="91"/>
      <c r="FRU199" s="91"/>
      <c r="FRV199" s="91"/>
      <c r="FRW199" s="91"/>
      <c r="FRX199" s="91"/>
      <c r="FRY199" s="91"/>
      <c r="FRZ199" s="91"/>
      <c r="FSA199" s="91"/>
      <c r="FSB199" s="91"/>
      <c r="FSC199" s="91"/>
      <c r="FSD199" s="91"/>
      <c r="FSE199" s="91"/>
      <c r="FSF199" s="91"/>
      <c r="FSG199" s="91"/>
      <c r="FSH199" s="91"/>
      <c r="FSI199" s="91"/>
      <c r="FSJ199" s="91"/>
      <c r="FSK199" s="91"/>
      <c r="FSL199" s="91"/>
      <c r="FSM199" s="91"/>
      <c r="FSN199" s="91"/>
      <c r="FSO199" s="91"/>
      <c r="FSP199" s="91"/>
      <c r="FSQ199" s="91"/>
      <c r="FSR199" s="91"/>
      <c r="FSS199" s="91"/>
      <c r="FST199" s="91"/>
      <c r="FSU199" s="91"/>
      <c r="FSV199" s="91"/>
      <c r="FSW199" s="91"/>
      <c r="FSX199" s="91"/>
      <c r="FSY199" s="91"/>
      <c r="FSZ199" s="91"/>
      <c r="FTA199" s="91"/>
      <c r="FTB199" s="91"/>
      <c r="FTC199" s="91"/>
      <c r="FTD199" s="91"/>
      <c r="FTE199" s="91"/>
      <c r="FTF199" s="91"/>
      <c r="FTG199" s="91"/>
      <c r="FTH199" s="91"/>
      <c r="FTI199" s="91"/>
      <c r="FTJ199" s="91"/>
      <c r="FTK199" s="91"/>
      <c r="FTL199" s="91"/>
      <c r="FTM199" s="91"/>
      <c r="FTN199" s="91"/>
      <c r="FTO199" s="91"/>
      <c r="FTP199" s="91"/>
      <c r="FTQ199" s="91"/>
      <c r="FTR199" s="91"/>
      <c r="FTS199" s="91"/>
      <c r="FTT199" s="91"/>
      <c r="FTU199" s="91"/>
      <c r="FTV199" s="91"/>
      <c r="FTW199" s="91"/>
      <c r="FTX199" s="91"/>
      <c r="FTY199" s="91"/>
      <c r="FTZ199" s="91"/>
      <c r="FUA199" s="91"/>
      <c r="FUB199" s="91"/>
      <c r="FUC199" s="91"/>
      <c r="FUD199" s="91"/>
      <c r="FUE199" s="91"/>
      <c r="FUF199" s="91"/>
      <c r="FUG199" s="91"/>
      <c r="FUH199" s="91"/>
      <c r="FUI199" s="91"/>
      <c r="FUJ199" s="91"/>
      <c r="FUK199" s="91"/>
      <c r="FUL199" s="91"/>
      <c r="FUM199" s="91"/>
      <c r="FUN199" s="91"/>
      <c r="FUO199" s="91"/>
      <c r="FUP199" s="91"/>
      <c r="FUQ199" s="91"/>
      <c r="FUR199" s="91"/>
      <c r="FUS199" s="91"/>
      <c r="FUT199" s="91"/>
      <c r="FUU199" s="91"/>
      <c r="FUV199" s="91"/>
      <c r="FUW199" s="91"/>
      <c r="FUX199" s="91"/>
      <c r="FUY199" s="91"/>
      <c r="FUZ199" s="91"/>
      <c r="FVA199" s="91"/>
      <c r="FVB199" s="91"/>
      <c r="FVC199" s="91"/>
      <c r="FVD199" s="91"/>
      <c r="FVE199" s="91"/>
      <c r="FVF199" s="91"/>
      <c r="FVG199" s="91"/>
      <c r="FVH199" s="91"/>
      <c r="FVI199" s="91"/>
      <c r="FVJ199" s="91"/>
      <c r="FVK199" s="91"/>
      <c r="FVL199" s="91"/>
      <c r="FVM199" s="91"/>
      <c r="FVN199" s="91"/>
      <c r="FVO199" s="91"/>
      <c r="FVP199" s="91"/>
      <c r="FVQ199" s="91"/>
      <c r="FVR199" s="91"/>
      <c r="FVS199" s="91"/>
      <c r="FVT199" s="91"/>
      <c r="FVU199" s="91"/>
      <c r="FVV199" s="91"/>
      <c r="FVW199" s="91"/>
      <c r="FVX199" s="91"/>
      <c r="FVY199" s="91"/>
      <c r="FVZ199" s="91"/>
      <c r="FWA199" s="91"/>
      <c r="FWB199" s="91"/>
      <c r="FWC199" s="91"/>
      <c r="FWD199" s="91"/>
      <c r="FWE199" s="91"/>
      <c r="FWF199" s="91"/>
      <c r="FWG199" s="91"/>
      <c r="FWH199" s="91"/>
      <c r="FWI199" s="91"/>
      <c r="FWJ199" s="91"/>
      <c r="FWK199" s="91"/>
      <c r="FWL199" s="91"/>
      <c r="FWM199" s="91"/>
      <c r="FWN199" s="91"/>
      <c r="FWO199" s="91"/>
      <c r="FWP199" s="91"/>
      <c r="FWQ199" s="91"/>
      <c r="FWR199" s="91"/>
      <c r="FWS199" s="91"/>
      <c r="FWT199" s="91"/>
      <c r="FWU199" s="91"/>
      <c r="FWV199" s="91"/>
      <c r="FWW199" s="91"/>
      <c r="FWX199" s="91"/>
      <c r="FWY199" s="91"/>
      <c r="FWZ199" s="91"/>
      <c r="FXA199" s="91"/>
      <c r="FXB199" s="91"/>
      <c r="FXC199" s="91"/>
      <c r="FXD199" s="91"/>
      <c r="FXE199" s="91"/>
      <c r="FXF199" s="91"/>
      <c r="FXG199" s="91"/>
      <c r="FXH199" s="91"/>
      <c r="FXI199" s="91"/>
      <c r="FXJ199" s="91"/>
      <c r="FXK199" s="91"/>
      <c r="FXL199" s="91"/>
      <c r="FXM199" s="91"/>
      <c r="FXN199" s="91"/>
      <c r="FXO199" s="91"/>
      <c r="FXP199" s="91"/>
      <c r="FXQ199" s="91"/>
      <c r="FXR199" s="91"/>
      <c r="FXS199" s="91"/>
      <c r="FXT199" s="91"/>
      <c r="FXU199" s="91"/>
      <c r="FXV199" s="91"/>
      <c r="FXW199" s="91"/>
      <c r="FXX199" s="91"/>
      <c r="FXY199" s="91"/>
      <c r="FXZ199" s="91"/>
      <c r="FYA199" s="91"/>
      <c r="FYB199" s="91"/>
      <c r="FYC199" s="91"/>
      <c r="FYD199" s="91"/>
      <c r="FYE199" s="91"/>
      <c r="FYF199" s="91"/>
      <c r="FYG199" s="91"/>
      <c r="FYH199" s="91"/>
      <c r="FYI199" s="91"/>
      <c r="FYJ199" s="91"/>
      <c r="FYK199" s="91"/>
      <c r="FYL199" s="91"/>
      <c r="FYM199" s="91"/>
      <c r="FYN199" s="91"/>
      <c r="FYO199" s="91"/>
      <c r="FYP199" s="91"/>
      <c r="FYQ199" s="91"/>
      <c r="FYR199" s="91"/>
      <c r="FYS199" s="91"/>
      <c r="FYT199" s="91"/>
      <c r="FYU199" s="91"/>
      <c r="FYV199" s="91"/>
      <c r="FYW199" s="91"/>
      <c r="FYX199" s="91"/>
      <c r="FYY199" s="91"/>
      <c r="FYZ199" s="91"/>
      <c r="FZA199" s="91"/>
      <c r="FZB199" s="91"/>
      <c r="FZC199" s="91"/>
      <c r="FZD199" s="91"/>
      <c r="FZE199" s="91"/>
      <c r="FZF199" s="91"/>
      <c r="FZG199" s="91"/>
      <c r="FZH199" s="91"/>
      <c r="FZI199" s="91"/>
      <c r="FZJ199" s="91"/>
      <c r="FZK199" s="91"/>
      <c r="FZL199" s="91"/>
      <c r="FZM199" s="91"/>
      <c r="FZN199" s="91"/>
      <c r="FZO199" s="91"/>
      <c r="FZP199" s="91"/>
      <c r="FZQ199" s="91"/>
      <c r="FZR199" s="91"/>
      <c r="FZS199" s="91"/>
      <c r="FZT199" s="91"/>
      <c r="FZU199" s="91"/>
      <c r="FZV199" s="91"/>
      <c r="FZW199" s="91"/>
      <c r="FZX199" s="91"/>
      <c r="FZY199" s="91"/>
      <c r="FZZ199" s="91"/>
      <c r="GAA199" s="91"/>
      <c r="GAB199" s="91"/>
      <c r="GAC199" s="91"/>
      <c r="GAD199" s="91"/>
      <c r="GAE199" s="91"/>
      <c r="GAF199" s="91"/>
      <c r="GAG199" s="91"/>
      <c r="GAH199" s="91"/>
      <c r="GAI199" s="91"/>
      <c r="GAJ199" s="91"/>
      <c r="GAK199" s="91"/>
      <c r="GAL199" s="91"/>
      <c r="GAM199" s="91"/>
      <c r="GAN199" s="91"/>
      <c r="GAO199" s="91"/>
      <c r="GAP199" s="91"/>
      <c r="GAQ199" s="91"/>
      <c r="GAR199" s="91"/>
      <c r="GAS199" s="91"/>
      <c r="GAT199" s="91"/>
      <c r="GAU199" s="91"/>
      <c r="GAV199" s="91"/>
      <c r="GAW199" s="91"/>
      <c r="GAX199" s="91"/>
      <c r="GAY199" s="91"/>
      <c r="GAZ199" s="91"/>
      <c r="GBA199" s="91"/>
      <c r="GBB199" s="91"/>
      <c r="GBC199" s="91"/>
      <c r="GBD199" s="91"/>
      <c r="GBE199" s="91"/>
      <c r="GBF199" s="91"/>
      <c r="GBG199" s="91"/>
      <c r="GBH199" s="91"/>
      <c r="GBI199" s="91"/>
      <c r="GBJ199" s="91"/>
      <c r="GBK199" s="91"/>
      <c r="GBL199" s="91"/>
      <c r="GBM199" s="91"/>
      <c r="GBN199" s="91"/>
      <c r="GBO199" s="91"/>
      <c r="GBP199" s="91"/>
      <c r="GBQ199" s="91"/>
      <c r="GBR199" s="91"/>
      <c r="GBS199" s="91"/>
      <c r="GBT199" s="91"/>
      <c r="GBU199" s="91"/>
      <c r="GBV199" s="91"/>
      <c r="GBW199" s="91"/>
      <c r="GBX199" s="91"/>
      <c r="GBY199" s="91"/>
      <c r="GBZ199" s="91"/>
      <c r="GCA199" s="91"/>
      <c r="GCB199" s="91"/>
      <c r="GCC199" s="91"/>
      <c r="GCD199" s="91"/>
      <c r="GCE199" s="91"/>
      <c r="GCF199" s="91"/>
      <c r="GCG199" s="91"/>
      <c r="GCH199" s="91"/>
      <c r="GCI199" s="91"/>
      <c r="GCJ199" s="91"/>
      <c r="GCK199" s="91"/>
      <c r="GCL199" s="91"/>
      <c r="GCM199" s="91"/>
      <c r="GCN199" s="91"/>
      <c r="GCO199" s="91"/>
      <c r="GCP199" s="91"/>
      <c r="GCQ199" s="91"/>
      <c r="GCR199" s="91"/>
      <c r="GCS199" s="91"/>
      <c r="GCT199" s="91"/>
      <c r="GCU199" s="91"/>
      <c r="GCV199" s="91"/>
      <c r="GCW199" s="91"/>
      <c r="GCX199" s="91"/>
      <c r="GCY199" s="91"/>
      <c r="GCZ199" s="91"/>
      <c r="GDA199" s="91"/>
      <c r="GDB199" s="91"/>
      <c r="GDC199" s="91"/>
      <c r="GDD199" s="91"/>
      <c r="GDE199" s="91"/>
      <c r="GDF199" s="91"/>
      <c r="GDG199" s="91"/>
      <c r="GDH199" s="91"/>
      <c r="GDI199" s="91"/>
      <c r="GDJ199" s="91"/>
      <c r="GDK199" s="91"/>
      <c r="GDL199" s="91"/>
      <c r="GDM199" s="91"/>
      <c r="GDN199" s="91"/>
      <c r="GDO199" s="91"/>
      <c r="GDP199" s="91"/>
      <c r="GDQ199" s="91"/>
      <c r="GDR199" s="91"/>
      <c r="GDS199" s="91"/>
      <c r="GDT199" s="91"/>
      <c r="GDU199" s="91"/>
      <c r="GDV199" s="91"/>
      <c r="GDW199" s="91"/>
      <c r="GDX199" s="91"/>
      <c r="GDY199" s="91"/>
      <c r="GDZ199" s="91"/>
      <c r="GEA199" s="91"/>
      <c r="GEB199" s="91"/>
      <c r="GEC199" s="91"/>
      <c r="GED199" s="91"/>
      <c r="GEE199" s="91"/>
      <c r="GEF199" s="91"/>
      <c r="GEG199" s="91"/>
      <c r="GEH199" s="91"/>
      <c r="GEI199" s="91"/>
      <c r="GEJ199" s="91"/>
      <c r="GEK199" s="91"/>
      <c r="GEL199" s="91"/>
      <c r="GEM199" s="91"/>
      <c r="GEN199" s="91"/>
      <c r="GEO199" s="91"/>
      <c r="GEP199" s="91"/>
      <c r="GEQ199" s="91"/>
      <c r="GER199" s="91"/>
      <c r="GES199" s="91"/>
      <c r="GET199" s="91"/>
      <c r="GEU199" s="91"/>
      <c r="GEV199" s="91"/>
      <c r="GEW199" s="91"/>
      <c r="GEX199" s="91"/>
      <c r="GEY199" s="91"/>
      <c r="GEZ199" s="91"/>
      <c r="GFA199" s="91"/>
      <c r="GFB199" s="91"/>
      <c r="GFC199" s="91"/>
      <c r="GFD199" s="91"/>
      <c r="GFE199" s="91"/>
      <c r="GFF199" s="91"/>
      <c r="GFG199" s="91"/>
      <c r="GFH199" s="91"/>
      <c r="GFI199" s="91"/>
      <c r="GFJ199" s="91"/>
      <c r="GFK199" s="91"/>
      <c r="GFL199" s="91"/>
      <c r="GFM199" s="91"/>
      <c r="GFN199" s="91"/>
      <c r="GFO199" s="91"/>
      <c r="GFP199" s="91"/>
      <c r="GFQ199" s="91"/>
      <c r="GFR199" s="91"/>
      <c r="GFS199" s="91"/>
      <c r="GFT199" s="91"/>
      <c r="GFU199" s="91"/>
      <c r="GFV199" s="91"/>
      <c r="GFW199" s="91"/>
      <c r="GFX199" s="91"/>
      <c r="GFY199" s="91"/>
      <c r="GFZ199" s="91"/>
      <c r="GGA199" s="91"/>
      <c r="GGB199" s="91"/>
      <c r="GGC199" s="91"/>
      <c r="GGD199" s="91"/>
      <c r="GGE199" s="91"/>
      <c r="GGF199" s="91"/>
      <c r="GGG199" s="91"/>
      <c r="GGH199" s="91"/>
      <c r="GGI199" s="91"/>
      <c r="GGJ199" s="91"/>
      <c r="GGK199" s="91"/>
      <c r="GGL199" s="91"/>
      <c r="GGM199" s="91"/>
      <c r="GGN199" s="91"/>
      <c r="GGO199" s="91"/>
      <c r="GGP199" s="91"/>
      <c r="GGQ199" s="91"/>
      <c r="GGR199" s="91"/>
      <c r="GGS199" s="91"/>
      <c r="GGT199" s="91"/>
      <c r="GGU199" s="91"/>
      <c r="GGV199" s="91"/>
      <c r="GGW199" s="91"/>
      <c r="GGX199" s="91"/>
      <c r="GGY199" s="91"/>
      <c r="GGZ199" s="91"/>
      <c r="GHA199" s="91"/>
      <c r="GHB199" s="91"/>
      <c r="GHC199" s="91"/>
      <c r="GHD199" s="91"/>
      <c r="GHE199" s="91"/>
      <c r="GHF199" s="91"/>
      <c r="GHG199" s="91"/>
      <c r="GHH199" s="91"/>
      <c r="GHI199" s="91"/>
      <c r="GHJ199" s="91"/>
      <c r="GHK199" s="91"/>
      <c r="GHL199" s="91"/>
      <c r="GHM199" s="91"/>
      <c r="GHN199" s="91"/>
      <c r="GHO199" s="91"/>
      <c r="GHP199" s="91"/>
      <c r="GHQ199" s="91"/>
      <c r="GHR199" s="91"/>
      <c r="GHS199" s="91"/>
      <c r="GHT199" s="91"/>
      <c r="GHU199" s="91"/>
      <c r="GHV199" s="91"/>
      <c r="GHW199" s="91"/>
      <c r="GHX199" s="91"/>
      <c r="GHY199" s="91"/>
      <c r="GHZ199" s="91"/>
      <c r="GIA199" s="91"/>
      <c r="GIB199" s="91"/>
      <c r="GIC199" s="91"/>
      <c r="GID199" s="91"/>
      <c r="GIE199" s="91"/>
      <c r="GIF199" s="91"/>
      <c r="GIG199" s="91"/>
      <c r="GIH199" s="91"/>
      <c r="GII199" s="91"/>
      <c r="GIJ199" s="91"/>
      <c r="GIK199" s="91"/>
      <c r="GIL199" s="91"/>
      <c r="GIM199" s="91"/>
      <c r="GIN199" s="91"/>
      <c r="GIO199" s="91"/>
      <c r="GIP199" s="91"/>
      <c r="GIQ199" s="91"/>
      <c r="GIR199" s="91"/>
      <c r="GIS199" s="91"/>
      <c r="GIT199" s="91"/>
      <c r="GIU199" s="91"/>
      <c r="GIV199" s="91"/>
      <c r="GIW199" s="91"/>
      <c r="GIX199" s="91"/>
      <c r="GIY199" s="91"/>
      <c r="GIZ199" s="91"/>
      <c r="GJA199" s="91"/>
      <c r="GJB199" s="91"/>
      <c r="GJC199" s="91"/>
      <c r="GJD199" s="91"/>
      <c r="GJE199" s="91"/>
      <c r="GJF199" s="91"/>
      <c r="GJG199" s="91"/>
      <c r="GJH199" s="91"/>
      <c r="GJI199" s="91"/>
      <c r="GJJ199" s="91"/>
      <c r="GJK199" s="91"/>
      <c r="GJL199" s="91"/>
      <c r="GJM199" s="91"/>
      <c r="GJN199" s="91"/>
      <c r="GJO199" s="91"/>
      <c r="GJP199" s="91"/>
      <c r="GJQ199" s="91"/>
      <c r="GJR199" s="91"/>
      <c r="GJS199" s="91"/>
      <c r="GJT199" s="91"/>
      <c r="GJU199" s="91"/>
      <c r="GJV199" s="91"/>
      <c r="GJW199" s="91"/>
      <c r="GJX199" s="91"/>
      <c r="GJY199" s="91"/>
      <c r="GJZ199" s="91"/>
      <c r="GKA199" s="91"/>
      <c r="GKB199" s="91"/>
      <c r="GKC199" s="91"/>
      <c r="GKD199" s="91"/>
      <c r="GKE199" s="91"/>
      <c r="GKF199" s="91"/>
      <c r="GKG199" s="91"/>
      <c r="GKH199" s="91"/>
      <c r="GKI199" s="91"/>
      <c r="GKJ199" s="91"/>
      <c r="GKK199" s="91"/>
      <c r="GKL199" s="91"/>
      <c r="GKM199" s="91"/>
      <c r="GKN199" s="91"/>
      <c r="GKO199" s="91"/>
      <c r="GKP199" s="91"/>
      <c r="GKQ199" s="91"/>
      <c r="GKR199" s="91"/>
      <c r="GKS199" s="91"/>
      <c r="GKT199" s="91"/>
      <c r="GKU199" s="91"/>
      <c r="GKV199" s="91"/>
      <c r="GKW199" s="91"/>
      <c r="GKX199" s="91"/>
      <c r="GKY199" s="91"/>
      <c r="GKZ199" s="91"/>
      <c r="GLA199" s="91"/>
      <c r="GLB199" s="91"/>
      <c r="GLC199" s="91"/>
      <c r="GLD199" s="91"/>
      <c r="GLE199" s="91"/>
      <c r="GLF199" s="91"/>
      <c r="GLG199" s="91"/>
      <c r="GLH199" s="91"/>
      <c r="GLI199" s="91"/>
      <c r="GLJ199" s="91"/>
      <c r="GLK199" s="91"/>
      <c r="GLL199" s="91"/>
      <c r="GLM199" s="91"/>
      <c r="GLN199" s="91"/>
      <c r="GLO199" s="91"/>
      <c r="GLP199" s="91"/>
      <c r="GLQ199" s="91"/>
      <c r="GLR199" s="91"/>
      <c r="GLS199" s="91"/>
      <c r="GLT199" s="91"/>
      <c r="GLU199" s="91"/>
      <c r="GLV199" s="91"/>
      <c r="GLW199" s="91"/>
      <c r="GLX199" s="91"/>
      <c r="GLY199" s="91"/>
      <c r="GLZ199" s="91"/>
      <c r="GMA199" s="91"/>
      <c r="GMB199" s="91"/>
      <c r="GMC199" s="91"/>
      <c r="GMD199" s="91"/>
      <c r="GME199" s="91"/>
      <c r="GMF199" s="91"/>
      <c r="GMG199" s="91"/>
      <c r="GMH199" s="91"/>
      <c r="GMI199" s="91"/>
      <c r="GMJ199" s="91"/>
      <c r="GMK199" s="91"/>
      <c r="GML199" s="91"/>
      <c r="GMM199" s="91"/>
      <c r="GMN199" s="91"/>
      <c r="GMO199" s="91"/>
      <c r="GMP199" s="91"/>
      <c r="GMQ199" s="91"/>
      <c r="GMR199" s="91"/>
      <c r="GMS199" s="91"/>
      <c r="GMT199" s="91"/>
      <c r="GMU199" s="91"/>
      <c r="GMV199" s="91"/>
      <c r="GMW199" s="91"/>
      <c r="GMX199" s="91"/>
      <c r="GMY199" s="91"/>
      <c r="GMZ199" s="91"/>
      <c r="GNA199" s="91"/>
      <c r="GNB199" s="91"/>
      <c r="GNC199" s="91"/>
      <c r="GND199" s="91"/>
      <c r="GNE199" s="91"/>
      <c r="GNF199" s="91"/>
      <c r="GNG199" s="91"/>
      <c r="GNH199" s="91"/>
      <c r="GNI199" s="91"/>
      <c r="GNJ199" s="91"/>
      <c r="GNK199" s="91"/>
      <c r="GNL199" s="91"/>
      <c r="GNM199" s="91"/>
      <c r="GNN199" s="91"/>
      <c r="GNO199" s="91"/>
      <c r="GNP199" s="91"/>
      <c r="GNQ199" s="91"/>
      <c r="GNR199" s="91"/>
      <c r="GNS199" s="91"/>
      <c r="GNT199" s="91"/>
      <c r="GNU199" s="91"/>
      <c r="GNV199" s="91"/>
      <c r="GNW199" s="91"/>
      <c r="GNX199" s="91"/>
      <c r="GNY199" s="91"/>
      <c r="GNZ199" s="91"/>
      <c r="GOA199" s="91"/>
      <c r="GOB199" s="91"/>
      <c r="GOC199" s="91"/>
      <c r="GOD199" s="91"/>
      <c r="GOE199" s="91"/>
      <c r="GOF199" s="91"/>
      <c r="GOG199" s="91"/>
      <c r="GOH199" s="91"/>
      <c r="GOI199" s="91"/>
      <c r="GOJ199" s="91"/>
      <c r="GOK199" s="91"/>
      <c r="GOL199" s="91"/>
      <c r="GOM199" s="91"/>
      <c r="GON199" s="91"/>
      <c r="GOO199" s="91"/>
      <c r="GOP199" s="91"/>
      <c r="GOQ199" s="91"/>
      <c r="GOR199" s="91"/>
      <c r="GOS199" s="91"/>
      <c r="GOT199" s="91"/>
      <c r="GOU199" s="91"/>
      <c r="GOV199" s="91"/>
      <c r="GOW199" s="91"/>
      <c r="GOX199" s="91"/>
      <c r="GOY199" s="91"/>
      <c r="GOZ199" s="91"/>
      <c r="GPA199" s="91"/>
      <c r="GPB199" s="91"/>
      <c r="GPC199" s="91"/>
      <c r="GPD199" s="91"/>
      <c r="GPE199" s="91"/>
      <c r="GPF199" s="91"/>
      <c r="GPG199" s="91"/>
      <c r="GPH199" s="91"/>
      <c r="GPI199" s="91"/>
      <c r="GPJ199" s="91"/>
      <c r="GPK199" s="91"/>
      <c r="GPL199" s="91"/>
      <c r="GPM199" s="91"/>
      <c r="GPN199" s="91"/>
      <c r="GPO199" s="91"/>
      <c r="GPP199" s="91"/>
      <c r="GPQ199" s="91"/>
      <c r="GPR199" s="91"/>
      <c r="GPS199" s="91"/>
      <c r="GPT199" s="91"/>
      <c r="GPU199" s="91"/>
      <c r="GPV199" s="91"/>
      <c r="GPW199" s="91"/>
      <c r="GPX199" s="91"/>
      <c r="GPY199" s="91"/>
      <c r="GPZ199" s="91"/>
      <c r="GQA199" s="91"/>
      <c r="GQB199" s="91"/>
      <c r="GQC199" s="91"/>
      <c r="GQD199" s="91"/>
      <c r="GQE199" s="91"/>
      <c r="GQF199" s="91"/>
      <c r="GQG199" s="91"/>
      <c r="GQH199" s="91"/>
      <c r="GQI199" s="91"/>
      <c r="GQJ199" s="91"/>
      <c r="GQK199" s="91"/>
      <c r="GQL199" s="91"/>
      <c r="GQM199" s="91"/>
      <c r="GQN199" s="91"/>
      <c r="GQO199" s="91"/>
      <c r="GQP199" s="91"/>
      <c r="GQQ199" s="91"/>
      <c r="GQR199" s="91"/>
      <c r="GQS199" s="91"/>
      <c r="GQT199" s="91"/>
      <c r="GQU199" s="91"/>
      <c r="GQV199" s="91"/>
      <c r="GQW199" s="91"/>
      <c r="GQX199" s="91"/>
      <c r="GQY199" s="91"/>
      <c r="GQZ199" s="91"/>
      <c r="GRA199" s="91"/>
      <c r="GRB199" s="91"/>
      <c r="GRC199" s="91"/>
      <c r="GRD199" s="91"/>
      <c r="GRE199" s="91"/>
      <c r="GRF199" s="91"/>
      <c r="GRG199" s="91"/>
      <c r="GRH199" s="91"/>
      <c r="GRI199" s="91"/>
      <c r="GRJ199" s="91"/>
      <c r="GRK199" s="91"/>
      <c r="GRL199" s="91"/>
      <c r="GRM199" s="91"/>
      <c r="GRN199" s="91"/>
      <c r="GRO199" s="91"/>
      <c r="GRP199" s="91"/>
      <c r="GRQ199" s="91"/>
      <c r="GRR199" s="91"/>
      <c r="GRS199" s="91"/>
      <c r="GRT199" s="91"/>
      <c r="GRU199" s="91"/>
      <c r="GRV199" s="91"/>
      <c r="GRW199" s="91"/>
      <c r="GRX199" s="91"/>
      <c r="GRY199" s="91"/>
      <c r="GRZ199" s="91"/>
      <c r="GSA199" s="91"/>
      <c r="GSB199" s="91"/>
      <c r="GSC199" s="91"/>
      <c r="GSD199" s="91"/>
      <c r="GSE199" s="91"/>
      <c r="GSF199" s="91"/>
      <c r="GSG199" s="91"/>
      <c r="GSH199" s="91"/>
      <c r="GSI199" s="91"/>
      <c r="GSJ199" s="91"/>
      <c r="GSK199" s="91"/>
      <c r="GSL199" s="91"/>
      <c r="GSM199" s="91"/>
      <c r="GSN199" s="91"/>
      <c r="GSO199" s="91"/>
      <c r="GSP199" s="91"/>
      <c r="GSQ199" s="91"/>
      <c r="GSR199" s="91"/>
      <c r="GSS199" s="91"/>
      <c r="GST199" s="91"/>
      <c r="GSU199" s="91"/>
      <c r="GSV199" s="91"/>
      <c r="GSW199" s="91"/>
      <c r="GSX199" s="91"/>
      <c r="GSY199" s="91"/>
      <c r="GSZ199" s="91"/>
      <c r="GTA199" s="91"/>
      <c r="GTB199" s="91"/>
      <c r="GTC199" s="91"/>
      <c r="GTD199" s="91"/>
      <c r="GTE199" s="91"/>
      <c r="GTF199" s="91"/>
      <c r="GTG199" s="91"/>
      <c r="GTH199" s="91"/>
      <c r="GTI199" s="91"/>
      <c r="GTJ199" s="91"/>
      <c r="GTK199" s="91"/>
      <c r="GTL199" s="91"/>
      <c r="GTM199" s="91"/>
      <c r="GTN199" s="91"/>
      <c r="GTO199" s="91"/>
      <c r="GTP199" s="91"/>
      <c r="GTQ199" s="91"/>
      <c r="GTR199" s="91"/>
      <c r="GTS199" s="91"/>
      <c r="GTT199" s="91"/>
      <c r="GTU199" s="91"/>
      <c r="GTV199" s="91"/>
      <c r="GTW199" s="91"/>
      <c r="GTX199" s="91"/>
      <c r="GTY199" s="91"/>
      <c r="GTZ199" s="91"/>
      <c r="GUA199" s="91"/>
      <c r="GUB199" s="91"/>
      <c r="GUC199" s="91"/>
      <c r="GUD199" s="91"/>
      <c r="GUE199" s="91"/>
      <c r="GUF199" s="91"/>
      <c r="GUG199" s="91"/>
      <c r="GUH199" s="91"/>
      <c r="GUI199" s="91"/>
      <c r="GUJ199" s="91"/>
      <c r="GUK199" s="91"/>
      <c r="GUL199" s="91"/>
      <c r="GUM199" s="91"/>
      <c r="GUN199" s="91"/>
      <c r="GUO199" s="91"/>
      <c r="GUP199" s="91"/>
      <c r="GUQ199" s="91"/>
      <c r="GUR199" s="91"/>
      <c r="GUS199" s="91"/>
      <c r="GUT199" s="91"/>
      <c r="GUU199" s="91"/>
      <c r="GUV199" s="91"/>
      <c r="GUW199" s="91"/>
      <c r="GUX199" s="91"/>
      <c r="GUY199" s="91"/>
      <c r="GUZ199" s="91"/>
      <c r="GVA199" s="91"/>
      <c r="GVB199" s="91"/>
      <c r="GVC199" s="91"/>
      <c r="GVD199" s="91"/>
      <c r="GVE199" s="91"/>
      <c r="GVF199" s="91"/>
      <c r="GVG199" s="91"/>
      <c r="GVH199" s="91"/>
      <c r="GVI199" s="91"/>
      <c r="GVJ199" s="91"/>
      <c r="GVK199" s="91"/>
      <c r="GVL199" s="91"/>
      <c r="GVM199" s="91"/>
      <c r="GVN199" s="91"/>
      <c r="GVO199" s="91"/>
      <c r="GVP199" s="91"/>
      <c r="GVQ199" s="91"/>
      <c r="GVR199" s="91"/>
      <c r="GVS199" s="91"/>
      <c r="GVT199" s="91"/>
      <c r="GVU199" s="91"/>
      <c r="GVV199" s="91"/>
      <c r="GVW199" s="91"/>
      <c r="GVX199" s="91"/>
      <c r="GVY199" s="91"/>
      <c r="GVZ199" s="91"/>
      <c r="GWA199" s="91"/>
      <c r="GWB199" s="91"/>
      <c r="GWC199" s="91"/>
      <c r="GWD199" s="91"/>
      <c r="GWE199" s="91"/>
      <c r="GWF199" s="91"/>
      <c r="GWG199" s="91"/>
      <c r="GWH199" s="91"/>
      <c r="GWI199" s="91"/>
      <c r="GWJ199" s="91"/>
      <c r="GWK199" s="91"/>
      <c r="GWL199" s="91"/>
      <c r="GWM199" s="91"/>
      <c r="GWN199" s="91"/>
      <c r="GWO199" s="91"/>
      <c r="GWP199" s="91"/>
      <c r="GWQ199" s="91"/>
      <c r="GWR199" s="91"/>
      <c r="GWS199" s="91"/>
      <c r="GWT199" s="91"/>
      <c r="GWU199" s="91"/>
      <c r="GWV199" s="91"/>
      <c r="GWW199" s="91"/>
      <c r="GWX199" s="91"/>
      <c r="GWY199" s="91"/>
      <c r="GWZ199" s="91"/>
      <c r="GXA199" s="91"/>
      <c r="GXB199" s="91"/>
      <c r="GXC199" s="91"/>
      <c r="GXD199" s="91"/>
      <c r="GXE199" s="91"/>
      <c r="GXF199" s="91"/>
      <c r="GXG199" s="91"/>
      <c r="GXH199" s="91"/>
      <c r="GXI199" s="91"/>
      <c r="GXJ199" s="91"/>
      <c r="GXK199" s="91"/>
      <c r="GXL199" s="91"/>
      <c r="GXM199" s="91"/>
      <c r="GXN199" s="91"/>
      <c r="GXO199" s="91"/>
      <c r="GXP199" s="91"/>
      <c r="GXQ199" s="91"/>
      <c r="GXR199" s="91"/>
      <c r="GXS199" s="91"/>
      <c r="GXT199" s="91"/>
      <c r="GXU199" s="91"/>
      <c r="GXV199" s="91"/>
      <c r="GXW199" s="91"/>
      <c r="GXX199" s="91"/>
      <c r="GXY199" s="91"/>
      <c r="GXZ199" s="91"/>
      <c r="GYA199" s="91"/>
      <c r="GYB199" s="91"/>
      <c r="GYC199" s="91"/>
      <c r="GYD199" s="91"/>
      <c r="GYE199" s="91"/>
      <c r="GYF199" s="91"/>
      <c r="GYG199" s="91"/>
      <c r="GYH199" s="91"/>
      <c r="GYI199" s="91"/>
      <c r="GYJ199" s="91"/>
      <c r="GYK199" s="91"/>
      <c r="GYL199" s="91"/>
      <c r="GYM199" s="91"/>
      <c r="GYN199" s="91"/>
      <c r="GYO199" s="91"/>
      <c r="GYP199" s="91"/>
      <c r="GYQ199" s="91"/>
      <c r="GYR199" s="91"/>
      <c r="GYS199" s="91"/>
      <c r="GYT199" s="91"/>
      <c r="GYU199" s="91"/>
      <c r="GYV199" s="91"/>
      <c r="GYW199" s="91"/>
      <c r="GYX199" s="91"/>
      <c r="GYY199" s="91"/>
      <c r="GYZ199" s="91"/>
      <c r="GZA199" s="91"/>
      <c r="GZB199" s="91"/>
      <c r="GZC199" s="91"/>
      <c r="GZD199" s="91"/>
      <c r="GZE199" s="91"/>
      <c r="GZF199" s="91"/>
      <c r="GZG199" s="91"/>
      <c r="GZH199" s="91"/>
      <c r="GZI199" s="91"/>
      <c r="GZJ199" s="91"/>
      <c r="GZK199" s="91"/>
      <c r="GZL199" s="91"/>
      <c r="GZM199" s="91"/>
      <c r="GZN199" s="91"/>
      <c r="GZO199" s="91"/>
      <c r="GZP199" s="91"/>
      <c r="GZQ199" s="91"/>
      <c r="GZR199" s="91"/>
      <c r="GZS199" s="91"/>
      <c r="GZT199" s="91"/>
      <c r="GZU199" s="91"/>
      <c r="GZV199" s="91"/>
      <c r="GZW199" s="91"/>
      <c r="GZX199" s="91"/>
      <c r="GZY199" s="91"/>
      <c r="GZZ199" s="91"/>
      <c r="HAA199" s="91"/>
      <c r="HAB199" s="91"/>
      <c r="HAC199" s="91"/>
      <c r="HAD199" s="91"/>
      <c r="HAE199" s="91"/>
      <c r="HAF199" s="91"/>
      <c r="HAG199" s="91"/>
      <c r="HAH199" s="91"/>
      <c r="HAI199" s="91"/>
      <c r="HAJ199" s="91"/>
      <c r="HAK199" s="91"/>
      <c r="HAL199" s="91"/>
      <c r="HAM199" s="91"/>
      <c r="HAN199" s="91"/>
      <c r="HAO199" s="91"/>
      <c r="HAP199" s="91"/>
      <c r="HAQ199" s="91"/>
      <c r="HAR199" s="91"/>
      <c r="HAS199" s="91"/>
      <c r="HAT199" s="91"/>
      <c r="HAU199" s="91"/>
      <c r="HAV199" s="91"/>
      <c r="HAW199" s="91"/>
      <c r="HAX199" s="91"/>
      <c r="HAY199" s="91"/>
      <c r="HAZ199" s="91"/>
      <c r="HBA199" s="91"/>
      <c r="HBB199" s="91"/>
      <c r="HBC199" s="91"/>
      <c r="HBD199" s="91"/>
      <c r="HBE199" s="91"/>
      <c r="HBF199" s="91"/>
      <c r="HBG199" s="91"/>
      <c r="HBH199" s="91"/>
      <c r="HBI199" s="91"/>
      <c r="HBJ199" s="91"/>
      <c r="HBK199" s="91"/>
      <c r="HBL199" s="91"/>
      <c r="HBM199" s="91"/>
      <c r="HBN199" s="91"/>
      <c r="HBO199" s="91"/>
      <c r="HBP199" s="91"/>
      <c r="HBQ199" s="91"/>
      <c r="HBR199" s="91"/>
      <c r="HBS199" s="91"/>
      <c r="HBT199" s="91"/>
      <c r="HBU199" s="91"/>
      <c r="HBV199" s="91"/>
      <c r="HBW199" s="91"/>
      <c r="HBX199" s="91"/>
      <c r="HBY199" s="91"/>
      <c r="HBZ199" s="91"/>
      <c r="HCA199" s="91"/>
      <c r="HCB199" s="91"/>
      <c r="HCC199" s="91"/>
      <c r="HCD199" s="91"/>
      <c r="HCE199" s="91"/>
      <c r="HCF199" s="91"/>
      <c r="HCG199" s="91"/>
      <c r="HCH199" s="91"/>
      <c r="HCI199" s="91"/>
      <c r="HCJ199" s="91"/>
      <c r="HCK199" s="91"/>
      <c r="HCL199" s="91"/>
      <c r="HCM199" s="91"/>
      <c r="HCN199" s="91"/>
      <c r="HCO199" s="91"/>
      <c r="HCP199" s="91"/>
      <c r="HCQ199" s="91"/>
      <c r="HCR199" s="91"/>
      <c r="HCS199" s="91"/>
      <c r="HCT199" s="91"/>
      <c r="HCU199" s="91"/>
      <c r="HCV199" s="91"/>
      <c r="HCW199" s="91"/>
      <c r="HCX199" s="91"/>
      <c r="HCY199" s="91"/>
      <c r="HCZ199" s="91"/>
      <c r="HDA199" s="91"/>
      <c r="HDB199" s="91"/>
      <c r="HDC199" s="91"/>
      <c r="HDD199" s="91"/>
      <c r="HDE199" s="91"/>
      <c r="HDF199" s="91"/>
      <c r="HDG199" s="91"/>
      <c r="HDH199" s="91"/>
      <c r="HDI199" s="91"/>
      <c r="HDJ199" s="91"/>
      <c r="HDK199" s="91"/>
      <c r="HDL199" s="91"/>
      <c r="HDM199" s="91"/>
      <c r="HDN199" s="91"/>
      <c r="HDO199" s="91"/>
      <c r="HDP199" s="91"/>
      <c r="HDQ199" s="91"/>
      <c r="HDR199" s="91"/>
      <c r="HDS199" s="91"/>
      <c r="HDT199" s="91"/>
      <c r="HDU199" s="91"/>
      <c r="HDV199" s="91"/>
      <c r="HDW199" s="91"/>
      <c r="HDX199" s="91"/>
      <c r="HDY199" s="91"/>
      <c r="HDZ199" s="91"/>
      <c r="HEA199" s="91"/>
      <c r="HEB199" s="91"/>
      <c r="HEC199" s="91"/>
      <c r="HED199" s="91"/>
      <c r="HEE199" s="91"/>
      <c r="HEF199" s="91"/>
      <c r="HEG199" s="91"/>
      <c r="HEH199" s="91"/>
      <c r="HEI199" s="91"/>
      <c r="HEJ199" s="91"/>
      <c r="HEK199" s="91"/>
      <c r="HEL199" s="91"/>
      <c r="HEM199" s="91"/>
      <c r="HEN199" s="91"/>
      <c r="HEO199" s="91"/>
      <c r="HEP199" s="91"/>
      <c r="HEQ199" s="91"/>
      <c r="HER199" s="91"/>
      <c r="HES199" s="91"/>
      <c r="HET199" s="91"/>
      <c r="HEU199" s="91"/>
      <c r="HEV199" s="91"/>
      <c r="HEW199" s="91"/>
      <c r="HEX199" s="91"/>
      <c r="HEY199" s="91"/>
      <c r="HEZ199" s="91"/>
      <c r="HFA199" s="91"/>
      <c r="HFB199" s="91"/>
      <c r="HFC199" s="91"/>
      <c r="HFD199" s="91"/>
      <c r="HFE199" s="91"/>
      <c r="HFF199" s="91"/>
      <c r="HFG199" s="91"/>
      <c r="HFH199" s="91"/>
      <c r="HFI199" s="91"/>
      <c r="HFJ199" s="91"/>
      <c r="HFK199" s="91"/>
      <c r="HFL199" s="91"/>
      <c r="HFM199" s="91"/>
      <c r="HFN199" s="91"/>
      <c r="HFO199" s="91"/>
      <c r="HFP199" s="91"/>
      <c r="HFQ199" s="91"/>
      <c r="HFR199" s="91"/>
      <c r="HFS199" s="91"/>
      <c r="HFT199" s="91"/>
      <c r="HFU199" s="91"/>
      <c r="HFV199" s="91"/>
      <c r="HFW199" s="91"/>
      <c r="HFX199" s="91"/>
      <c r="HFY199" s="91"/>
      <c r="HFZ199" s="91"/>
      <c r="HGA199" s="91"/>
      <c r="HGB199" s="91"/>
      <c r="HGC199" s="91"/>
      <c r="HGD199" s="91"/>
      <c r="HGE199" s="91"/>
      <c r="HGF199" s="91"/>
      <c r="HGG199" s="91"/>
      <c r="HGH199" s="91"/>
      <c r="HGI199" s="91"/>
      <c r="HGJ199" s="91"/>
      <c r="HGK199" s="91"/>
      <c r="HGL199" s="91"/>
      <c r="HGM199" s="91"/>
      <c r="HGN199" s="91"/>
      <c r="HGO199" s="91"/>
      <c r="HGP199" s="91"/>
      <c r="HGQ199" s="91"/>
      <c r="HGR199" s="91"/>
      <c r="HGS199" s="91"/>
      <c r="HGT199" s="91"/>
      <c r="HGU199" s="91"/>
      <c r="HGV199" s="91"/>
      <c r="HGW199" s="91"/>
      <c r="HGX199" s="91"/>
      <c r="HGY199" s="91"/>
      <c r="HGZ199" s="91"/>
      <c r="HHA199" s="91"/>
      <c r="HHB199" s="91"/>
      <c r="HHC199" s="91"/>
      <c r="HHD199" s="91"/>
      <c r="HHE199" s="91"/>
      <c r="HHF199" s="91"/>
      <c r="HHG199" s="91"/>
      <c r="HHH199" s="91"/>
      <c r="HHI199" s="91"/>
      <c r="HHJ199" s="91"/>
      <c r="HHK199" s="91"/>
      <c r="HHL199" s="91"/>
      <c r="HHM199" s="91"/>
      <c r="HHN199" s="91"/>
      <c r="HHO199" s="91"/>
      <c r="HHP199" s="91"/>
      <c r="HHQ199" s="91"/>
      <c r="HHR199" s="91"/>
      <c r="HHS199" s="91"/>
      <c r="HHT199" s="91"/>
      <c r="HHU199" s="91"/>
      <c r="HHV199" s="91"/>
      <c r="HHW199" s="91"/>
      <c r="HHX199" s="91"/>
      <c r="HHY199" s="91"/>
      <c r="HHZ199" s="91"/>
      <c r="HIA199" s="91"/>
      <c r="HIB199" s="91"/>
      <c r="HIC199" s="91"/>
      <c r="HID199" s="91"/>
      <c r="HIE199" s="91"/>
      <c r="HIF199" s="91"/>
      <c r="HIG199" s="91"/>
      <c r="HIH199" s="91"/>
      <c r="HII199" s="91"/>
      <c r="HIJ199" s="91"/>
      <c r="HIK199" s="91"/>
      <c r="HIL199" s="91"/>
      <c r="HIM199" s="91"/>
      <c r="HIN199" s="91"/>
      <c r="HIO199" s="91"/>
      <c r="HIP199" s="91"/>
      <c r="HIQ199" s="91"/>
      <c r="HIR199" s="91"/>
      <c r="HIS199" s="91"/>
      <c r="HIT199" s="91"/>
      <c r="HIU199" s="91"/>
      <c r="HIV199" s="91"/>
      <c r="HIW199" s="91"/>
      <c r="HIX199" s="91"/>
      <c r="HIY199" s="91"/>
      <c r="HIZ199" s="91"/>
      <c r="HJA199" s="91"/>
      <c r="HJB199" s="91"/>
      <c r="HJC199" s="91"/>
      <c r="HJD199" s="91"/>
      <c r="HJE199" s="91"/>
      <c r="HJF199" s="91"/>
      <c r="HJG199" s="91"/>
      <c r="HJH199" s="91"/>
      <c r="HJI199" s="91"/>
      <c r="HJJ199" s="91"/>
      <c r="HJK199" s="91"/>
      <c r="HJL199" s="91"/>
      <c r="HJM199" s="91"/>
      <c r="HJN199" s="91"/>
      <c r="HJO199" s="91"/>
      <c r="HJP199" s="91"/>
      <c r="HJQ199" s="91"/>
      <c r="HJR199" s="91"/>
      <c r="HJS199" s="91"/>
      <c r="HJT199" s="91"/>
      <c r="HJU199" s="91"/>
      <c r="HJV199" s="91"/>
      <c r="HJW199" s="91"/>
      <c r="HJX199" s="91"/>
      <c r="HJY199" s="91"/>
      <c r="HJZ199" s="91"/>
      <c r="HKA199" s="91"/>
      <c r="HKB199" s="91"/>
      <c r="HKC199" s="91"/>
      <c r="HKD199" s="91"/>
      <c r="HKE199" s="91"/>
      <c r="HKF199" s="91"/>
      <c r="HKG199" s="91"/>
      <c r="HKH199" s="91"/>
      <c r="HKI199" s="91"/>
      <c r="HKJ199" s="91"/>
      <c r="HKK199" s="91"/>
      <c r="HKL199" s="91"/>
      <c r="HKM199" s="91"/>
      <c r="HKN199" s="91"/>
      <c r="HKO199" s="91"/>
      <c r="HKP199" s="91"/>
      <c r="HKQ199" s="91"/>
      <c r="HKR199" s="91"/>
      <c r="HKS199" s="91"/>
      <c r="HKT199" s="91"/>
      <c r="HKU199" s="91"/>
      <c r="HKV199" s="91"/>
      <c r="HKW199" s="91"/>
      <c r="HKX199" s="91"/>
      <c r="HKY199" s="91"/>
      <c r="HKZ199" s="91"/>
      <c r="HLA199" s="91"/>
      <c r="HLB199" s="91"/>
      <c r="HLC199" s="91"/>
      <c r="HLD199" s="91"/>
      <c r="HLE199" s="91"/>
      <c r="HLF199" s="91"/>
      <c r="HLG199" s="91"/>
      <c r="HLH199" s="91"/>
      <c r="HLI199" s="91"/>
      <c r="HLJ199" s="91"/>
      <c r="HLK199" s="91"/>
      <c r="HLL199" s="91"/>
      <c r="HLM199" s="91"/>
      <c r="HLN199" s="91"/>
      <c r="HLO199" s="91"/>
      <c r="HLP199" s="91"/>
      <c r="HLQ199" s="91"/>
      <c r="HLR199" s="91"/>
      <c r="HLS199" s="91"/>
      <c r="HLT199" s="91"/>
      <c r="HLU199" s="91"/>
      <c r="HLV199" s="91"/>
      <c r="HLW199" s="91"/>
      <c r="HLX199" s="91"/>
      <c r="HLY199" s="91"/>
      <c r="HLZ199" s="91"/>
      <c r="HMA199" s="91"/>
      <c r="HMB199" s="91"/>
      <c r="HMC199" s="91"/>
      <c r="HMD199" s="91"/>
      <c r="HME199" s="91"/>
      <c r="HMF199" s="91"/>
      <c r="HMG199" s="91"/>
      <c r="HMH199" s="91"/>
      <c r="HMI199" s="91"/>
      <c r="HMJ199" s="91"/>
      <c r="HMK199" s="91"/>
      <c r="HML199" s="91"/>
      <c r="HMM199" s="91"/>
      <c r="HMN199" s="91"/>
      <c r="HMO199" s="91"/>
      <c r="HMP199" s="91"/>
      <c r="HMQ199" s="91"/>
      <c r="HMR199" s="91"/>
      <c r="HMS199" s="91"/>
      <c r="HMT199" s="91"/>
      <c r="HMU199" s="91"/>
      <c r="HMV199" s="91"/>
      <c r="HMW199" s="91"/>
      <c r="HMX199" s="91"/>
      <c r="HMY199" s="91"/>
      <c r="HMZ199" s="91"/>
      <c r="HNA199" s="91"/>
      <c r="HNB199" s="91"/>
      <c r="HNC199" s="91"/>
      <c r="HND199" s="91"/>
      <c r="HNE199" s="91"/>
      <c r="HNF199" s="91"/>
      <c r="HNG199" s="91"/>
      <c r="HNH199" s="91"/>
      <c r="HNI199" s="91"/>
      <c r="HNJ199" s="91"/>
      <c r="HNK199" s="91"/>
      <c r="HNL199" s="91"/>
      <c r="HNM199" s="91"/>
      <c r="HNN199" s="91"/>
      <c r="HNO199" s="91"/>
      <c r="HNP199" s="91"/>
      <c r="HNQ199" s="91"/>
      <c r="HNR199" s="91"/>
      <c r="HNS199" s="91"/>
      <c r="HNT199" s="91"/>
      <c r="HNU199" s="91"/>
      <c r="HNV199" s="91"/>
      <c r="HNW199" s="91"/>
      <c r="HNX199" s="91"/>
      <c r="HNY199" s="91"/>
      <c r="HNZ199" s="91"/>
      <c r="HOA199" s="91"/>
      <c r="HOB199" s="91"/>
      <c r="HOC199" s="91"/>
      <c r="HOD199" s="91"/>
      <c r="HOE199" s="91"/>
      <c r="HOF199" s="91"/>
      <c r="HOG199" s="91"/>
      <c r="HOH199" s="91"/>
      <c r="HOI199" s="91"/>
      <c r="HOJ199" s="91"/>
      <c r="HOK199" s="91"/>
      <c r="HOL199" s="91"/>
      <c r="HOM199" s="91"/>
      <c r="HON199" s="91"/>
      <c r="HOO199" s="91"/>
      <c r="HOP199" s="91"/>
      <c r="HOQ199" s="91"/>
      <c r="HOR199" s="91"/>
      <c r="HOS199" s="91"/>
      <c r="HOT199" s="91"/>
      <c r="HOU199" s="91"/>
      <c r="HOV199" s="91"/>
      <c r="HOW199" s="91"/>
      <c r="HOX199" s="91"/>
      <c r="HOY199" s="91"/>
      <c r="HOZ199" s="91"/>
      <c r="HPA199" s="91"/>
      <c r="HPB199" s="91"/>
      <c r="HPC199" s="91"/>
      <c r="HPD199" s="91"/>
      <c r="HPE199" s="91"/>
      <c r="HPF199" s="91"/>
      <c r="HPG199" s="91"/>
      <c r="HPH199" s="91"/>
      <c r="HPI199" s="91"/>
      <c r="HPJ199" s="91"/>
      <c r="HPK199" s="91"/>
      <c r="HPL199" s="91"/>
      <c r="HPM199" s="91"/>
      <c r="HPN199" s="91"/>
      <c r="HPO199" s="91"/>
      <c r="HPP199" s="91"/>
      <c r="HPQ199" s="91"/>
      <c r="HPR199" s="91"/>
      <c r="HPS199" s="91"/>
      <c r="HPT199" s="91"/>
      <c r="HPU199" s="91"/>
      <c r="HPV199" s="91"/>
      <c r="HPW199" s="91"/>
      <c r="HPX199" s="91"/>
      <c r="HPY199" s="91"/>
      <c r="HPZ199" s="91"/>
      <c r="HQA199" s="91"/>
      <c r="HQB199" s="91"/>
      <c r="HQC199" s="91"/>
      <c r="HQD199" s="91"/>
      <c r="HQE199" s="91"/>
      <c r="HQF199" s="91"/>
      <c r="HQG199" s="91"/>
      <c r="HQH199" s="91"/>
      <c r="HQI199" s="91"/>
      <c r="HQJ199" s="91"/>
      <c r="HQK199" s="91"/>
      <c r="HQL199" s="91"/>
      <c r="HQM199" s="91"/>
      <c r="HQN199" s="91"/>
      <c r="HQO199" s="91"/>
      <c r="HQP199" s="91"/>
      <c r="HQQ199" s="91"/>
      <c r="HQR199" s="91"/>
      <c r="HQS199" s="91"/>
      <c r="HQT199" s="91"/>
      <c r="HQU199" s="91"/>
      <c r="HQV199" s="91"/>
      <c r="HQW199" s="91"/>
      <c r="HQX199" s="91"/>
      <c r="HQY199" s="91"/>
      <c r="HQZ199" s="91"/>
      <c r="HRA199" s="91"/>
      <c r="HRB199" s="91"/>
      <c r="HRC199" s="91"/>
      <c r="HRD199" s="91"/>
      <c r="HRE199" s="91"/>
      <c r="HRF199" s="91"/>
      <c r="HRG199" s="91"/>
      <c r="HRH199" s="91"/>
      <c r="HRI199" s="91"/>
      <c r="HRJ199" s="91"/>
      <c r="HRK199" s="91"/>
      <c r="HRL199" s="91"/>
      <c r="HRM199" s="91"/>
      <c r="HRN199" s="91"/>
      <c r="HRO199" s="91"/>
      <c r="HRP199" s="91"/>
      <c r="HRQ199" s="91"/>
      <c r="HRR199" s="91"/>
      <c r="HRS199" s="91"/>
      <c r="HRT199" s="91"/>
      <c r="HRU199" s="91"/>
      <c r="HRV199" s="91"/>
      <c r="HRW199" s="91"/>
      <c r="HRX199" s="91"/>
      <c r="HRY199" s="91"/>
      <c r="HRZ199" s="91"/>
      <c r="HSA199" s="91"/>
      <c r="HSB199" s="91"/>
      <c r="HSC199" s="91"/>
      <c r="HSD199" s="91"/>
      <c r="HSE199" s="91"/>
      <c r="HSF199" s="91"/>
      <c r="HSG199" s="91"/>
      <c r="HSH199" s="91"/>
      <c r="HSI199" s="91"/>
      <c r="HSJ199" s="91"/>
      <c r="HSK199" s="91"/>
      <c r="HSL199" s="91"/>
      <c r="HSM199" s="91"/>
      <c r="HSN199" s="91"/>
      <c r="HSO199" s="91"/>
      <c r="HSP199" s="91"/>
      <c r="HSQ199" s="91"/>
      <c r="HSR199" s="91"/>
      <c r="HSS199" s="91"/>
      <c r="HST199" s="91"/>
      <c r="HSU199" s="91"/>
      <c r="HSV199" s="91"/>
      <c r="HSW199" s="91"/>
      <c r="HSX199" s="91"/>
      <c r="HSY199" s="91"/>
      <c r="HSZ199" s="91"/>
      <c r="HTA199" s="91"/>
      <c r="HTB199" s="91"/>
      <c r="HTC199" s="91"/>
      <c r="HTD199" s="91"/>
      <c r="HTE199" s="91"/>
      <c r="HTF199" s="91"/>
      <c r="HTG199" s="91"/>
      <c r="HTH199" s="91"/>
      <c r="HTI199" s="91"/>
      <c r="HTJ199" s="91"/>
      <c r="HTK199" s="91"/>
      <c r="HTL199" s="91"/>
      <c r="HTM199" s="91"/>
      <c r="HTN199" s="91"/>
      <c r="HTO199" s="91"/>
      <c r="HTP199" s="91"/>
      <c r="HTQ199" s="91"/>
      <c r="HTR199" s="91"/>
      <c r="HTS199" s="91"/>
      <c r="HTT199" s="91"/>
      <c r="HTU199" s="91"/>
      <c r="HTV199" s="91"/>
      <c r="HTW199" s="91"/>
      <c r="HTX199" s="91"/>
      <c r="HTY199" s="91"/>
      <c r="HTZ199" s="91"/>
      <c r="HUA199" s="91"/>
      <c r="HUB199" s="91"/>
      <c r="HUC199" s="91"/>
      <c r="HUD199" s="91"/>
      <c r="HUE199" s="91"/>
      <c r="HUF199" s="91"/>
      <c r="HUG199" s="91"/>
      <c r="HUH199" s="91"/>
      <c r="HUI199" s="91"/>
      <c r="HUJ199" s="91"/>
      <c r="HUK199" s="91"/>
      <c r="HUL199" s="91"/>
      <c r="HUM199" s="91"/>
      <c r="HUN199" s="91"/>
      <c r="HUO199" s="91"/>
      <c r="HUP199" s="91"/>
      <c r="HUQ199" s="91"/>
      <c r="HUR199" s="91"/>
      <c r="HUS199" s="91"/>
      <c r="HUT199" s="91"/>
      <c r="HUU199" s="91"/>
      <c r="HUV199" s="91"/>
      <c r="HUW199" s="91"/>
      <c r="HUX199" s="91"/>
      <c r="HUY199" s="91"/>
      <c r="HUZ199" s="91"/>
      <c r="HVA199" s="91"/>
      <c r="HVB199" s="91"/>
      <c r="HVC199" s="91"/>
      <c r="HVD199" s="91"/>
      <c r="HVE199" s="91"/>
      <c r="HVF199" s="91"/>
      <c r="HVG199" s="91"/>
      <c r="HVH199" s="91"/>
      <c r="HVI199" s="91"/>
      <c r="HVJ199" s="91"/>
      <c r="HVK199" s="91"/>
      <c r="HVL199" s="91"/>
      <c r="HVM199" s="91"/>
      <c r="HVN199" s="91"/>
      <c r="HVO199" s="91"/>
      <c r="HVP199" s="91"/>
      <c r="HVQ199" s="91"/>
      <c r="HVR199" s="91"/>
      <c r="HVS199" s="91"/>
      <c r="HVT199" s="91"/>
      <c r="HVU199" s="91"/>
      <c r="HVV199" s="91"/>
      <c r="HVW199" s="91"/>
      <c r="HVX199" s="91"/>
      <c r="HVY199" s="91"/>
      <c r="HVZ199" s="91"/>
      <c r="HWA199" s="91"/>
      <c r="HWB199" s="91"/>
      <c r="HWC199" s="91"/>
      <c r="HWD199" s="91"/>
      <c r="HWE199" s="91"/>
      <c r="HWF199" s="91"/>
      <c r="HWG199" s="91"/>
      <c r="HWH199" s="91"/>
      <c r="HWI199" s="91"/>
      <c r="HWJ199" s="91"/>
      <c r="HWK199" s="91"/>
      <c r="HWL199" s="91"/>
      <c r="HWM199" s="91"/>
      <c r="HWN199" s="91"/>
      <c r="HWO199" s="91"/>
      <c r="HWP199" s="91"/>
      <c r="HWQ199" s="91"/>
      <c r="HWR199" s="91"/>
      <c r="HWS199" s="91"/>
      <c r="HWT199" s="91"/>
      <c r="HWU199" s="91"/>
      <c r="HWV199" s="91"/>
      <c r="HWW199" s="91"/>
      <c r="HWX199" s="91"/>
      <c r="HWY199" s="91"/>
      <c r="HWZ199" s="91"/>
      <c r="HXA199" s="91"/>
      <c r="HXB199" s="91"/>
      <c r="HXC199" s="91"/>
      <c r="HXD199" s="91"/>
      <c r="HXE199" s="91"/>
      <c r="HXF199" s="91"/>
      <c r="HXG199" s="91"/>
      <c r="HXH199" s="91"/>
      <c r="HXI199" s="91"/>
      <c r="HXJ199" s="91"/>
      <c r="HXK199" s="91"/>
      <c r="HXL199" s="91"/>
      <c r="HXM199" s="91"/>
      <c r="HXN199" s="91"/>
      <c r="HXO199" s="91"/>
      <c r="HXP199" s="91"/>
      <c r="HXQ199" s="91"/>
      <c r="HXR199" s="91"/>
      <c r="HXS199" s="91"/>
      <c r="HXT199" s="91"/>
      <c r="HXU199" s="91"/>
      <c r="HXV199" s="91"/>
      <c r="HXW199" s="91"/>
      <c r="HXX199" s="91"/>
      <c r="HXY199" s="91"/>
      <c r="HXZ199" s="91"/>
      <c r="HYA199" s="91"/>
      <c r="HYB199" s="91"/>
      <c r="HYC199" s="91"/>
      <c r="HYD199" s="91"/>
      <c r="HYE199" s="91"/>
      <c r="HYF199" s="91"/>
      <c r="HYG199" s="91"/>
      <c r="HYH199" s="91"/>
      <c r="HYI199" s="91"/>
      <c r="HYJ199" s="91"/>
      <c r="HYK199" s="91"/>
      <c r="HYL199" s="91"/>
      <c r="HYM199" s="91"/>
      <c r="HYN199" s="91"/>
      <c r="HYO199" s="91"/>
      <c r="HYP199" s="91"/>
      <c r="HYQ199" s="91"/>
      <c r="HYR199" s="91"/>
      <c r="HYS199" s="91"/>
      <c r="HYT199" s="91"/>
      <c r="HYU199" s="91"/>
      <c r="HYV199" s="91"/>
      <c r="HYW199" s="91"/>
      <c r="HYX199" s="91"/>
      <c r="HYY199" s="91"/>
      <c r="HYZ199" s="91"/>
      <c r="HZA199" s="91"/>
      <c r="HZB199" s="91"/>
      <c r="HZC199" s="91"/>
      <c r="HZD199" s="91"/>
      <c r="HZE199" s="91"/>
      <c r="HZF199" s="91"/>
      <c r="HZG199" s="91"/>
      <c r="HZH199" s="91"/>
      <c r="HZI199" s="91"/>
      <c r="HZJ199" s="91"/>
      <c r="HZK199" s="91"/>
      <c r="HZL199" s="91"/>
      <c r="HZM199" s="91"/>
      <c r="HZN199" s="91"/>
      <c r="HZO199" s="91"/>
      <c r="HZP199" s="91"/>
      <c r="HZQ199" s="91"/>
      <c r="HZR199" s="91"/>
      <c r="HZS199" s="91"/>
      <c r="HZT199" s="91"/>
      <c r="HZU199" s="91"/>
      <c r="HZV199" s="91"/>
      <c r="HZW199" s="91"/>
      <c r="HZX199" s="91"/>
      <c r="HZY199" s="91"/>
      <c r="HZZ199" s="91"/>
      <c r="IAA199" s="91"/>
      <c r="IAB199" s="91"/>
      <c r="IAC199" s="91"/>
      <c r="IAD199" s="91"/>
      <c r="IAE199" s="91"/>
      <c r="IAF199" s="91"/>
      <c r="IAG199" s="91"/>
      <c r="IAH199" s="91"/>
      <c r="IAI199" s="91"/>
      <c r="IAJ199" s="91"/>
      <c r="IAK199" s="91"/>
      <c r="IAL199" s="91"/>
      <c r="IAM199" s="91"/>
      <c r="IAN199" s="91"/>
      <c r="IAO199" s="91"/>
      <c r="IAP199" s="91"/>
      <c r="IAQ199" s="91"/>
      <c r="IAR199" s="91"/>
      <c r="IAS199" s="91"/>
      <c r="IAT199" s="91"/>
      <c r="IAU199" s="91"/>
      <c r="IAV199" s="91"/>
      <c r="IAW199" s="91"/>
      <c r="IAX199" s="91"/>
      <c r="IAY199" s="91"/>
      <c r="IAZ199" s="91"/>
      <c r="IBA199" s="91"/>
      <c r="IBB199" s="91"/>
      <c r="IBC199" s="91"/>
      <c r="IBD199" s="91"/>
      <c r="IBE199" s="91"/>
      <c r="IBF199" s="91"/>
      <c r="IBG199" s="91"/>
      <c r="IBH199" s="91"/>
      <c r="IBI199" s="91"/>
      <c r="IBJ199" s="91"/>
      <c r="IBK199" s="91"/>
      <c r="IBL199" s="91"/>
      <c r="IBM199" s="91"/>
      <c r="IBN199" s="91"/>
      <c r="IBO199" s="91"/>
      <c r="IBP199" s="91"/>
      <c r="IBQ199" s="91"/>
      <c r="IBR199" s="91"/>
      <c r="IBS199" s="91"/>
      <c r="IBT199" s="91"/>
      <c r="IBU199" s="91"/>
      <c r="IBV199" s="91"/>
      <c r="IBW199" s="91"/>
      <c r="IBX199" s="91"/>
      <c r="IBY199" s="91"/>
      <c r="IBZ199" s="91"/>
      <c r="ICA199" s="91"/>
      <c r="ICB199" s="91"/>
      <c r="ICC199" s="91"/>
      <c r="ICD199" s="91"/>
      <c r="ICE199" s="91"/>
      <c r="ICF199" s="91"/>
      <c r="ICG199" s="91"/>
      <c r="ICH199" s="91"/>
      <c r="ICI199" s="91"/>
      <c r="ICJ199" s="91"/>
      <c r="ICK199" s="91"/>
      <c r="ICL199" s="91"/>
      <c r="ICM199" s="91"/>
      <c r="ICN199" s="91"/>
      <c r="ICO199" s="91"/>
      <c r="ICP199" s="91"/>
      <c r="ICQ199" s="91"/>
      <c r="ICR199" s="91"/>
      <c r="ICS199" s="91"/>
      <c r="ICT199" s="91"/>
      <c r="ICU199" s="91"/>
      <c r="ICV199" s="91"/>
      <c r="ICW199" s="91"/>
      <c r="ICX199" s="91"/>
      <c r="ICY199" s="91"/>
      <c r="ICZ199" s="91"/>
      <c r="IDA199" s="91"/>
      <c r="IDB199" s="91"/>
      <c r="IDC199" s="91"/>
      <c r="IDD199" s="91"/>
      <c r="IDE199" s="91"/>
      <c r="IDF199" s="91"/>
      <c r="IDG199" s="91"/>
      <c r="IDH199" s="91"/>
      <c r="IDI199" s="91"/>
      <c r="IDJ199" s="91"/>
      <c r="IDK199" s="91"/>
      <c r="IDL199" s="91"/>
      <c r="IDM199" s="91"/>
      <c r="IDN199" s="91"/>
      <c r="IDO199" s="91"/>
      <c r="IDP199" s="91"/>
      <c r="IDQ199" s="91"/>
      <c r="IDR199" s="91"/>
      <c r="IDS199" s="91"/>
      <c r="IDT199" s="91"/>
      <c r="IDU199" s="91"/>
      <c r="IDV199" s="91"/>
      <c r="IDW199" s="91"/>
      <c r="IDX199" s="91"/>
      <c r="IDY199" s="91"/>
      <c r="IDZ199" s="91"/>
      <c r="IEA199" s="91"/>
      <c r="IEB199" s="91"/>
      <c r="IEC199" s="91"/>
      <c r="IED199" s="91"/>
      <c r="IEE199" s="91"/>
      <c r="IEF199" s="91"/>
      <c r="IEG199" s="91"/>
      <c r="IEH199" s="91"/>
      <c r="IEI199" s="91"/>
      <c r="IEJ199" s="91"/>
      <c r="IEK199" s="91"/>
      <c r="IEL199" s="91"/>
      <c r="IEM199" s="91"/>
      <c r="IEN199" s="91"/>
      <c r="IEO199" s="91"/>
      <c r="IEP199" s="91"/>
      <c r="IEQ199" s="91"/>
      <c r="IER199" s="91"/>
      <c r="IES199" s="91"/>
      <c r="IET199" s="91"/>
      <c r="IEU199" s="91"/>
      <c r="IEV199" s="91"/>
      <c r="IEW199" s="91"/>
      <c r="IEX199" s="91"/>
      <c r="IEY199" s="91"/>
      <c r="IEZ199" s="91"/>
      <c r="IFA199" s="91"/>
      <c r="IFB199" s="91"/>
      <c r="IFC199" s="91"/>
      <c r="IFD199" s="91"/>
      <c r="IFE199" s="91"/>
      <c r="IFF199" s="91"/>
      <c r="IFG199" s="91"/>
      <c r="IFH199" s="91"/>
      <c r="IFI199" s="91"/>
      <c r="IFJ199" s="91"/>
      <c r="IFK199" s="91"/>
      <c r="IFL199" s="91"/>
      <c r="IFM199" s="91"/>
      <c r="IFN199" s="91"/>
      <c r="IFO199" s="91"/>
      <c r="IFP199" s="91"/>
      <c r="IFQ199" s="91"/>
      <c r="IFR199" s="91"/>
      <c r="IFS199" s="91"/>
      <c r="IFT199" s="91"/>
      <c r="IFU199" s="91"/>
      <c r="IFV199" s="91"/>
      <c r="IFW199" s="91"/>
      <c r="IFX199" s="91"/>
      <c r="IFY199" s="91"/>
      <c r="IFZ199" s="91"/>
      <c r="IGA199" s="91"/>
      <c r="IGB199" s="91"/>
      <c r="IGC199" s="91"/>
      <c r="IGD199" s="91"/>
      <c r="IGE199" s="91"/>
      <c r="IGF199" s="91"/>
      <c r="IGG199" s="91"/>
      <c r="IGH199" s="91"/>
      <c r="IGI199" s="91"/>
      <c r="IGJ199" s="91"/>
      <c r="IGK199" s="91"/>
      <c r="IGL199" s="91"/>
      <c r="IGM199" s="91"/>
      <c r="IGN199" s="91"/>
      <c r="IGO199" s="91"/>
      <c r="IGP199" s="91"/>
      <c r="IGQ199" s="91"/>
      <c r="IGR199" s="91"/>
      <c r="IGS199" s="91"/>
      <c r="IGT199" s="91"/>
      <c r="IGU199" s="91"/>
      <c r="IGV199" s="91"/>
      <c r="IGW199" s="91"/>
      <c r="IGX199" s="91"/>
      <c r="IGY199" s="91"/>
      <c r="IGZ199" s="91"/>
      <c r="IHA199" s="91"/>
      <c r="IHB199" s="91"/>
      <c r="IHC199" s="91"/>
      <c r="IHD199" s="91"/>
      <c r="IHE199" s="91"/>
      <c r="IHF199" s="91"/>
      <c r="IHG199" s="91"/>
      <c r="IHH199" s="91"/>
      <c r="IHI199" s="91"/>
      <c r="IHJ199" s="91"/>
      <c r="IHK199" s="91"/>
      <c r="IHL199" s="91"/>
      <c r="IHM199" s="91"/>
      <c r="IHN199" s="91"/>
      <c r="IHO199" s="91"/>
      <c r="IHP199" s="91"/>
      <c r="IHQ199" s="91"/>
      <c r="IHR199" s="91"/>
      <c r="IHS199" s="91"/>
      <c r="IHT199" s="91"/>
      <c r="IHU199" s="91"/>
      <c r="IHV199" s="91"/>
      <c r="IHW199" s="91"/>
      <c r="IHX199" s="91"/>
      <c r="IHY199" s="91"/>
      <c r="IHZ199" s="91"/>
      <c r="IIA199" s="91"/>
      <c r="IIB199" s="91"/>
      <c r="IIC199" s="91"/>
      <c r="IID199" s="91"/>
      <c r="IIE199" s="91"/>
      <c r="IIF199" s="91"/>
      <c r="IIG199" s="91"/>
      <c r="IIH199" s="91"/>
      <c r="III199" s="91"/>
      <c r="IIJ199" s="91"/>
      <c r="IIK199" s="91"/>
      <c r="IIL199" s="91"/>
      <c r="IIM199" s="91"/>
      <c r="IIN199" s="91"/>
      <c r="IIO199" s="91"/>
      <c r="IIP199" s="91"/>
      <c r="IIQ199" s="91"/>
      <c r="IIR199" s="91"/>
      <c r="IIS199" s="91"/>
      <c r="IIT199" s="91"/>
      <c r="IIU199" s="91"/>
      <c r="IIV199" s="91"/>
      <c r="IIW199" s="91"/>
      <c r="IIX199" s="91"/>
      <c r="IIY199" s="91"/>
      <c r="IIZ199" s="91"/>
      <c r="IJA199" s="91"/>
      <c r="IJB199" s="91"/>
      <c r="IJC199" s="91"/>
      <c r="IJD199" s="91"/>
      <c r="IJE199" s="91"/>
      <c r="IJF199" s="91"/>
      <c r="IJG199" s="91"/>
      <c r="IJH199" s="91"/>
      <c r="IJI199" s="91"/>
      <c r="IJJ199" s="91"/>
      <c r="IJK199" s="91"/>
      <c r="IJL199" s="91"/>
      <c r="IJM199" s="91"/>
      <c r="IJN199" s="91"/>
      <c r="IJO199" s="91"/>
      <c r="IJP199" s="91"/>
      <c r="IJQ199" s="91"/>
      <c r="IJR199" s="91"/>
      <c r="IJS199" s="91"/>
      <c r="IJT199" s="91"/>
      <c r="IJU199" s="91"/>
      <c r="IJV199" s="91"/>
      <c r="IJW199" s="91"/>
      <c r="IJX199" s="91"/>
      <c r="IJY199" s="91"/>
      <c r="IJZ199" s="91"/>
      <c r="IKA199" s="91"/>
      <c r="IKB199" s="91"/>
      <c r="IKC199" s="91"/>
      <c r="IKD199" s="91"/>
      <c r="IKE199" s="91"/>
      <c r="IKF199" s="91"/>
      <c r="IKG199" s="91"/>
      <c r="IKH199" s="91"/>
      <c r="IKI199" s="91"/>
      <c r="IKJ199" s="91"/>
      <c r="IKK199" s="91"/>
      <c r="IKL199" s="91"/>
      <c r="IKM199" s="91"/>
      <c r="IKN199" s="91"/>
      <c r="IKO199" s="91"/>
      <c r="IKP199" s="91"/>
      <c r="IKQ199" s="91"/>
      <c r="IKR199" s="91"/>
      <c r="IKS199" s="91"/>
      <c r="IKT199" s="91"/>
      <c r="IKU199" s="91"/>
      <c r="IKV199" s="91"/>
      <c r="IKW199" s="91"/>
      <c r="IKX199" s="91"/>
      <c r="IKY199" s="91"/>
      <c r="IKZ199" s="91"/>
      <c r="ILA199" s="91"/>
      <c r="ILB199" s="91"/>
      <c r="ILC199" s="91"/>
      <c r="ILD199" s="91"/>
      <c r="ILE199" s="91"/>
      <c r="ILF199" s="91"/>
      <c r="ILG199" s="91"/>
      <c r="ILH199" s="91"/>
      <c r="ILI199" s="91"/>
      <c r="ILJ199" s="91"/>
      <c r="ILK199" s="91"/>
      <c r="ILL199" s="91"/>
      <c r="ILM199" s="91"/>
      <c r="ILN199" s="91"/>
      <c r="ILO199" s="91"/>
      <c r="ILP199" s="91"/>
      <c r="ILQ199" s="91"/>
      <c r="ILR199" s="91"/>
      <c r="ILS199" s="91"/>
      <c r="ILT199" s="91"/>
      <c r="ILU199" s="91"/>
      <c r="ILV199" s="91"/>
      <c r="ILW199" s="91"/>
      <c r="ILX199" s="91"/>
      <c r="ILY199" s="91"/>
      <c r="ILZ199" s="91"/>
      <c r="IMA199" s="91"/>
      <c r="IMB199" s="91"/>
      <c r="IMC199" s="91"/>
      <c r="IMD199" s="91"/>
      <c r="IME199" s="91"/>
      <c r="IMF199" s="91"/>
      <c r="IMG199" s="91"/>
      <c r="IMH199" s="91"/>
      <c r="IMI199" s="91"/>
      <c r="IMJ199" s="91"/>
      <c r="IMK199" s="91"/>
      <c r="IML199" s="91"/>
      <c r="IMM199" s="91"/>
      <c r="IMN199" s="91"/>
      <c r="IMO199" s="91"/>
      <c r="IMP199" s="91"/>
      <c r="IMQ199" s="91"/>
      <c r="IMR199" s="91"/>
      <c r="IMS199" s="91"/>
      <c r="IMT199" s="91"/>
      <c r="IMU199" s="91"/>
      <c r="IMV199" s="91"/>
      <c r="IMW199" s="91"/>
      <c r="IMX199" s="91"/>
      <c r="IMY199" s="91"/>
      <c r="IMZ199" s="91"/>
      <c r="INA199" s="91"/>
      <c r="INB199" s="91"/>
      <c r="INC199" s="91"/>
      <c r="IND199" s="91"/>
      <c r="INE199" s="91"/>
      <c r="INF199" s="91"/>
      <c r="ING199" s="91"/>
      <c r="INH199" s="91"/>
      <c r="INI199" s="91"/>
      <c r="INJ199" s="91"/>
      <c r="INK199" s="91"/>
      <c r="INL199" s="91"/>
      <c r="INM199" s="91"/>
      <c r="INN199" s="91"/>
      <c r="INO199" s="91"/>
      <c r="INP199" s="91"/>
      <c r="INQ199" s="91"/>
      <c r="INR199" s="91"/>
      <c r="INS199" s="91"/>
      <c r="INT199" s="91"/>
      <c r="INU199" s="91"/>
      <c r="INV199" s="91"/>
      <c r="INW199" s="91"/>
      <c r="INX199" s="91"/>
      <c r="INY199" s="91"/>
      <c r="INZ199" s="91"/>
      <c r="IOA199" s="91"/>
      <c r="IOB199" s="91"/>
      <c r="IOC199" s="91"/>
      <c r="IOD199" s="91"/>
      <c r="IOE199" s="91"/>
      <c r="IOF199" s="91"/>
      <c r="IOG199" s="91"/>
      <c r="IOH199" s="91"/>
      <c r="IOI199" s="91"/>
      <c r="IOJ199" s="91"/>
      <c r="IOK199" s="91"/>
      <c r="IOL199" s="91"/>
      <c r="IOM199" s="91"/>
      <c r="ION199" s="91"/>
      <c r="IOO199" s="91"/>
      <c r="IOP199" s="91"/>
      <c r="IOQ199" s="91"/>
      <c r="IOR199" s="91"/>
      <c r="IOS199" s="91"/>
      <c r="IOT199" s="91"/>
      <c r="IOU199" s="91"/>
      <c r="IOV199" s="91"/>
      <c r="IOW199" s="91"/>
      <c r="IOX199" s="91"/>
      <c r="IOY199" s="91"/>
      <c r="IOZ199" s="91"/>
      <c r="IPA199" s="91"/>
      <c r="IPB199" s="91"/>
      <c r="IPC199" s="91"/>
      <c r="IPD199" s="91"/>
      <c r="IPE199" s="91"/>
      <c r="IPF199" s="91"/>
      <c r="IPG199" s="91"/>
      <c r="IPH199" s="91"/>
      <c r="IPI199" s="91"/>
      <c r="IPJ199" s="91"/>
      <c r="IPK199" s="91"/>
      <c r="IPL199" s="91"/>
      <c r="IPM199" s="91"/>
      <c r="IPN199" s="91"/>
      <c r="IPO199" s="91"/>
      <c r="IPP199" s="91"/>
      <c r="IPQ199" s="91"/>
      <c r="IPR199" s="91"/>
      <c r="IPS199" s="91"/>
      <c r="IPT199" s="91"/>
      <c r="IPU199" s="91"/>
      <c r="IPV199" s="91"/>
      <c r="IPW199" s="91"/>
      <c r="IPX199" s="91"/>
      <c r="IPY199" s="91"/>
      <c r="IPZ199" s="91"/>
      <c r="IQA199" s="91"/>
      <c r="IQB199" s="91"/>
      <c r="IQC199" s="91"/>
      <c r="IQD199" s="91"/>
      <c r="IQE199" s="91"/>
      <c r="IQF199" s="91"/>
      <c r="IQG199" s="91"/>
      <c r="IQH199" s="91"/>
      <c r="IQI199" s="91"/>
      <c r="IQJ199" s="91"/>
      <c r="IQK199" s="91"/>
      <c r="IQL199" s="91"/>
      <c r="IQM199" s="91"/>
      <c r="IQN199" s="91"/>
      <c r="IQO199" s="91"/>
      <c r="IQP199" s="91"/>
      <c r="IQQ199" s="91"/>
      <c r="IQR199" s="91"/>
      <c r="IQS199" s="91"/>
      <c r="IQT199" s="91"/>
      <c r="IQU199" s="91"/>
      <c r="IQV199" s="91"/>
      <c r="IQW199" s="91"/>
      <c r="IQX199" s="91"/>
      <c r="IQY199" s="91"/>
      <c r="IQZ199" s="91"/>
      <c r="IRA199" s="91"/>
      <c r="IRB199" s="91"/>
      <c r="IRC199" s="91"/>
      <c r="IRD199" s="91"/>
      <c r="IRE199" s="91"/>
      <c r="IRF199" s="91"/>
      <c r="IRG199" s="91"/>
      <c r="IRH199" s="91"/>
      <c r="IRI199" s="91"/>
      <c r="IRJ199" s="91"/>
      <c r="IRK199" s="91"/>
      <c r="IRL199" s="91"/>
      <c r="IRM199" s="91"/>
      <c r="IRN199" s="91"/>
      <c r="IRO199" s="91"/>
      <c r="IRP199" s="91"/>
      <c r="IRQ199" s="91"/>
      <c r="IRR199" s="91"/>
      <c r="IRS199" s="91"/>
      <c r="IRT199" s="91"/>
      <c r="IRU199" s="91"/>
      <c r="IRV199" s="91"/>
      <c r="IRW199" s="91"/>
      <c r="IRX199" s="91"/>
      <c r="IRY199" s="91"/>
      <c r="IRZ199" s="91"/>
      <c r="ISA199" s="91"/>
      <c r="ISB199" s="91"/>
      <c r="ISC199" s="91"/>
      <c r="ISD199" s="91"/>
      <c r="ISE199" s="91"/>
      <c r="ISF199" s="91"/>
      <c r="ISG199" s="91"/>
      <c r="ISH199" s="91"/>
      <c r="ISI199" s="91"/>
      <c r="ISJ199" s="91"/>
      <c r="ISK199" s="91"/>
      <c r="ISL199" s="91"/>
      <c r="ISM199" s="91"/>
      <c r="ISN199" s="91"/>
      <c r="ISO199" s="91"/>
      <c r="ISP199" s="91"/>
      <c r="ISQ199" s="91"/>
      <c r="ISR199" s="91"/>
      <c r="ISS199" s="91"/>
      <c r="IST199" s="91"/>
      <c r="ISU199" s="91"/>
      <c r="ISV199" s="91"/>
      <c r="ISW199" s="91"/>
      <c r="ISX199" s="91"/>
      <c r="ISY199" s="91"/>
      <c r="ISZ199" s="91"/>
      <c r="ITA199" s="91"/>
      <c r="ITB199" s="91"/>
      <c r="ITC199" s="91"/>
      <c r="ITD199" s="91"/>
      <c r="ITE199" s="91"/>
      <c r="ITF199" s="91"/>
      <c r="ITG199" s="91"/>
      <c r="ITH199" s="91"/>
      <c r="ITI199" s="91"/>
      <c r="ITJ199" s="91"/>
      <c r="ITK199" s="91"/>
      <c r="ITL199" s="91"/>
      <c r="ITM199" s="91"/>
      <c r="ITN199" s="91"/>
      <c r="ITO199" s="91"/>
      <c r="ITP199" s="91"/>
      <c r="ITQ199" s="91"/>
      <c r="ITR199" s="91"/>
      <c r="ITS199" s="91"/>
      <c r="ITT199" s="91"/>
      <c r="ITU199" s="91"/>
      <c r="ITV199" s="91"/>
      <c r="ITW199" s="91"/>
      <c r="ITX199" s="91"/>
      <c r="ITY199" s="91"/>
      <c r="ITZ199" s="91"/>
      <c r="IUA199" s="91"/>
      <c r="IUB199" s="91"/>
      <c r="IUC199" s="91"/>
      <c r="IUD199" s="91"/>
      <c r="IUE199" s="91"/>
      <c r="IUF199" s="91"/>
      <c r="IUG199" s="91"/>
      <c r="IUH199" s="91"/>
      <c r="IUI199" s="91"/>
      <c r="IUJ199" s="91"/>
      <c r="IUK199" s="91"/>
      <c r="IUL199" s="91"/>
      <c r="IUM199" s="91"/>
      <c r="IUN199" s="91"/>
      <c r="IUO199" s="91"/>
      <c r="IUP199" s="91"/>
      <c r="IUQ199" s="91"/>
      <c r="IUR199" s="91"/>
      <c r="IUS199" s="91"/>
      <c r="IUT199" s="91"/>
      <c r="IUU199" s="91"/>
      <c r="IUV199" s="91"/>
      <c r="IUW199" s="91"/>
      <c r="IUX199" s="91"/>
      <c r="IUY199" s="91"/>
      <c r="IUZ199" s="91"/>
      <c r="IVA199" s="91"/>
      <c r="IVB199" s="91"/>
      <c r="IVC199" s="91"/>
      <c r="IVD199" s="91"/>
      <c r="IVE199" s="91"/>
      <c r="IVF199" s="91"/>
      <c r="IVG199" s="91"/>
      <c r="IVH199" s="91"/>
      <c r="IVI199" s="91"/>
      <c r="IVJ199" s="91"/>
      <c r="IVK199" s="91"/>
      <c r="IVL199" s="91"/>
      <c r="IVM199" s="91"/>
      <c r="IVN199" s="91"/>
      <c r="IVO199" s="91"/>
      <c r="IVP199" s="91"/>
      <c r="IVQ199" s="91"/>
      <c r="IVR199" s="91"/>
      <c r="IVS199" s="91"/>
      <c r="IVT199" s="91"/>
      <c r="IVU199" s="91"/>
      <c r="IVV199" s="91"/>
      <c r="IVW199" s="91"/>
      <c r="IVX199" s="91"/>
      <c r="IVY199" s="91"/>
      <c r="IVZ199" s="91"/>
      <c r="IWA199" s="91"/>
      <c r="IWB199" s="91"/>
      <c r="IWC199" s="91"/>
      <c r="IWD199" s="91"/>
      <c r="IWE199" s="91"/>
      <c r="IWF199" s="91"/>
      <c r="IWG199" s="91"/>
      <c r="IWH199" s="91"/>
      <c r="IWI199" s="91"/>
      <c r="IWJ199" s="91"/>
      <c r="IWK199" s="91"/>
      <c r="IWL199" s="91"/>
      <c r="IWM199" s="91"/>
      <c r="IWN199" s="91"/>
      <c r="IWO199" s="91"/>
      <c r="IWP199" s="91"/>
      <c r="IWQ199" s="91"/>
      <c r="IWR199" s="91"/>
      <c r="IWS199" s="91"/>
      <c r="IWT199" s="91"/>
      <c r="IWU199" s="91"/>
      <c r="IWV199" s="91"/>
      <c r="IWW199" s="91"/>
      <c r="IWX199" s="91"/>
      <c r="IWY199" s="91"/>
      <c r="IWZ199" s="91"/>
      <c r="IXA199" s="91"/>
      <c r="IXB199" s="91"/>
      <c r="IXC199" s="91"/>
      <c r="IXD199" s="91"/>
      <c r="IXE199" s="91"/>
      <c r="IXF199" s="91"/>
      <c r="IXG199" s="91"/>
      <c r="IXH199" s="91"/>
      <c r="IXI199" s="91"/>
      <c r="IXJ199" s="91"/>
      <c r="IXK199" s="91"/>
      <c r="IXL199" s="91"/>
      <c r="IXM199" s="91"/>
      <c r="IXN199" s="91"/>
      <c r="IXO199" s="91"/>
      <c r="IXP199" s="91"/>
      <c r="IXQ199" s="91"/>
      <c r="IXR199" s="91"/>
      <c r="IXS199" s="91"/>
      <c r="IXT199" s="91"/>
      <c r="IXU199" s="91"/>
      <c r="IXV199" s="91"/>
      <c r="IXW199" s="91"/>
      <c r="IXX199" s="91"/>
      <c r="IXY199" s="91"/>
      <c r="IXZ199" s="91"/>
      <c r="IYA199" s="91"/>
      <c r="IYB199" s="91"/>
      <c r="IYC199" s="91"/>
      <c r="IYD199" s="91"/>
      <c r="IYE199" s="91"/>
      <c r="IYF199" s="91"/>
      <c r="IYG199" s="91"/>
      <c r="IYH199" s="91"/>
      <c r="IYI199" s="91"/>
      <c r="IYJ199" s="91"/>
      <c r="IYK199" s="91"/>
      <c r="IYL199" s="91"/>
      <c r="IYM199" s="91"/>
      <c r="IYN199" s="91"/>
      <c r="IYO199" s="91"/>
      <c r="IYP199" s="91"/>
      <c r="IYQ199" s="91"/>
      <c r="IYR199" s="91"/>
      <c r="IYS199" s="91"/>
      <c r="IYT199" s="91"/>
      <c r="IYU199" s="91"/>
      <c r="IYV199" s="91"/>
      <c r="IYW199" s="91"/>
      <c r="IYX199" s="91"/>
      <c r="IYY199" s="91"/>
      <c r="IYZ199" s="91"/>
      <c r="IZA199" s="91"/>
      <c r="IZB199" s="91"/>
      <c r="IZC199" s="91"/>
      <c r="IZD199" s="91"/>
      <c r="IZE199" s="91"/>
      <c r="IZF199" s="91"/>
      <c r="IZG199" s="91"/>
      <c r="IZH199" s="91"/>
      <c r="IZI199" s="91"/>
      <c r="IZJ199" s="91"/>
      <c r="IZK199" s="91"/>
      <c r="IZL199" s="91"/>
      <c r="IZM199" s="91"/>
      <c r="IZN199" s="91"/>
      <c r="IZO199" s="91"/>
      <c r="IZP199" s="91"/>
      <c r="IZQ199" s="91"/>
      <c r="IZR199" s="91"/>
      <c r="IZS199" s="91"/>
      <c r="IZT199" s="91"/>
      <c r="IZU199" s="91"/>
      <c r="IZV199" s="91"/>
      <c r="IZW199" s="91"/>
      <c r="IZX199" s="91"/>
      <c r="IZY199" s="91"/>
      <c r="IZZ199" s="91"/>
      <c r="JAA199" s="91"/>
      <c r="JAB199" s="91"/>
      <c r="JAC199" s="91"/>
      <c r="JAD199" s="91"/>
      <c r="JAE199" s="91"/>
      <c r="JAF199" s="91"/>
      <c r="JAG199" s="91"/>
      <c r="JAH199" s="91"/>
      <c r="JAI199" s="91"/>
      <c r="JAJ199" s="91"/>
      <c r="JAK199" s="91"/>
      <c r="JAL199" s="91"/>
      <c r="JAM199" s="91"/>
      <c r="JAN199" s="91"/>
      <c r="JAO199" s="91"/>
      <c r="JAP199" s="91"/>
      <c r="JAQ199" s="91"/>
      <c r="JAR199" s="91"/>
      <c r="JAS199" s="91"/>
      <c r="JAT199" s="91"/>
      <c r="JAU199" s="91"/>
      <c r="JAV199" s="91"/>
      <c r="JAW199" s="91"/>
      <c r="JAX199" s="91"/>
      <c r="JAY199" s="91"/>
      <c r="JAZ199" s="91"/>
      <c r="JBA199" s="91"/>
      <c r="JBB199" s="91"/>
      <c r="JBC199" s="91"/>
      <c r="JBD199" s="91"/>
      <c r="JBE199" s="91"/>
      <c r="JBF199" s="91"/>
      <c r="JBG199" s="91"/>
      <c r="JBH199" s="91"/>
      <c r="JBI199" s="91"/>
      <c r="JBJ199" s="91"/>
      <c r="JBK199" s="91"/>
      <c r="JBL199" s="91"/>
      <c r="JBM199" s="91"/>
      <c r="JBN199" s="91"/>
      <c r="JBO199" s="91"/>
      <c r="JBP199" s="91"/>
      <c r="JBQ199" s="91"/>
      <c r="JBR199" s="91"/>
      <c r="JBS199" s="91"/>
      <c r="JBT199" s="91"/>
      <c r="JBU199" s="91"/>
      <c r="JBV199" s="91"/>
      <c r="JBW199" s="91"/>
      <c r="JBX199" s="91"/>
      <c r="JBY199" s="91"/>
      <c r="JBZ199" s="91"/>
      <c r="JCA199" s="91"/>
      <c r="JCB199" s="91"/>
      <c r="JCC199" s="91"/>
      <c r="JCD199" s="91"/>
      <c r="JCE199" s="91"/>
      <c r="JCF199" s="91"/>
      <c r="JCG199" s="91"/>
      <c r="JCH199" s="91"/>
      <c r="JCI199" s="91"/>
      <c r="JCJ199" s="91"/>
      <c r="JCK199" s="91"/>
      <c r="JCL199" s="91"/>
      <c r="JCM199" s="91"/>
      <c r="JCN199" s="91"/>
      <c r="JCO199" s="91"/>
      <c r="JCP199" s="91"/>
      <c r="JCQ199" s="91"/>
      <c r="JCR199" s="91"/>
      <c r="JCS199" s="91"/>
      <c r="JCT199" s="91"/>
      <c r="JCU199" s="91"/>
      <c r="JCV199" s="91"/>
      <c r="JCW199" s="91"/>
      <c r="JCX199" s="91"/>
      <c r="JCY199" s="91"/>
      <c r="JCZ199" s="91"/>
      <c r="JDA199" s="91"/>
      <c r="JDB199" s="91"/>
      <c r="JDC199" s="91"/>
      <c r="JDD199" s="91"/>
      <c r="JDE199" s="91"/>
      <c r="JDF199" s="91"/>
      <c r="JDG199" s="91"/>
      <c r="JDH199" s="91"/>
      <c r="JDI199" s="91"/>
      <c r="JDJ199" s="91"/>
      <c r="JDK199" s="91"/>
      <c r="JDL199" s="91"/>
      <c r="JDM199" s="91"/>
      <c r="JDN199" s="91"/>
      <c r="JDO199" s="91"/>
      <c r="JDP199" s="91"/>
      <c r="JDQ199" s="91"/>
      <c r="JDR199" s="91"/>
      <c r="JDS199" s="91"/>
      <c r="JDT199" s="91"/>
      <c r="JDU199" s="91"/>
      <c r="JDV199" s="91"/>
      <c r="JDW199" s="91"/>
      <c r="JDX199" s="91"/>
      <c r="JDY199" s="91"/>
      <c r="JDZ199" s="91"/>
      <c r="JEA199" s="91"/>
      <c r="JEB199" s="91"/>
      <c r="JEC199" s="91"/>
      <c r="JED199" s="91"/>
      <c r="JEE199" s="91"/>
      <c r="JEF199" s="91"/>
      <c r="JEG199" s="91"/>
      <c r="JEH199" s="91"/>
      <c r="JEI199" s="91"/>
      <c r="JEJ199" s="91"/>
      <c r="JEK199" s="91"/>
      <c r="JEL199" s="91"/>
      <c r="JEM199" s="91"/>
      <c r="JEN199" s="91"/>
      <c r="JEO199" s="91"/>
      <c r="JEP199" s="91"/>
      <c r="JEQ199" s="91"/>
      <c r="JER199" s="91"/>
      <c r="JES199" s="91"/>
      <c r="JET199" s="91"/>
      <c r="JEU199" s="91"/>
      <c r="JEV199" s="91"/>
      <c r="JEW199" s="91"/>
      <c r="JEX199" s="91"/>
      <c r="JEY199" s="91"/>
      <c r="JEZ199" s="91"/>
      <c r="JFA199" s="91"/>
      <c r="JFB199" s="91"/>
      <c r="JFC199" s="91"/>
      <c r="JFD199" s="91"/>
      <c r="JFE199" s="91"/>
      <c r="JFF199" s="91"/>
      <c r="JFG199" s="91"/>
      <c r="JFH199" s="91"/>
      <c r="JFI199" s="91"/>
      <c r="JFJ199" s="91"/>
      <c r="JFK199" s="91"/>
      <c r="JFL199" s="91"/>
      <c r="JFM199" s="91"/>
      <c r="JFN199" s="91"/>
      <c r="JFO199" s="91"/>
      <c r="JFP199" s="91"/>
      <c r="JFQ199" s="91"/>
      <c r="JFR199" s="91"/>
      <c r="JFS199" s="91"/>
      <c r="JFT199" s="91"/>
      <c r="JFU199" s="91"/>
      <c r="JFV199" s="91"/>
      <c r="JFW199" s="91"/>
      <c r="JFX199" s="91"/>
      <c r="JFY199" s="91"/>
      <c r="JFZ199" s="91"/>
      <c r="JGA199" s="91"/>
      <c r="JGB199" s="91"/>
      <c r="JGC199" s="91"/>
      <c r="JGD199" s="91"/>
      <c r="JGE199" s="91"/>
      <c r="JGF199" s="91"/>
      <c r="JGG199" s="91"/>
      <c r="JGH199" s="91"/>
      <c r="JGI199" s="91"/>
      <c r="JGJ199" s="91"/>
      <c r="JGK199" s="91"/>
      <c r="JGL199" s="91"/>
      <c r="JGM199" s="91"/>
      <c r="JGN199" s="91"/>
      <c r="JGO199" s="91"/>
      <c r="JGP199" s="91"/>
      <c r="JGQ199" s="91"/>
      <c r="JGR199" s="91"/>
      <c r="JGS199" s="91"/>
      <c r="JGT199" s="91"/>
      <c r="JGU199" s="91"/>
      <c r="JGV199" s="91"/>
      <c r="JGW199" s="91"/>
      <c r="JGX199" s="91"/>
      <c r="JGY199" s="91"/>
      <c r="JGZ199" s="91"/>
      <c r="JHA199" s="91"/>
      <c r="JHB199" s="91"/>
      <c r="JHC199" s="91"/>
      <c r="JHD199" s="91"/>
      <c r="JHE199" s="91"/>
      <c r="JHF199" s="91"/>
      <c r="JHG199" s="91"/>
      <c r="JHH199" s="91"/>
      <c r="JHI199" s="91"/>
      <c r="JHJ199" s="91"/>
      <c r="JHK199" s="91"/>
      <c r="JHL199" s="91"/>
      <c r="JHM199" s="91"/>
      <c r="JHN199" s="91"/>
      <c r="JHO199" s="91"/>
      <c r="JHP199" s="91"/>
      <c r="JHQ199" s="91"/>
      <c r="JHR199" s="91"/>
      <c r="JHS199" s="91"/>
      <c r="JHT199" s="91"/>
      <c r="JHU199" s="91"/>
      <c r="JHV199" s="91"/>
      <c r="JHW199" s="91"/>
      <c r="JHX199" s="91"/>
      <c r="JHY199" s="91"/>
      <c r="JHZ199" s="91"/>
      <c r="JIA199" s="91"/>
      <c r="JIB199" s="91"/>
      <c r="JIC199" s="91"/>
      <c r="JID199" s="91"/>
      <c r="JIE199" s="91"/>
      <c r="JIF199" s="91"/>
      <c r="JIG199" s="91"/>
      <c r="JIH199" s="91"/>
      <c r="JII199" s="91"/>
      <c r="JIJ199" s="91"/>
      <c r="JIK199" s="91"/>
      <c r="JIL199" s="91"/>
      <c r="JIM199" s="91"/>
      <c r="JIN199" s="91"/>
      <c r="JIO199" s="91"/>
      <c r="JIP199" s="91"/>
      <c r="JIQ199" s="91"/>
      <c r="JIR199" s="91"/>
      <c r="JIS199" s="91"/>
      <c r="JIT199" s="91"/>
      <c r="JIU199" s="91"/>
      <c r="JIV199" s="91"/>
      <c r="JIW199" s="91"/>
      <c r="JIX199" s="91"/>
      <c r="JIY199" s="91"/>
      <c r="JIZ199" s="91"/>
      <c r="JJA199" s="91"/>
      <c r="JJB199" s="91"/>
      <c r="JJC199" s="91"/>
      <c r="JJD199" s="91"/>
      <c r="JJE199" s="91"/>
      <c r="JJF199" s="91"/>
      <c r="JJG199" s="91"/>
      <c r="JJH199" s="91"/>
      <c r="JJI199" s="91"/>
      <c r="JJJ199" s="91"/>
      <c r="JJK199" s="91"/>
      <c r="JJL199" s="91"/>
      <c r="JJM199" s="91"/>
      <c r="JJN199" s="91"/>
      <c r="JJO199" s="91"/>
      <c r="JJP199" s="91"/>
      <c r="JJQ199" s="91"/>
      <c r="JJR199" s="91"/>
      <c r="JJS199" s="91"/>
      <c r="JJT199" s="91"/>
      <c r="JJU199" s="91"/>
      <c r="JJV199" s="91"/>
      <c r="JJW199" s="91"/>
      <c r="JJX199" s="91"/>
      <c r="JJY199" s="91"/>
      <c r="JJZ199" s="91"/>
      <c r="JKA199" s="91"/>
      <c r="JKB199" s="91"/>
      <c r="JKC199" s="91"/>
      <c r="JKD199" s="91"/>
      <c r="JKE199" s="91"/>
      <c r="JKF199" s="91"/>
      <c r="JKG199" s="91"/>
      <c r="JKH199" s="91"/>
      <c r="JKI199" s="91"/>
      <c r="JKJ199" s="91"/>
      <c r="JKK199" s="91"/>
      <c r="JKL199" s="91"/>
      <c r="JKM199" s="91"/>
      <c r="JKN199" s="91"/>
      <c r="JKO199" s="91"/>
      <c r="JKP199" s="91"/>
      <c r="JKQ199" s="91"/>
      <c r="JKR199" s="91"/>
      <c r="JKS199" s="91"/>
      <c r="JKT199" s="91"/>
      <c r="JKU199" s="91"/>
      <c r="JKV199" s="91"/>
      <c r="JKW199" s="91"/>
      <c r="JKX199" s="91"/>
      <c r="JKY199" s="91"/>
      <c r="JKZ199" s="91"/>
      <c r="JLA199" s="91"/>
      <c r="JLB199" s="91"/>
      <c r="JLC199" s="91"/>
      <c r="JLD199" s="91"/>
      <c r="JLE199" s="91"/>
      <c r="JLF199" s="91"/>
      <c r="JLG199" s="91"/>
      <c r="JLH199" s="91"/>
      <c r="JLI199" s="91"/>
      <c r="JLJ199" s="91"/>
      <c r="JLK199" s="91"/>
      <c r="JLL199" s="91"/>
      <c r="JLM199" s="91"/>
      <c r="JLN199" s="91"/>
      <c r="JLO199" s="91"/>
      <c r="JLP199" s="91"/>
      <c r="JLQ199" s="91"/>
      <c r="JLR199" s="91"/>
      <c r="JLS199" s="91"/>
      <c r="JLT199" s="91"/>
      <c r="JLU199" s="91"/>
      <c r="JLV199" s="91"/>
      <c r="JLW199" s="91"/>
      <c r="JLX199" s="91"/>
      <c r="JLY199" s="91"/>
      <c r="JLZ199" s="91"/>
      <c r="JMA199" s="91"/>
      <c r="JMB199" s="91"/>
      <c r="JMC199" s="91"/>
      <c r="JMD199" s="91"/>
      <c r="JME199" s="91"/>
      <c r="JMF199" s="91"/>
      <c r="JMG199" s="91"/>
      <c r="JMH199" s="91"/>
      <c r="JMI199" s="91"/>
      <c r="JMJ199" s="91"/>
      <c r="JMK199" s="91"/>
      <c r="JML199" s="91"/>
      <c r="JMM199" s="91"/>
      <c r="JMN199" s="91"/>
      <c r="JMO199" s="91"/>
      <c r="JMP199" s="91"/>
      <c r="JMQ199" s="91"/>
      <c r="JMR199" s="91"/>
      <c r="JMS199" s="91"/>
      <c r="JMT199" s="91"/>
      <c r="JMU199" s="91"/>
      <c r="JMV199" s="91"/>
      <c r="JMW199" s="91"/>
      <c r="JMX199" s="91"/>
      <c r="JMY199" s="91"/>
      <c r="JMZ199" s="91"/>
      <c r="JNA199" s="91"/>
      <c r="JNB199" s="91"/>
      <c r="JNC199" s="91"/>
      <c r="JND199" s="91"/>
      <c r="JNE199" s="91"/>
      <c r="JNF199" s="91"/>
      <c r="JNG199" s="91"/>
      <c r="JNH199" s="91"/>
      <c r="JNI199" s="91"/>
      <c r="JNJ199" s="91"/>
      <c r="JNK199" s="91"/>
      <c r="JNL199" s="91"/>
      <c r="JNM199" s="91"/>
      <c r="JNN199" s="91"/>
      <c r="JNO199" s="91"/>
      <c r="JNP199" s="91"/>
      <c r="JNQ199" s="91"/>
      <c r="JNR199" s="91"/>
      <c r="JNS199" s="91"/>
      <c r="JNT199" s="91"/>
      <c r="JNU199" s="91"/>
      <c r="JNV199" s="91"/>
      <c r="JNW199" s="91"/>
      <c r="JNX199" s="91"/>
      <c r="JNY199" s="91"/>
      <c r="JNZ199" s="91"/>
      <c r="JOA199" s="91"/>
      <c r="JOB199" s="91"/>
      <c r="JOC199" s="91"/>
      <c r="JOD199" s="91"/>
      <c r="JOE199" s="91"/>
      <c r="JOF199" s="91"/>
      <c r="JOG199" s="91"/>
      <c r="JOH199" s="91"/>
      <c r="JOI199" s="91"/>
      <c r="JOJ199" s="91"/>
      <c r="JOK199" s="91"/>
      <c r="JOL199" s="91"/>
      <c r="JOM199" s="91"/>
      <c r="JON199" s="91"/>
      <c r="JOO199" s="91"/>
      <c r="JOP199" s="91"/>
      <c r="JOQ199" s="91"/>
      <c r="JOR199" s="91"/>
      <c r="JOS199" s="91"/>
      <c r="JOT199" s="91"/>
      <c r="JOU199" s="91"/>
      <c r="JOV199" s="91"/>
      <c r="JOW199" s="91"/>
      <c r="JOX199" s="91"/>
      <c r="JOY199" s="91"/>
      <c r="JOZ199" s="91"/>
      <c r="JPA199" s="91"/>
      <c r="JPB199" s="91"/>
      <c r="JPC199" s="91"/>
      <c r="JPD199" s="91"/>
      <c r="JPE199" s="91"/>
      <c r="JPF199" s="91"/>
      <c r="JPG199" s="91"/>
      <c r="JPH199" s="91"/>
      <c r="JPI199" s="91"/>
      <c r="JPJ199" s="91"/>
      <c r="JPK199" s="91"/>
      <c r="JPL199" s="91"/>
      <c r="JPM199" s="91"/>
      <c r="JPN199" s="91"/>
      <c r="JPO199" s="91"/>
      <c r="JPP199" s="91"/>
      <c r="JPQ199" s="91"/>
      <c r="JPR199" s="91"/>
      <c r="JPS199" s="91"/>
      <c r="JPT199" s="91"/>
      <c r="JPU199" s="91"/>
      <c r="JPV199" s="91"/>
      <c r="JPW199" s="91"/>
      <c r="JPX199" s="91"/>
      <c r="JPY199" s="91"/>
      <c r="JPZ199" s="91"/>
      <c r="JQA199" s="91"/>
      <c r="JQB199" s="91"/>
      <c r="JQC199" s="91"/>
      <c r="JQD199" s="91"/>
      <c r="JQE199" s="91"/>
      <c r="JQF199" s="91"/>
      <c r="JQG199" s="91"/>
      <c r="JQH199" s="91"/>
      <c r="JQI199" s="91"/>
      <c r="JQJ199" s="91"/>
      <c r="JQK199" s="91"/>
      <c r="JQL199" s="91"/>
      <c r="JQM199" s="91"/>
      <c r="JQN199" s="91"/>
      <c r="JQO199" s="91"/>
      <c r="JQP199" s="91"/>
      <c r="JQQ199" s="91"/>
      <c r="JQR199" s="91"/>
      <c r="JQS199" s="91"/>
      <c r="JQT199" s="91"/>
      <c r="JQU199" s="91"/>
      <c r="JQV199" s="91"/>
      <c r="JQW199" s="91"/>
      <c r="JQX199" s="91"/>
      <c r="JQY199" s="91"/>
      <c r="JQZ199" s="91"/>
      <c r="JRA199" s="91"/>
      <c r="JRB199" s="91"/>
      <c r="JRC199" s="91"/>
      <c r="JRD199" s="91"/>
      <c r="JRE199" s="91"/>
      <c r="JRF199" s="91"/>
      <c r="JRG199" s="91"/>
      <c r="JRH199" s="91"/>
      <c r="JRI199" s="91"/>
      <c r="JRJ199" s="91"/>
      <c r="JRK199" s="91"/>
      <c r="JRL199" s="91"/>
      <c r="JRM199" s="91"/>
      <c r="JRN199" s="91"/>
      <c r="JRO199" s="91"/>
      <c r="JRP199" s="91"/>
      <c r="JRQ199" s="91"/>
      <c r="JRR199" s="91"/>
      <c r="JRS199" s="91"/>
      <c r="JRT199" s="91"/>
      <c r="JRU199" s="91"/>
      <c r="JRV199" s="91"/>
      <c r="JRW199" s="91"/>
      <c r="JRX199" s="91"/>
      <c r="JRY199" s="91"/>
      <c r="JRZ199" s="91"/>
      <c r="JSA199" s="91"/>
      <c r="JSB199" s="91"/>
      <c r="JSC199" s="91"/>
      <c r="JSD199" s="91"/>
      <c r="JSE199" s="91"/>
      <c r="JSF199" s="91"/>
      <c r="JSG199" s="91"/>
      <c r="JSH199" s="91"/>
      <c r="JSI199" s="91"/>
      <c r="JSJ199" s="91"/>
      <c r="JSK199" s="91"/>
      <c r="JSL199" s="91"/>
      <c r="JSM199" s="91"/>
      <c r="JSN199" s="91"/>
      <c r="JSO199" s="91"/>
      <c r="JSP199" s="91"/>
      <c r="JSQ199" s="91"/>
      <c r="JSR199" s="91"/>
      <c r="JSS199" s="91"/>
      <c r="JST199" s="91"/>
      <c r="JSU199" s="91"/>
      <c r="JSV199" s="91"/>
      <c r="JSW199" s="91"/>
      <c r="JSX199" s="91"/>
      <c r="JSY199" s="91"/>
      <c r="JSZ199" s="91"/>
      <c r="JTA199" s="91"/>
      <c r="JTB199" s="91"/>
      <c r="JTC199" s="91"/>
      <c r="JTD199" s="91"/>
      <c r="JTE199" s="91"/>
      <c r="JTF199" s="91"/>
      <c r="JTG199" s="91"/>
      <c r="JTH199" s="91"/>
      <c r="JTI199" s="91"/>
      <c r="JTJ199" s="91"/>
      <c r="JTK199" s="91"/>
      <c r="JTL199" s="91"/>
      <c r="JTM199" s="91"/>
      <c r="JTN199" s="91"/>
      <c r="JTO199" s="91"/>
      <c r="JTP199" s="91"/>
      <c r="JTQ199" s="91"/>
      <c r="JTR199" s="91"/>
      <c r="JTS199" s="91"/>
      <c r="JTT199" s="91"/>
      <c r="JTU199" s="91"/>
      <c r="JTV199" s="91"/>
      <c r="JTW199" s="91"/>
      <c r="JTX199" s="91"/>
      <c r="JTY199" s="91"/>
      <c r="JTZ199" s="91"/>
      <c r="JUA199" s="91"/>
      <c r="JUB199" s="91"/>
      <c r="JUC199" s="91"/>
      <c r="JUD199" s="91"/>
      <c r="JUE199" s="91"/>
      <c r="JUF199" s="91"/>
      <c r="JUG199" s="91"/>
      <c r="JUH199" s="91"/>
      <c r="JUI199" s="91"/>
      <c r="JUJ199" s="91"/>
      <c r="JUK199" s="91"/>
      <c r="JUL199" s="91"/>
      <c r="JUM199" s="91"/>
      <c r="JUN199" s="91"/>
      <c r="JUO199" s="91"/>
      <c r="JUP199" s="91"/>
      <c r="JUQ199" s="91"/>
      <c r="JUR199" s="91"/>
      <c r="JUS199" s="91"/>
      <c r="JUT199" s="91"/>
      <c r="JUU199" s="91"/>
      <c r="JUV199" s="91"/>
      <c r="JUW199" s="91"/>
      <c r="JUX199" s="91"/>
      <c r="JUY199" s="91"/>
      <c r="JUZ199" s="91"/>
      <c r="JVA199" s="91"/>
      <c r="JVB199" s="91"/>
      <c r="JVC199" s="91"/>
      <c r="JVD199" s="91"/>
      <c r="JVE199" s="91"/>
      <c r="JVF199" s="91"/>
      <c r="JVG199" s="91"/>
      <c r="JVH199" s="91"/>
      <c r="JVI199" s="91"/>
      <c r="JVJ199" s="91"/>
      <c r="JVK199" s="91"/>
      <c r="JVL199" s="91"/>
      <c r="JVM199" s="91"/>
      <c r="JVN199" s="91"/>
      <c r="JVO199" s="91"/>
      <c r="JVP199" s="91"/>
      <c r="JVQ199" s="91"/>
      <c r="JVR199" s="91"/>
      <c r="JVS199" s="91"/>
      <c r="JVT199" s="91"/>
      <c r="JVU199" s="91"/>
      <c r="JVV199" s="91"/>
      <c r="JVW199" s="91"/>
      <c r="JVX199" s="91"/>
      <c r="JVY199" s="91"/>
      <c r="JVZ199" s="91"/>
      <c r="JWA199" s="91"/>
      <c r="JWB199" s="91"/>
      <c r="JWC199" s="91"/>
      <c r="JWD199" s="91"/>
      <c r="JWE199" s="91"/>
      <c r="JWF199" s="91"/>
      <c r="JWG199" s="91"/>
      <c r="JWH199" s="91"/>
      <c r="JWI199" s="91"/>
      <c r="JWJ199" s="91"/>
      <c r="JWK199" s="91"/>
      <c r="JWL199" s="91"/>
      <c r="JWM199" s="91"/>
      <c r="JWN199" s="91"/>
      <c r="JWO199" s="91"/>
      <c r="JWP199" s="91"/>
      <c r="JWQ199" s="91"/>
      <c r="JWR199" s="91"/>
      <c r="JWS199" s="91"/>
      <c r="JWT199" s="91"/>
      <c r="JWU199" s="91"/>
      <c r="JWV199" s="91"/>
      <c r="JWW199" s="91"/>
      <c r="JWX199" s="91"/>
      <c r="JWY199" s="91"/>
      <c r="JWZ199" s="91"/>
      <c r="JXA199" s="91"/>
      <c r="JXB199" s="91"/>
      <c r="JXC199" s="91"/>
      <c r="JXD199" s="91"/>
      <c r="JXE199" s="91"/>
      <c r="JXF199" s="91"/>
      <c r="JXG199" s="91"/>
      <c r="JXH199" s="91"/>
      <c r="JXI199" s="91"/>
      <c r="JXJ199" s="91"/>
      <c r="JXK199" s="91"/>
      <c r="JXL199" s="91"/>
      <c r="JXM199" s="91"/>
      <c r="JXN199" s="91"/>
      <c r="JXO199" s="91"/>
      <c r="JXP199" s="91"/>
      <c r="JXQ199" s="91"/>
      <c r="JXR199" s="91"/>
      <c r="JXS199" s="91"/>
      <c r="JXT199" s="91"/>
      <c r="JXU199" s="91"/>
      <c r="JXV199" s="91"/>
      <c r="JXW199" s="91"/>
      <c r="JXX199" s="91"/>
      <c r="JXY199" s="91"/>
      <c r="JXZ199" s="91"/>
      <c r="JYA199" s="91"/>
      <c r="JYB199" s="91"/>
      <c r="JYC199" s="91"/>
      <c r="JYD199" s="91"/>
      <c r="JYE199" s="91"/>
      <c r="JYF199" s="91"/>
      <c r="JYG199" s="91"/>
      <c r="JYH199" s="91"/>
      <c r="JYI199" s="91"/>
      <c r="JYJ199" s="91"/>
      <c r="JYK199" s="91"/>
      <c r="JYL199" s="91"/>
      <c r="JYM199" s="91"/>
      <c r="JYN199" s="91"/>
      <c r="JYO199" s="91"/>
      <c r="JYP199" s="91"/>
      <c r="JYQ199" s="91"/>
      <c r="JYR199" s="91"/>
      <c r="JYS199" s="91"/>
      <c r="JYT199" s="91"/>
      <c r="JYU199" s="91"/>
      <c r="JYV199" s="91"/>
      <c r="JYW199" s="91"/>
      <c r="JYX199" s="91"/>
      <c r="JYY199" s="91"/>
      <c r="JYZ199" s="91"/>
      <c r="JZA199" s="91"/>
      <c r="JZB199" s="91"/>
      <c r="JZC199" s="91"/>
      <c r="JZD199" s="91"/>
      <c r="JZE199" s="91"/>
      <c r="JZF199" s="91"/>
      <c r="JZG199" s="91"/>
      <c r="JZH199" s="91"/>
      <c r="JZI199" s="91"/>
      <c r="JZJ199" s="91"/>
      <c r="JZK199" s="91"/>
      <c r="JZL199" s="91"/>
      <c r="JZM199" s="91"/>
      <c r="JZN199" s="91"/>
      <c r="JZO199" s="91"/>
      <c r="JZP199" s="91"/>
      <c r="JZQ199" s="91"/>
      <c r="JZR199" s="91"/>
      <c r="JZS199" s="91"/>
      <c r="JZT199" s="91"/>
      <c r="JZU199" s="91"/>
      <c r="JZV199" s="91"/>
      <c r="JZW199" s="91"/>
      <c r="JZX199" s="91"/>
      <c r="JZY199" s="91"/>
      <c r="JZZ199" s="91"/>
      <c r="KAA199" s="91"/>
      <c r="KAB199" s="91"/>
      <c r="KAC199" s="91"/>
      <c r="KAD199" s="91"/>
      <c r="KAE199" s="91"/>
      <c r="KAF199" s="91"/>
      <c r="KAG199" s="91"/>
      <c r="KAH199" s="91"/>
      <c r="KAI199" s="91"/>
      <c r="KAJ199" s="91"/>
      <c r="KAK199" s="91"/>
      <c r="KAL199" s="91"/>
      <c r="KAM199" s="91"/>
      <c r="KAN199" s="91"/>
      <c r="KAO199" s="91"/>
      <c r="KAP199" s="91"/>
      <c r="KAQ199" s="91"/>
      <c r="KAR199" s="91"/>
      <c r="KAS199" s="91"/>
      <c r="KAT199" s="91"/>
      <c r="KAU199" s="91"/>
      <c r="KAV199" s="91"/>
      <c r="KAW199" s="91"/>
      <c r="KAX199" s="91"/>
      <c r="KAY199" s="91"/>
      <c r="KAZ199" s="91"/>
      <c r="KBA199" s="91"/>
      <c r="KBB199" s="91"/>
      <c r="KBC199" s="91"/>
      <c r="KBD199" s="91"/>
      <c r="KBE199" s="91"/>
      <c r="KBF199" s="91"/>
      <c r="KBG199" s="91"/>
      <c r="KBH199" s="91"/>
      <c r="KBI199" s="91"/>
      <c r="KBJ199" s="91"/>
      <c r="KBK199" s="91"/>
      <c r="KBL199" s="91"/>
      <c r="KBM199" s="91"/>
      <c r="KBN199" s="91"/>
      <c r="KBO199" s="91"/>
      <c r="KBP199" s="91"/>
      <c r="KBQ199" s="91"/>
      <c r="KBR199" s="91"/>
      <c r="KBS199" s="91"/>
      <c r="KBT199" s="91"/>
      <c r="KBU199" s="91"/>
      <c r="KBV199" s="91"/>
      <c r="KBW199" s="91"/>
      <c r="KBX199" s="91"/>
      <c r="KBY199" s="91"/>
      <c r="KBZ199" s="91"/>
      <c r="KCA199" s="91"/>
      <c r="KCB199" s="91"/>
      <c r="KCC199" s="91"/>
      <c r="KCD199" s="91"/>
      <c r="KCE199" s="91"/>
      <c r="KCF199" s="91"/>
      <c r="KCG199" s="91"/>
      <c r="KCH199" s="91"/>
      <c r="KCI199" s="91"/>
      <c r="KCJ199" s="91"/>
      <c r="KCK199" s="91"/>
      <c r="KCL199" s="91"/>
      <c r="KCM199" s="91"/>
      <c r="KCN199" s="91"/>
      <c r="KCO199" s="91"/>
      <c r="KCP199" s="91"/>
      <c r="KCQ199" s="91"/>
      <c r="KCR199" s="91"/>
      <c r="KCS199" s="91"/>
      <c r="KCT199" s="91"/>
      <c r="KCU199" s="91"/>
      <c r="KCV199" s="91"/>
      <c r="KCW199" s="91"/>
      <c r="KCX199" s="91"/>
      <c r="KCY199" s="91"/>
      <c r="KCZ199" s="91"/>
      <c r="KDA199" s="91"/>
      <c r="KDB199" s="91"/>
      <c r="KDC199" s="91"/>
      <c r="KDD199" s="91"/>
      <c r="KDE199" s="91"/>
      <c r="KDF199" s="91"/>
      <c r="KDG199" s="91"/>
      <c r="KDH199" s="91"/>
      <c r="KDI199" s="91"/>
      <c r="KDJ199" s="91"/>
      <c r="KDK199" s="91"/>
      <c r="KDL199" s="91"/>
      <c r="KDM199" s="91"/>
      <c r="KDN199" s="91"/>
      <c r="KDO199" s="91"/>
      <c r="KDP199" s="91"/>
      <c r="KDQ199" s="91"/>
      <c r="KDR199" s="91"/>
      <c r="KDS199" s="91"/>
      <c r="KDT199" s="91"/>
      <c r="KDU199" s="91"/>
      <c r="KDV199" s="91"/>
      <c r="KDW199" s="91"/>
      <c r="KDX199" s="91"/>
      <c r="KDY199" s="91"/>
      <c r="KDZ199" s="91"/>
      <c r="KEA199" s="91"/>
      <c r="KEB199" s="91"/>
      <c r="KEC199" s="91"/>
      <c r="KED199" s="91"/>
      <c r="KEE199" s="91"/>
      <c r="KEF199" s="91"/>
      <c r="KEG199" s="91"/>
      <c r="KEH199" s="91"/>
      <c r="KEI199" s="91"/>
      <c r="KEJ199" s="91"/>
      <c r="KEK199" s="91"/>
      <c r="KEL199" s="91"/>
      <c r="KEM199" s="91"/>
      <c r="KEN199" s="91"/>
      <c r="KEO199" s="91"/>
      <c r="KEP199" s="91"/>
      <c r="KEQ199" s="91"/>
      <c r="KER199" s="91"/>
      <c r="KES199" s="91"/>
      <c r="KET199" s="91"/>
      <c r="KEU199" s="91"/>
      <c r="KEV199" s="91"/>
      <c r="KEW199" s="91"/>
      <c r="KEX199" s="91"/>
      <c r="KEY199" s="91"/>
      <c r="KEZ199" s="91"/>
      <c r="KFA199" s="91"/>
      <c r="KFB199" s="91"/>
      <c r="KFC199" s="91"/>
      <c r="KFD199" s="91"/>
      <c r="KFE199" s="91"/>
      <c r="KFF199" s="91"/>
      <c r="KFG199" s="91"/>
      <c r="KFH199" s="91"/>
      <c r="KFI199" s="91"/>
      <c r="KFJ199" s="91"/>
      <c r="KFK199" s="91"/>
      <c r="KFL199" s="91"/>
      <c r="KFM199" s="91"/>
      <c r="KFN199" s="91"/>
      <c r="KFO199" s="91"/>
      <c r="KFP199" s="91"/>
      <c r="KFQ199" s="91"/>
      <c r="KFR199" s="91"/>
      <c r="KFS199" s="91"/>
      <c r="KFT199" s="91"/>
      <c r="KFU199" s="91"/>
      <c r="KFV199" s="91"/>
      <c r="KFW199" s="91"/>
      <c r="KFX199" s="91"/>
      <c r="KFY199" s="91"/>
      <c r="KFZ199" s="91"/>
      <c r="KGA199" s="91"/>
      <c r="KGB199" s="91"/>
      <c r="KGC199" s="91"/>
      <c r="KGD199" s="91"/>
      <c r="KGE199" s="91"/>
      <c r="KGF199" s="91"/>
      <c r="KGG199" s="91"/>
      <c r="KGH199" s="91"/>
      <c r="KGI199" s="91"/>
      <c r="KGJ199" s="91"/>
      <c r="KGK199" s="91"/>
      <c r="KGL199" s="91"/>
      <c r="KGM199" s="91"/>
      <c r="KGN199" s="91"/>
      <c r="KGO199" s="91"/>
      <c r="KGP199" s="91"/>
      <c r="KGQ199" s="91"/>
      <c r="KGR199" s="91"/>
      <c r="KGS199" s="91"/>
      <c r="KGT199" s="91"/>
      <c r="KGU199" s="91"/>
      <c r="KGV199" s="91"/>
      <c r="KGW199" s="91"/>
      <c r="KGX199" s="91"/>
      <c r="KGY199" s="91"/>
      <c r="KGZ199" s="91"/>
      <c r="KHA199" s="91"/>
      <c r="KHB199" s="91"/>
      <c r="KHC199" s="91"/>
      <c r="KHD199" s="91"/>
      <c r="KHE199" s="91"/>
      <c r="KHF199" s="91"/>
      <c r="KHG199" s="91"/>
      <c r="KHH199" s="91"/>
      <c r="KHI199" s="91"/>
      <c r="KHJ199" s="91"/>
      <c r="KHK199" s="91"/>
      <c r="KHL199" s="91"/>
      <c r="KHM199" s="91"/>
      <c r="KHN199" s="91"/>
      <c r="KHO199" s="91"/>
      <c r="KHP199" s="91"/>
      <c r="KHQ199" s="91"/>
      <c r="KHR199" s="91"/>
      <c r="KHS199" s="91"/>
      <c r="KHT199" s="91"/>
      <c r="KHU199" s="91"/>
      <c r="KHV199" s="91"/>
      <c r="KHW199" s="91"/>
      <c r="KHX199" s="91"/>
      <c r="KHY199" s="91"/>
      <c r="KHZ199" s="91"/>
      <c r="KIA199" s="91"/>
      <c r="KIB199" s="91"/>
      <c r="KIC199" s="91"/>
      <c r="KID199" s="91"/>
      <c r="KIE199" s="91"/>
      <c r="KIF199" s="91"/>
      <c r="KIG199" s="91"/>
      <c r="KIH199" s="91"/>
      <c r="KII199" s="91"/>
      <c r="KIJ199" s="91"/>
      <c r="KIK199" s="91"/>
      <c r="KIL199" s="91"/>
      <c r="KIM199" s="91"/>
      <c r="KIN199" s="91"/>
      <c r="KIO199" s="91"/>
      <c r="KIP199" s="91"/>
      <c r="KIQ199" s="91"/>
      <c r="KIR199" s="91"/>
      <c r="KIS199" s="91"/>
      <c r="KIT199" s="91"/>
      <c r="KIU199" s="91"/>
      <c r="KIV199" s="91"/>
      <c r="KIW199" s="91"/>
      <c r="KIX199" s="91"/>
      <c r="KIY199" s="91"/>
      <c r="KIZ199" s="91"/>
      <c r="KJA199" s="91"/>
      <c r="KJB199" s="91"/>
      <c r="KJC199" s="91"/>
      <c r="KJD199" s="91"/>
      <c r="KJE199" s="91"/>
      <c r="KJF199" s="91"/>
      <c r="KJG199" s="91"/>
      <c r="KJH199" s="91"/>
      <c r="KJI199" s="91"/>
      <c r="KJJ199" s="91"/>
      <c r="KJK199" s="91"/>
      <c r="KJL199" s="91"/>
      <c r="KJM199" s="91"/>
      <c r="KJN199" s="91"/>
      <c r="KJO199" s="91"/>
      <c r="KJP199" s="91"/>
      <c r="KJQ199" s="91"/>
      <c r="KJR199" s="91"/>
      <c r="KJS199" s="91"/>
      <c r="KJT199" s="91"/>
      <c r="KJU199" s="91"/>
      <c r="KJV199" s="91"/>
      <c r="KJW199" s="91"/>
      <c r="KJX199" s="91"/>
      <c r="KJY199" s="91"/>
      <c r="KJZ199" s="91"/>
      <c r="KKA199" s="91"/>
      <c r="KKB199" s="91"/>
      <c r="KKC199" s="91"/>
      <c r="KKD199" s="91"/>
      <c r="KKE199" s="91"/>
      <c r="KKF199" s="91"/>
      <c r="KKG199" s="91"/>
      <c r="KKH199" s="91"/>
      <c r="KKI199" s="91"/>
      <c r="KKJ199" s="91"/>
      <c r="KKK199" s="91"/>
      <c r="KKL199" s="91"/>
      <c r="KKM199" s="91"/>
      <c r="KKN199" s="91"/>
      <c r="KKO199" s="91"/>
      <c r="KKP199" s="91"/>
      <c r="KKQ199" s="91"/>
      <c r="KKR199" s="91"/>
      <c r="KKS199" s="91"/>
      <c r="KKT199" s="91"/>
      <c r="KKU199" s="91"/>
      <c r="KKV199" s="91"/>
      <c r="KKW199" s="91"/>
      <c r="KKX199" s="91"/>
      <c r="KKY199" s="91"/>
      <c r="KKZ199" s="91"/>
      <c r="KLA199" s="91"/>
      <c r="KLB199" s="91"/>
      <c r="KLC199" s="91"/>
      <c r="KLD199" s="91"/>
      <c r="KLE199" s="91"/>
      <c r="KLF199" s="91"/>
      <c r="KLG199" s="91"/>
      <c r="KLH199" s="91"/>
      <c r="KLI199" s="91"/>
      <c r="KLJ199" s="91"/>
      <c r="KLK199" s="91"/>
      <c r="KLL199" s="91"/>
      <c r="KLM199" s="91"/>
      <c r="KLN199" s="91"/>
      <c r="KLO199" s="91"/>
      <c r="KLP199" s="91"/>
      <c r="KLQ199" s="91"/>
      <c r="KLR199" s="91"/>
      <c r="KLS199" s="91"/>
      <c r="KLT199" s="91"/>
      <c r="KLU199" s="91"/>
      <c r="KLV199" s="91"/>
      <c r="KLW199" s="91"/>
      <c r="KLX199" s="91"/>
      <c r="KLY199" s="91"/>
      <c r="KLZ199" s="91"/>
      <c r="KMA199" s="91"/>
      <c r="KMB199" s="91"/>
      <c r="KMC199" s="91"/>
      <c r="KMD199" s="91"/>
      <c r="KME199" s="91"/>
      <c r="KMF199" s="91"/>
      <c r="KMG199" s="91"/>
      <c r="KMH199" s="91"/>
      <c r="KMI199" s="91"/>
      <c r="KMJ199" s="91"/>
      <c r="KMK199" s="91"/>
      <c r="KML199" s="91"/>
      <c r="KMM199" s="91"/>
      <c r="KMN199" s="91"/>
      <c r="KMO199" s="91"/>
      <c r="KMP199" s="91"/>
      <c r="KMQ199" s="91"/>
      <c r="KMR199" s="91"/>
      <c r="KMS199" s="91"/>
      <c r="KMT199" s="91"/>
      <c r="KMU199" s="91"/>
      <c r="KMV199" s="91"/>
      <c r="KMW199" s="91"/>
      <c r="KMX199" s="91"/>
      <c r="KMY199" s="91"/>
      <c r="KMZ199" s="91"/>
      <c r="KNA199" s="91"/>
      <c r="KNB199" s="91"/>
      <c r="KNC199" s="91"/>
      <c r="KND199" s="91"/>
      <c r="KNE199" s="91"/>
      <c r="KNF199" s="91"/>
      <c r="KNG199" s="91"/>
      <c r="KNH199" s="91"/>
      <c r="KNI199" s="91"/>
      <c r="KNJ199" s="91"/>
      <c r="KNK199" s="91"/>
      <c r="KNL199" s="91"/>
      <c r="KNM199" s="91"/>
      <c r="KNN199" s="91"/>
      <c r="KNO199" s="91"/>
      <c r="KNP199" s="91"/>
      <c r="KNQ199" s="91"/>
      <c r="KNR199" s="91"/>
      <c r="KNS199" s="91"/>
      <c r="KNT199" s="91"/>
      <c r="KNU199" s="91"/>
      <c r="KNV199" s="91"/>
      <c r="KNW199" s="91"/>
      <c r="KNX199" s="91"/>
      <c r="KNY199" s="91"/>
      <c r="KNZ199" s="91"/>
      <c r="KOA199" s="91"/>
      <c r="KOB199" s="91"/>
      <c r="KOC199" s="91"/>
      <c r="KOD199" s="91"/>
      <c r="KOE199" s="91"/>
      <c r="KOF199" s="91"/>
      <c r="KOG199" s="91"/>
      <c r="KOH199" s="91"/>
      <c r="KOI199" s="91"/>
      <c r="KOJ199" s="91"/>
      <c r="KOK199" s="91"/>
      <c r="KOL199" s="91"/>
      <c r="KOM199" s="91"/>
      <c r="KON199" s="91"/>
      <c r="KOO199" s="91"/>
      <c r="KOP199" s="91"/>
      <c r="KOQ199" s="91"/>
      <c r="KOR199" s="91"/>
      <c r="KOS199" s="91"/>
      <c r="KOT199" s="91"/>
      <c r="KOU199" s="91"/>
      <c r="KOV199" s="91"/>
      <c r="KOW199" s="91"/>
      <c r="KOX199" s="91"/>
      <c r="KOY199" s="91"/>
      <c r="KOZ199" s="91"/>
      <c r="KPA199" s="91"/>
      <c r="KPB199" s="91"/>
      <c r="KPC199" s="91"/>
      <c r="KPD199" s="91"/>
      <c r="KPE199" s="91"/>
      <c r="KPF199" s="91"/>
      <c r="KPG199" s="91"/>
      <c r="KPH199" s="91"/>
      <c r="KPI199" s="91"/>
      <c r="KPJ199" s="91"/>
      <c r="KPK199" s="91"/>
      <c r="KPL199" s="91"/>
      <c r="KPM199" s="91"/>
      <c r="KPN199" s="91"/>
      <c r="KPO199" s="91"/>
      <c r="KPP199" s="91"/>
      <c r="KPQ199" s="91"/>
      <c r="KPR199" s="91"/>
      <c r="KPS199" s="91"/>
      <c r="KPT199" s="91"/>
      <c r="KPU199" s="91"/>
      <c r="KPV199" s="91"/>
      <c r="KPW199" s="91"/>
      <c r="KPX199" s="91"/>
      <c r="KPY199" s="91"/>
      <c r="KPZ199" s="91"/>
      <c r="KQA199" s="91"/>
      <c r="KQB199" s="91"/>
      <c r="KQC199" s="91"/>
      <c r="KQD199" s="91"/>
      <c r="KQE199" s="91"/>
      <c r="KQF199" s="91"/>
      <c r="KQG199" s="91"/>
      <c r="KQH199" s="91"/>
      <c r="KQI199" s="91"/>
      <c r="KQJ199" s="91"/>
      <c r="KQK199" s="91"/>
      <c r="KQL199" s="91"/>
      <c r="KQM199" s="91"/>
      <c r="KQN199" s="91"/>
      <c r="KQO199" s="91"/>
      <c r="KQP199" s="91"/>
      <c r="KQQ199" s="91"/>
      <c r="KQR199" s="91"/>
      <c r="KQS199" s="91"/>
      <c r="KQT199" s="91"/>
      <c r="KQU199" s="91"/>
      <c r="KQV199" s="91"/>
      <c r="KQW199" s="91"/>
      <c r="KQX199" s="91"/>
      <c r="KQY199" s="91"/>
      <c r="KQZ199" s="91"/>
      <c r="KRA199" s="91"/>
      <c r="KRB199" s="91"/>
      <c r="KRC199" s="91"/>
      <c r="KRD199" s="91"/>
      <c r="KRE199" s="91"/>
      <c r="KRF199" s="91"/>
      <c r="KRG199" s="91"/>
      <c r="KRH199" s="91"/>
      <c r="KRI199" s="91"/>
      <c r="KRJ199" s="91"/>
      <c r="KRK199" s="91"/>
      <c r="KRL199" s="91"/>
      <c r="KRM199" s="91"/>
      <c r="KRN199" s="91"/>
      <c r="KRO199" s="91"/>
      <c r="KRP199" s="91"/>
      <c r="KRQ199" s="91"/>
      <c r="KRR199" s="91"/>
      <c r="KRS199" s="91"/>
      <c r="KRT199" s="91"/>
      <c r="KRU199" s="91"/>
      <c r="KRV199" s="91"/>
      <c r="KRW199" s="91"/>
      <c r="KRX199" s="91"/>
      <c r="KRY199" s="91"/>
      <c r="KRZ199" s="91"/>
      <c r="KSA199" s="91"/>
      <c r="KSB199" s="91"/>
      <c r="KSC199" s="91"/>
      <c r="KSD199" s="91"/>
      <c r="KSE199" s="91"/>
      <c r="KSF199" s="91"/>
      <c r="KSG199" s="91"/>
      <c r="KSH199" s="91"/>
      <c r="KSI199" s="91"/>
      <c r="KSJ199" s="91"/>
      <c r="KSK199" s="91"/>
      <c r="KSL199" s="91"/>
      <c r="KSM199" s="91"/>
      <c r="KSN199" s="91"/>
      <c r="KSO199" s="91"/>
      <c r="KSP199" s="91"/>
      <c r="KSQ199" s="91"/>
      <c r="KSR199" s="91"/>
      <c r="KSS199" s="91"/>
      <c r="KST199" s="91"/>
      <c r="KSU199" s="91"/>
      <c r="KSV199" s="91"/>
      <c r="KSW199" s="91"/>
      <c r="KSX199" s="91"/>
      <c r="KSY199" s="91"/>
      <c r="KSZ199" s="91"/>
      <c r="KTA199" s="91"/>
      <c r="KTB199" s="91"/>
      <c r="KTC199" s="91"/>
      <c r="KTD199" s="91"/>
      <c r="KTE199" s="91"/>
      <c r="KTF199" s="91"/>
      <c r="KTG199" s="91"/>
      <c r="KTH199" s="91"/>
      <c r="KTI199" s="91"/>
      <c r="KTJ199" s="91"/>
      <c r="KTK199" s="91"/>
      <c r="KTL199" s="91"/>
      <c r="KTM199" s="91"/>
      <c r="KTN199" s="91"/>
      <c r="KTO199" s="91"/>
      <c r="KTP199" s="91"/>
      <c r="KTQ199" s="91"/>
      <c r="KTR199" s="91"/>
      <c r="KTS199" s="91"/>
      <c r="KTT199" s="91"/>
      <c r="KTU199" s="91"/>
      <c r="KTV199" s="91"/>
      <c r="KTW199" s="91"/>
      <c r="KTX199" s="91"/>
      <c r="KTY199" s="91"/>
      <c r="KTZ199" s="91"/>
      <c r="KUA199" s="91"/>
      <c r="KUB199" s="91"/>
      <c r="KUC199" s="91"/>
      <c r="KUD199" s="91"/>
      <c r="KUE199" s="91"/>
      <c r="KUF199" s="91"/>
      <c r="KUG199" s="91"/>
      <c r="KUH199" s="91"/>
      <c r="KUI199" s="91"/>
      <c r="KUJ199" s="91"/>
      <c r="KUK199" s="91"/>
      <c r="KUL199" s="91"/>
      <c r="KUM199" s="91"/>
      <c r="KUN199" s="91"/>
      <c r="KUO199" s="91"/>
      <c r="KUP199" s="91"/>
      <c r="KUQ199" s="91"/>
      <c r="KUR199" s="91"/>
      <c r="KUS199" s="91"/>
      <c r="KUT199" s="91"/>
      <c r="KUU199" s="91"/>
      <c r="KUV199" s="91"/>
      <c r="KUW199" s="91"/>
      <c r="KUX199" s="91"/>
      <c r="KUY199" s="91"/>
      <c r="KUZ199" s="91"/>
      <c r="KVA199" s="91"/>
      <c r="KVB199" s="91"/>
      <c r="KVC199" s="91"/>
      <c r="KVD199" s="91"/>
      <c r="KVE199" s="91"/>
      <c r="KVF199" s="91"/>
      <c r="KVG199" s="91"/>
      <c r="KVH199" s="91"/>
      <c r="KVI199" s="91"/>
      <c r="KVJ199" s="91"/>
      <c r="KVK199" s="91"/>
      <c r="KVL199" s="91"/>
      <c r="KVM199" s="91"/>
      <c r="KVN199" s="91"/>
      <c r="KVO199" s="91"/>
      <c r="KVP199" s="91"/>
      <c r="KVQ199" s="91"/>
      <c r="KVR199" s="91"/>
      <c r="KVS199" s="91"/>
      <c r="KVT199" s="91"/>
      <c r="KVU199" s="91"/>
      <c r="KVV199" s="91"/>
      <c r="KVW199" s="91"/>
      <c r="KVX199" s="91"/>
      <c r="KVY199" s="91"/>
      <c r="KVZ199" s="91"/>
      <c r="KWA199" s="91"/>
      <c r="KWB199" s="91"/>
      <c r="KWC199" s="91"/>
      <c r="KWD199" s="91"/>
      <c r="KWE199" s="91"/>
      <c r="KWF199" s="91"/>
      <c r="KWG199" s="91"/>
      <c r="KWH199" s="91"/>
      <c r="KWI199" s="91"/>
      <c r="KWJ199" s="91"/>
      <c r="KWK199" s="91"/>
      <c r="KWL199" s="91"/>
      <c r="KWM199" s="91"/>
      <c r="KWN199" s="91"/>
      <c r="KWO199" s="91"/>
      <c r="KWP199" s="91"/>
      <c r="KWQ199" s="91"/>
      <c r="KWR199" s="91"/>
      <c r="KWS199" s="91"/>
      <c r="KWT199" s="91"/>
      <c r="KWU199" s="91"/>
      <c r="KWV199" s="91"/>
      <c r="KWW199" s="91"/>
      <c r="KWX199" s="91"/>
      <c r="KWY199" s="91"/>
      <c r="KWZ199" s="91"/>
      <c r="KXA199" s="91"/>
      <c r="KXB199" s="91"/>
      <c r="KXC199" s="91"/>
      <c r="KXD199" s="91"/>
      <c r="KXE199" s="91"/>
      <c r="KXF199" s="91"/>
      <c r="KXG199" s="91"/>
      <c r="KXH199" s="91"/>
      <c r="KXI199" s="91"/>
      <c r="KXJ199" s="91"/>
      <c r="KXK199" s="91"/>
      <c r="KXL199" s="91"/>
      <c r="KXM199" s="91"/>
      <c r="KXN199" s="91"/>
      <c r="KXO199" s="91"/>
      <c r="KXP199" s="91"/>
      <c r="KXQ199" s="91"/>
      <c r="KXR199" s="91"/>
      <c r="KXS199" s="91"/>
      <c r="KXT199" s="91"/>
      <c r="KXU199" s="91"/>
      <c r="KXV199" s="91"/>
      <c r="KXW199" s="91"/>
      <c r="KXX199" s="91"/>
      <c r="KXY199" s="91"/>
      <c r="KXZ199" s="91"/>
      <c r="KYA199" s="91"/>
      <c r="KYB199" s="91"/>
      <c r="KYC199" s="91"/>
      <c r="KYD199" s="91"/>
      <c r="KYE199" s="91"/>
      <c r="KYF199" s="91"/>
      <c r="KYG199" s="91"/>
      <c r="KYH199" s="91"/>
      <c r="KYI199" s="91"/>
      <c r="KYJ199" s="91"/>
      <c r="KYK199" s="91"/>
      <c r="KYL199" s="91"/>
      <c r="KYM199" s="91"/>
      <c r="KYN199" s="91"/>
      <c r="KYO199" s="91"/>
      <c r="KYP199" s="91"/>
      <c r="KYQ199" s="91"/>
      <c r="KYR199" s="91"/>
      <c r="KYS199" s="91"/>
      <c r="KYT199" s="91"/>
      <c r="KYU199" s="91"/>
      <c r="KYV199" s="91"/>
      <c r="KYW199" s="91"/>
      <c r="KYX199" s="91"/>
      <c r="KYY199" s="91"/>
      <c r="KYZ199" s="91"/>
      <c r="KZA199" s="91"/>
      <c r="KZB199" s="91"/>
      <c r="KZC199" s="91"/>
      <c r="KZD199" s="91"/>
      <c r="KZE199" s="91"/>
      <c r="KZF199" s="91"/>
      <c r="KZG199" s="91"/>
      <c r="KZH199" s="91"/>
      <c r="KZI199" s="91"/>
      <c r="KZJ199" s="91"/>
      <c r="KZK199" s="91"/>
      <c r="KZL199" s="91"/>
      <c r="KZM199" s="91"/>
      <c r="KZN199" s="91"/>
      <c r="KZO199" s="91"/>
      <c r="KZP199" s="91"/>
      <c r="KZQ199" s="91"/>
      <c r="KZR199" s="91"/>
      <c r="KZS199" s="91"/>
      <c r="KZT199" s="91"/>
      <c r="KZU199" s="91"/>
      <c r="KZV199" s="91"/>
      <c r="KZW199" s="91"/>
      <c r="KZX199" s="91"/>
      <c r="KZY199" s="91"/>
      <c r="KZZ199" s="91"/>
      <c r="LAA199" s="91"/>
      <c r="LAB199" s="91"/>
      <c r="LAC199" s="91"/>
      <c r="LAD199" s="91"/>
      <c r="LAE199" s="91"/>
      <c r="LAF199" s="91"/>
      <c r="LAG199" s="91"/>
      <c r="LAH199" s="91"/>
      <c r="LAI199" s="91"/>
      <c r="LAJ199" s="91"/>
      <c r="LAK199" s="91"/>
      <c r="LAL199" s="91"/>
      <c r="LAM199" s="91"/>
      <c r="LAN199" s="91"/>
      <c r="LAO199" s="91"/>
      <c r="LAP199" s="91"/>
      <c r="LAQ199" s="91"/>
      <c r="LAR199" s="91"/>
      <c r="LAS199" s="91"/>
      <c r="LAT199" s="91"/>
      <c r="LAU199" s="91"/>
      <c r="LAV199" s="91"/>
      <c r="LAW199" s="91"/>
      <c r="LAX199" s="91"/>
      <c r="LAY199" s="91"/>
      <c r="LAZ199" s="91"/>
      <c r="LBA199" s="91"/>
      <c r="LBB199" s="91"/>
      <c r="LBC199" s="91"/>
      <c r="LBD199" s="91"/>
      <c r="LBE199" s="91"/>
      <c r="LBF199" s="91"/>
      <c r="LBG199" s="91"/>
      <c r="LBH199" s="91"/>
      <c r="LBI199" s="91"/>
      <c r="LBJ199" s="91"/>
      <c r="LBK199" s="91"/>
      <c r="LBL199" s="91"/>
      <c r="LBM199" s="91"/>
      <c r="LBN199" s="91"/>
      <c r="LBO199" s="91"/>
      <c r="LBP199" s="91"/>
      <c r="LBQ199" s="91"/>
      <c r="LBR199" s="91"/>
      <c r="LBS199" s="91"/>
      <c r="LBT199" s="91"/>
      <c r="LBU199" s="91"/>
      <c r="LBV199" s="91"/>
      <c r="LBW199" s="91"/>
      <c r="LBX199" s="91"/>
      <c r="LBY199" s="91"/>
      <c r="LBZ199" s="91"/>
      <c r="LCA199" s="91"/>
      <c r="LCB199" s="91"/>
      <c r="LCC199" s="91"/>
      <c r="LCD199" s="91"/>
      <c r="LCE199" s="91"/>
      <c r="LCF199" s="91"/>
      <c r="LCG199" s="91"/>
      <c r="LCH199" s="91"/>
      <c r="LCI199" s="91"/>
      <c r="LCJ199" s="91"/>
      <c r="LCK199" s="91"/>
      <c r="LCL199" s="91"/>
      <c r="LCM199" s="91"/>
      <c r="LCN199" s="91"/>
      <c r="LCO199" s="91"/>
      <c r="LCP199" s="91"/>
      <c r="LCQ199" s="91"/>
      <c r="LCR199" s="91"/>
      <c r="LCS199" s="91"/>
      <c r="LCT199" s="91"/>
      <c r="LCU199" s="91"/>
      <c r="LCV199" s="91"/>
      <c r="LCW199" s="91"/>
      <c r="LCX199" s="91"/>
      <c r="LCY199" s="91"/>
      <c r="LCZ199" s="91"/>
      <c r="LDA199" s="91"/>
      <c r="LDB199" s="91"/>
      <c r="LDC199" s="91"/>
      <c r="LDD199" s="91"/>
      <c r="LDE199" s="91"/>
      <c r="LDF199" s="91"/>
      <c r="LDG199" s="91"/>
      <c r="LDH199" s="91"/>
      <c r="LDI199" s="91"/>
      <c r="LDJ199" s="91"/>
      <c r="LDK199" s="91"/>
      <c r="LDL199" s="91"/>
      <c r="LDM199" s="91"/>
      <c r="LDN199" s="91"/>
      <c r="LDO199" s="91"/>
      <c r="LDP199" s="91"/>
      <c r="LDQ199" s="91"/>
      <c r="LDR199" s="91"/>
      <c r="LDS199" s="91"/>
      <c r="LDT199" s="91"/>
      <c r="LDU199" s="91"/>
      <c r="LDV199" s="91"/>
      <c r="LDW199" s="91"/>
      <c r="LDX199" s="91"/>
      <c r="LDY199" s="91"/>
      <c r="LDZ199" s="91"/>
      <c r="LEA199" s="91"/>
      <c r="LEB199" s="91"/>
      <c r="LEC199" s="91"/>
      <c r="LED199" s="91"/>
      <c r="LEE199" s="91"/>
      <c r="LEF199" s="91"/>
      <c r="LEG199" s="91"/>
      <c r="LEH199" s="91"/>
      <c r="LEI199" s="91"/>
      <c r="LEJ199" s="91"/>
      <c r="LEK199" s="91"/>
      <c r="LEL199" s="91"/>
      <c r="LEM199" s="91"/>
      <c r="LEN199" s="91"/>
      <c r="LEO199" s="91"/>
      <c r="LEP199" s="91"/>
      <c r="LEQ199" s="91"/>
      <c r="LER199" s="91"/>
      <c r="LES199" s="91"/>
      <c r="LET199" s="91"/>
      <c r="LEU199" s="91"/>
      <c r="LEV199" s="91"/>
      <c r="LEW199" s="91"/>
      <c r="LEX199" s="91"/>
      <c r="LEY199" s="91"/>
      <c r="LEZ199" s="91"/>
      <c r="LFA199" s="91"/>
      <c r="LFB199" s="91"/>
      <c r="LFC199" s="91"/>
      <c r="LFD199" s="91"/>
      <c r="LFE199" s="91"/>
      <c r="LFF199" s="91"/>
      <c r="LFG199" s="91"/>
      <c r="LFH199" s="91"/>
      <c r="LFI199" s="91"/>
      <c r="LFJ199" s="91"/>
      <c r="LFK199" s="91"/>
      <c r="LFL199" s="91"/>
      <c r="LFM199" s="91"/>
      <c r="LFN199" s="91"/>
      <c r="LFO199" s="91"/>
      <c r="LFP199" s="91"/>
      <c r="LFQ199" s="91"/>
      <c r="LFR199" s="91"/>
      <c r="LFS199" s="91"/>
      <c r="LFT199" s="91"/>
      <c r="LFU199" s="91"/>
      <c r="LFV199" s="91"/>
      <c r="LFW199" s="91"/>
      <c r="LFX199" s="91"/>
      <c r="LFY199" s="91"/>
      <c r="LFZ199" s="91"/>
      <c r="LGA199" s="91"/>
      <c r="LGB199" s="91"/>
      <c r="LGC199" s="91"/>
      <c r="LGD199" s="91"/>
      <c r="LGE199" s="91"/>
      <c r="LGF199" s="91"/>
      <c r="LGG199" s="91"/>
      <c r="LGH199" s="91"/>
      <c r="LGI199" s="91"/>
      <c r="LGJ199" s="91"/>
      <c r="LGK199" s="91"/>
      <c r="LGL199" s="91"/>
      <c r="LGM199" s="91"/>
      <c r="LGN199" s="91"/>
      <c r="LGO199" s="91"/>
      <c r="LGP199" s="91"/>
      <c r="LGQ199" s="91"/>
      <c r="LGR199" s="91"/>
      <c r="LGS199" s="91"/>
      <c r="LGT199" s="91"/>
      <c r="LGU199" s="91"/>
      <c r="LGV199" s="91"/>
      <c r="LGW199" s="91"/>
      <c r="LGX199" s="91"/>
      <c r="LGY199" s="91"/>
      <c r="LGZ199" s="91"/>
      <c r="LHA199" s="91"/>
      <c r="LHB199" s="91"/>
      <c r="LHC199" s="91"/>
      <c r="LHD199" s="91"/>
      <c r="LHE199" s="91"/>
      <c r="LHF199" s="91"/>
      <c r="LHG199" s="91"/>
      <c r="LHH199" s="91"/>
      <c r="LHI199" s="91"/>
      <c r="LHJ199" s="91"/>
      <c r="LHK199" s="91"/>
      <c r="LHL199" s="91"/>
      <c r="LHM199" s="91"/>
      <c r="LHN199" s="91"/>
      <c r="LHO199" s="91"/>
      <c r="LHP199" s="91"/>
      <c r="LHQ199" s="91"/>
      <c r="LHR199" s="91"/>
      <c r="LHS199" s="91"/>
      <c r="LHT199" s="91"/>
      <c r="LHU199" s="91"/>
      <c r="LHV199" s="91"/>
      <c r="LHW199" s="91"/>
      <c r="LHX199" s="91"/>
      <c r="LHY199" s="91"/>
      <c r="LHZ199" s="91"/>
      <c r="LIA199" s="91"/>
      <c r="LIB199" s="91"/>
      <c r="LIC199" s="91"/>
      <c r="LID199" s="91"/>
      <c r="LIE199" s="91"/>
      <c r="LIF199" s="91"/>
      <c r="LIG199" s="91"/>
      <c r="LIH199" s="91"/>
      <c r="LII199" s="91"/>
      <c r="LIJ199" s="91"/>
      <c r="LIK199" s="91"/>
      <c r="LIL199" s="91"/>
      <c r="LIM199" s="91"/>
      <c r="LIN199" s="91"/>
      <c r="LIO199" s="91"/>
      <c r="LIP199" s="91"/>
      <c r="LIQ199" s="91"/>
      <c r="LIR199" s="91"/>
      <c r="LIS199" s="91"/>
      <c r="LIT199" s="91"/>
      <c r="LIU199" s="91"/>
      <c r="LIV199" s="91"/>
      <c r="LIW199" s="91"/>
      <c r="LIX199" s="91"/>
      <c r="LIY199" s="91"/>
      <c r="LIZ199" s="91"/>
      <c r="LJA199" s="91"/>
      <c r="LJB199" s="91"/>
      <c r="LJC199" s="91"/>
      <c r="LJD199" s="91"/>
      <c r="LJE199" s="91"/>
      <c r="LJF199" s="91"/>
      <c r="LJG199" s="91"/>
      <c r="LJH199" s="91"/>
      <c r="LJI199" s="91"/>
      <c r="LJJ199" s="91"/>
      <c r="LJK199" s="91"/>
      <c r="LJL199" s="91"/>
      <c r="LJM199" s="91"/>
      <c r="LJN199" s="91"/>
      <c r="LJO199" s="91"/>
      <c r="LJP199" s="91"/>
      <c r="LJQ199" s="91"/>
      <c r="LJR199" s="91"/>
      <c r="LJS199" s="91"/>
      <c r="LJT199" s="91"/>
      <c r="LJU199" s="91"/>
      <c r="LJV199" s="91"/>
      <c r="LJW199" s="91"/>
      <c r="LJX199" s="91"/>
      <c r="LJY199" s="91"/>
      <c r="LJZ199" s="91"/>
      <c r="LKA199" s="91"/>
      <c r="LKB199" s="91"/>
      <c r="LKC199" s="91"/>
      <c r="LKD199" s="91"/>
      <c r="LKE199" s="91"/>
      <c r="LKF199" s="91"/>
      <c r="LKG199" s="91"/>
      <c r="LKH199" s="91"/>
      <c r="LKI199" s="91"/>
      <c r="LKJ199" s="91"/>
      <c r="LKK199" s="91"/>
      <c r="LKL199" s="91"/>
      <c r="LKM199" s="91"/>
      <c r="LKN199" s="91"/>
      <c r="LKO199" s="91"/>
      <c r="LKP199" s="91"/>
      <c r="LKQ199" s="91"/>
      <c r="LKR199" s="91"/>
      <c r="LKS199" s="91"/>
      <c r="LKT199" s="91"/>
      <c r="LKU199" s="91"/>
      <c r="LKV199" s="91"/>
      <c r="LKW199" s="91"/>
      <c r="LKX199" s="91"/>
      <c r="LKY199" s="91"/>
      <c r="LKZ199" s="91"/>
      <c r="LLA199" s="91"/>
      <c r="LLB199" s="91"/>
      <c r="LLC199" s="91"/>
      <c r="LLD199" s="91"/>
      <c r="LLE199" s="91"/>
      <c r="LLF199" s="91"/>
      <c r="LLG199" s="91"/>
      <c r="LLH199" s="91"/>
      <c r="LLI199" s="91"/>
      <c r="LLJ199" s="91"/>
      <c r="LLK199" s="91"/>
      <c r="LLL199" s="91"/>
      <c r="LLM199" s="91"/>
      <c r="LLN199" s="91"/>
      <c r="LLO199" s="91"/>
      <c r="LLP199" s="91"/>
      <c r="LLQ199" s="91"/>
      <c r="LLR199" s="91"/>
      <c r="LLS199" s="91"/>
      <c r="LLT199" s="91"/>
      <c r="LLU199" s="91"/>
      <c r="LLV199" s="91"/>
      <c r="LLW199" s="91"/>
      <c r="LLX199" s="91"/>
      <c r="LLY199" s="91"/>
      <c r="LLZ199" s="91"/>
      <c r="LMA199" s="91"/>
      <c r="LMB199" s="91"/>
      <c r="LMC199" s="91"/>
      <c r="LMD199" s="91"/>
      <c r="LME199" s="91"/>
      <c r="LMF199" s="91"/>
      <c r="LMG199" s="91"/>
      <c r="LMH199" s="91"/>
      <c r="LMI199" s="91"/>
      <c r="LMJ199" s="91"/>
      <c r="LMK199" s="91"/>
      <c r="LML199" s="91"/>
      <c r="LMM199" s="91"/>
      <c r="LMN199" s="91"/>
      <c r="LMO199" s="91"/>
      <c r="LMP199" s="91"/>
      <c r="LMQ199" s="91"/>
      <c r="LMR199" s="91"/>
      <c r="LMS199" s="91"/>
      <c r="LMT199" s="91"/>
      <c r="LMU199" s="91"/>
      <c r="LMV199" s="91"/>
      <c r="LMW199" s="91"/>
      <c r="LMX199" s="91"/>
      <c r="LMY199" s="91"/>
      <c r="LMZ199" s="91"/>
      <c r="LNA199" s="91"/>
      <c r="LNB199" s="91"/>
      <c r="LNC199" s="91"/>
      <c r="LND199" s="91"/>
      <c r="LNE199" s="91"/>
      <c r="LNF199" s="91"/>
      <c r="LNG199" s="91"/>
      <c r="LNH199" s="91"/>
      <c r="LNI199" s="91"/>
      <c r="LNJ199" s="91"/>
      <c r="LNK199" s="91"/>
      <c r="LNL199" s="91"/>
      <c r="LNM199" s="91"/>
      <c r="LNN199" s="91"/>
      <c r="LNO199" s="91"/>
      <c r="LNP199" s="91"/>
      <c r="LNQ199" s="91"/>
      <c r="LNR199" s="91"/>
      <c r="LNS199" s="91"/>
      <c r="LNT199" s="91"/>
      <c r="LNU199" s="91"/>
      <c r="LNV199" s="91"/>
      <c r="LNW199" s="91"/>
      <c r="LNX199" s="91"/>
      <c r="LNY199" s="91"/>
      <c r="LNZ199" s="91"/>
      <c r="LOA199" s="91"/>
      <c r="LOB199" s="91"/>
      <c r="LOC199" s="91"/>
      <c r="LOD199" s="91"/>
      <c r="LOE199" s="91"/>
      <c r="LOF199" s="91"/>
      <c r="LOG199" s="91"/>
      <c r="LOH199" s="91"/>
      <c r="LOI199" s="91"/>
      <c r="LOJ199" s="91"/>
      <c r="LOK199" s="91"/>
      <c r="LOL199" s="91"/>
      <c r="LOM199" s="91"/>
      <c r="LON199" s="91"/>
      <c r="LOO199" s="91"/>
      <c r="LOP199" s="91"/>
      <c r="LOQ199" s="91"/>
      <c r="LOR199" s="91"/>
      <c r="LOS199" s="91"/>
      <c r="LOT199" s="91"/>
      <c r="LOU199" s="91"/>
      <c r="LOV199" s="91"/>
      <c r="LOW199" s="91"/>
      <c r="LOX199" s="91"/>
      <c r="LOY199" s="91"/>
      <c r="LOZ199" s="91"/>
      <c r="LPA199" s="91"/>
      <c r="LPB199" s="91"/>
      <c r="LPC199" s="91"/>
      <c r="LPD199" s="91"/>
      <c r="LPE199" s="91"/>
      <c r="LPF199" s="91"/>
      <c r="LPG199" s="91"/>
      <c r="LPH199" s="91"/>
      <c r="LPI199" s="91"/>
      <c r="LPJ199" s="91"/>
      <c r="LPK199" s="91"/>
      <c r="LPL199" s="91"/>
      <c r="LPM199" s="91"/>
      <c r="LPN199" s="91"/>
      <c r="LPO199" s="91"/>
      <c r="LPP199" s="91"/>
      <c r="LPQ199" s="91"/>
      <c r="LPR199" s="91"/>
      <c r="LPS199" s="91"/>
      <c r="LPT199" s="91"/>
      <c r="LPU199" s="91"/>
      <c r="LPV199" s="91"/>
      <c r="LPW199" s="91"/>
      <c r="LPX199" s="91"/>
      <c r="LPY199" s="91"/>
      <c r="LPZ199" s="91"/>
      <c r="LQA199" s="91"/>
      <c r="LQB199" s="91"/>
      <c r="LQC199" s="91"/>
      <c r="LQD199" s="91"/>
      <c r="LQE199" s="91"/>
      <c r="LQF199" s="91"/>
      <c r="LQG199" s="91"/>
      <c r="LQH199" s="91"/>
      <c r="LQI199" s="91"/>
      <c r="LQJ199" s="91"/>
      <c r="LQK199" s="91"/>
      <c r="LQL199" s="91"/>
      <c r="LQM199" s="91"/>
      <c r="LQN199" s="91"/>
      <c r="LQO199" s="91"/>
      <c r="LQP199" s="91"/>
      <c r="LQQ199" s="91"/>
      <c r="LQR199" s="91"/>
      <c r="LQS199" s="91"/>
      <c r="LQT199" s="91"/>
      <c r="LQU199" s="91"/>
      <c r="LQV199" s="91"/>
      <c r="LQW199" s="91"/>
      <c r="LQX199" s="91"/>
      <c r="LQY199" s="91"/>
      <c r="LQZ199" s="91"/>
      <c r="LRA199" s="91"/>
      <c r="LRB199" s="91"/>
      <c r="LRC199" s="91"/>
      <c r="LRD199" s="91"/>
      <c r="LRE199" s="91"/>
      <c r="LRF199" s="91"/>
      <c r="LRG199" s="91"/>
      <c r="LRH199" s="91"/>
      <c r="LRI199" s="91"/>
      <c r="LRJ199" s="91"/>
      <c r="LRK199" s="91"/>
      <c r="LRL199" s="91"/>
      <c r="LRM199" s="91"/>
      <c r="LRN199" s="91"/>
      <c r="LRO199" s="91"/>
      <c r="LRP199" s="91"/>
      <c r="LRQ199" s="91"/>
      <c r="LRR199" s="91"/>
      <c r="LRS199" s="91"/>
      <c r="LRT199" s="91"/>
      <c r="LRU199" s="91"/>
      <c r="LRV199" s="91"/>
      <c r="LRW199" s="91"/>
      <c r="LRX199" s="91"/>
      <c r="LRY199" s="91"/>
      <c r="LRZ199" s="91"/>
      <c r="LSA199" s="91"/>
      <c r="LSB199" s="91"/>
      <c r="LSC199" s="91"/>
      <c r="LSD199" s="91"/>
      <c r="LSE199" s="91"/>
      <c r="LSF199" s="91"/>
      <c r="LSG199" s="91"/>
      <c r="LSH199" s="91"/>
      <c r="LSI199" s="91"/>
      <c r="LSJ199" s="91"/>
      <c r="LSK199" s="91"/>
      <c r="LSL199" s="91"/>
      <c r="LSM199" s="91"/>
      <c r="LSN199" s="91"/>
      <c r="LSO199" s="91"/>
      <c r="LSP199" s="91"/>
      <c r="LSQ199" s="91"/>
      <c r="LSR199" s="91"/>
      <c r="LSS199" s="91"/>
      <c r="LST199" s="91"/>
      <c r="LSU199" s="91"/>
      <c r="LSV199" s="91"/>
      <c r="LSW199" s="91"/>
      <c r="LSX199" s="91"/>
      <c r="LSY199" s="91"/>
      <c r="LSZ199" s="91"/>
      <c r="LTA199" s="91"/>
      <c r="LTB199" s="91"/>
      <c r="LTC199" s="91"/>
      <c r="LTD199" s="91"/>
      <c r="LTE199" s="91"/>
      <c r="LTF199" s="91"/>
      <c r="LTG199" s="91"/>
      <c r="LTH199" s="91"/>
      <c r="LTI199" s="91"/>
      <c r="LTJ199" s="91"/>
      <c r="LTK199" s="91"/>
      <c r="LTL199" s="91"/>
      <c r="LTM199" s="91"/>
      <c r="LTN199" s="91"/>
      <c r="LTO199" s="91"/>
      <c r="LTP199" s="91"/>
      <c r="LTQ199" s="91"/>
      <c r="LTR199" s="91"/>
      <c r="LTS199" s="91"/>
      <c r="LTT199" s="91"/>
      <c r="LTU199" s="91"/>
      <c r="LTV199" s="91"/>
      <c r="LTW199" s="91"/>
      <c r="LTX199" s="91"/>
      <c r="LTY199" s="91"/>
      <c r="LTZ199" s="91"/>
      <c r="LUA199" s="91"/>
      <c r="LUB199" s="91"/>
      <c r="LUC199" s="91"/>
      <c r="LUD199" s="91"/>
      <c r="LUE199" s="91"/>
      <c r="LUF199" s="91"/>
      <c r="LUG199" s="91"/>
      <c r="LUH199" s="91"/>
      <c r="LUI199" s="91"/>
      <c r="LUJ199" s="91"/>
      <c r="LUK199" s="91"/>
      <c r="LUL199" s="91"/>
      <c r="LUM199" s="91"/>
      <c r="LUN199" s="91"/>
      <c r="LUO199" s="91"/>
      <c r="LUP199" s="91"/>
      <c r="LUQ199" s="91"/>
      <c r="LUR199" s="91"/>
      <c r="LUS199" s="91"/>
      <c r="LUT199" s="91"/>
      <c r="LUU199" s="91"/>
      <c r="LUV199" s="91"/>
      <c r="LUW199" s="91"/>
      <c r="LUX199" s="91"/>
      <c r="LUY199" s="91"/>
      <c r="LUZ199" s="91"/>
      <c r="LVA199" s="91"/>
      <c r="LVB199" s="91"/>
      <c r="LVC199" s="91"/>
      <c r="LVD199" s="91"/>
      <c r="LVE199" s="91"/>
      <c r="LVF199" s="91"/>
      <c r="LVG199" s="91"/>
      <c r="LVH199" s="91"/>
      <c r="LVI199" s="91"/>
      <c r="LVJ199" s="91"/>
      <c r="LVK199" s="91"/>
      <c r="LVL199" s="91"/>
      <c r="LVM199" s="91"/>
      <c r="LVN199" s="91"/>
      <c r="LVO199" s="91"/>
      <c r="LVP199" s="91"/>
      <c r="LVQ199" s="91"/>
      <c r="LVR199" s="91"/>
      <c r="LVS199" s="91"/>
      <c r="LVT199" s="91"/>
      <c r="LVU199" s="91"/>
      <c r="LVV199" s="91"/>
      <c r="LVW199" s="91"/>
      <c r="LVX199" s="91"/>
      <c r="LVY199" s="91"/>
      <c r="LVZ199" s="91"/>
      <c r="LWA199" s="91"/>
      <c r="LWB199" s="91"/>
      <c r="LWC199" s="91"/>
      <c r="LWD199" s="91"/>
      <c r="LWE199" s="91"/>
      <c r="LWF199" s="91"/>
      <c r="LWG199" s="91"/>
      <c r="LWH199" s="91"/>
      <c r="LWI199" s="91"/>
      <c r="LWJ199" s="91"/>
      <c r="LWK199" s="91"/>
      <c r="LWL199" s="91"/>
      <c r="LWM199" s="91"/>
      <c r="LWN199" s="91"/>
      <c r="LWO199" s="91"/>
      <c r="LWP199" s="91"/>
      <c r="LWQ199" s="91"/>
      <c r="LWR199" s="91"/>
      <c r="LWS199" s="91"/>
      <c r="LWT199" s="91"/>
      <c r="LWU199" s="91"/>
      <c r="LWV199" s="91"/>
      <c r="LWW199" s="91"/>
      <c r="LWX199" s="91"/>
      <c r="LWY199" s="91"/>
      <c r="LWZ199" s="91"/>
      <c r="LXA199" s="91"/>
      <c r="LXB199" s="91"/>
      <c r="LXC199" s="91"/>
      <c r="LXD199" s="91"/>
      <c r="LXE199" s="91"/>
      <c r="LXF199" s="91"/>
      <c r="LXG199" s="91"/>
      <c r="LXH199" s="91"/>
      <c r="LXI199" s="91"/>
      <c r="LXJ199" s="91"/>
      <c r="LXK199" s="91"/>
      <c r="LXL199" s="91"/>
      <c r="LXM199" s="91"/>
      <c r="LXN199" s="91"/>
      <c r="LXO199" s="91"/>
      <c r="LXP199" s="91"/>
      <c r="LXQ199" s="91"/>
      <c r="LXR199" s="91"/>
      <c r="LXS199" s="91"/>
      <c r="LXT199" s="91"/>
      <c r="LXU199" s="91"/>
      <c r="LXV199" s="91"/>
      <c r="LXW199" s="91"/>
      <c r="LXX199" s="91"/>
      <c r="LXY199" s="91"/>
      <c r="LXZ199" s="91"/>
      <c r="LYA199" s="91"/>
      <c r="LYB199" s="91"/>
      <c r="LYC199" s="91"/>
      <c r="LYD199" s="91"/>
      <c r="LYE199" s="91"/>
      <c r="LYF199" s="91"/>
      <c r="LYG199" s="91"/>
      <c r="LYH199" s="91"/>
      <c r="LYI199" s="91"/>
      <c r="LYJ199" s="91"/>
      <c r="LYK199" s="91"/>
      <c r="LYL199" s="91"/>
      <c r="LYM199" s="91"/>
      <c r="LYN199" s="91"/>
      <c r="LYO199" s="91"/>
      <c r="LYP199" s="91"/>
      <c r="LYQ199" s="91"/>
      <c r="LYR199" s="91"/>
      <c r="LYS199" s="91"/>
      <c r="LYT199" s="91"/>
      <c r="LYU199" s="91"/>
      <c r="LYV199" s="91"/>
      <c r="LYW199" s="91"/>
      <c r="LYX199" s="91"/>
      <c r="LYY199" s="91"/>
      <c r="LYZ199" s="91"/>
      <c r="LZA199" s="91"/>
      <c r="LZB199" s="91"/>
      <c r="LZC199" s="91"/>
      <c r="LZD199" s="91"/>
      <c r="LZE199" s="91"/>
      <c r="LZF199" s="91"/>
      <c r="LZG199" s="91"/>
      <c r="LZH199" s="91"/>
      <c r="LZI199" s="91"/>
      <c r="LZJ199" s="91"/>
      <c r="LZK199" s="91"/>
      <c r="LZL199" s="91"/>
      <c r="LZM199" s="91"/>
      <c r="LZN199" s="91"/>
      <c r="LZO199" s="91"/>
      <c r="LZP199" s="91"/>
      <c r="LZQ199" s="91"/>
      <c r="LZR199" s="91"/>
      <c r="LZS199" s="91"/>
      <c r="LZT199" s="91"/>
      <c r="LZU199" s="91"/>
      <c r="LZV199" s="91"/>
      <c r="LZW199" s="91"/>
      <c r="LZX199" s="91"/>
      <c r="LZY199" s="91"/>
      <c r="LZZ199" s="91"/>
      <c r="MAA199" s="91"/>
      <c r="MAB199" s="91"/>
      <c r="MAC199" s="91"/>
      <c r="MAD199" s="91"/>
      <c r="MAE199" s="91"/>
      <c r="MAF199" s="91"/>
      <c r="MAG199" s="91"/>
      <c r="MAH199" s="91"/>
      <c r="MAI199" s="91"/>
      <c r="MAJ199" s="91"/>
      <c r="MAK199" s="91"/>
      <c r="MAL199" s="91"/>
      <c r="MAM199" s="91"/>
      <c r="MAN199" s="91"/>
      <c r="MAO199" s="91"/>
      <c r="MAP199" s="91"/>
      <c r="MAQ199" s="91"/>
      <c r="MAR199" s="91"/>
      <c r="MAS199" s="91"/>
      <c r="MAT199" s="91"/>
      <c r="MAU199" s="91"/>
      <c r="MAV199" s="91"/>
      <c r="MAW199" s="91"/>
      <c r="MAX199" s="91"/>
      <c r="MAY199" s="91"/>
      <c r="MAZ199" s="91"/>
      <c r="MBA199" s="91"/>
      <c r="MBB199" s="91"/>
      <c r="MBC199" s="91"/>
      <c r="MBD199" s="91"/>
      <c r="MBE199" s="91"/>
      <c r="MBF199" s="91"/>
      <c r="MBG199" s="91"/>
      <c r="MBH199" s="91"/>
      <c r="MBI199" s="91"/>
      <c r="MBJ199" s="91"/>
      <c r="MBK199" s="91"/>
      <c r="MBL199" s="91"/>
      <c r="MBM199" s="91"/>
      <c r="MBN199" s="91"/>
      <c r="MBO199" s="91"/>
      <c r="MBP199" s="91"/>
      <c r="MBQ199" s="91"/>
      <c r="MBR199" s="91"/>
      <c r="MBS199" s="91"/>
      <c r="MBT199" s="91"/>
      <c r="MBU199" s="91"/>
      <c r="MBV199" s="91"/>
      <c r="MBW199" s="91"/>
      <c r="MBX199" s="91"/>
      <c r="MBY199" s="91"/>
      <c r="MBZ199" s="91"/>
      <c r="MCA199" s="91"/>
      <c r="MCB199" s="91"/>
      <c r="MCC199" s="91"/>
      <c r="MCD199" s="91"/>
      <c r="MCE199" s="91"/>
      <c r="MCF199" s="91"/>
      <c r="MCG199" s="91"/>
      <c r="MCH199" s="91"/>
      <c r="MCI199" s="91"/>
      <c r="MCJ199" s="91"/>
      <c r="MCK199" s="91"/>
      <c r="MCL199" s="91"/>
      <c r="MCM199" s="91"/>
      <c r="MCN199" s="91"/>
      <c r="MCO199" s="91"/>
      <c r="MCP199" s="91"/>
      <c r="MCQ199" s="91"/>
      <c r="MCR199" s="91"/>
      <c r="MCS199" s="91"/>
      <c r="MCT199" s="91"/>
      <c r="MCU199" s="91"/>
      <c r="MCV199" s="91"/>
      <c r="MCW199" s="91"/>
      <c r="MCX199" s="91"/>
      <c r="MCY199" s="91"/>
      <c r="MCZ199" s="91"/>
      <c r="MDA199" s="91"/>
      <c r="MDB199" s="91"/>
      <c r="MDC199" s="91"/>
      <c r="MDD199" s="91"/>
      <c r="MDE199" s="91"/>
      <c r="MDF199" s="91"/>
      <c r="MDG199" s="91"/>
      <c r="MDH199" s="91"/>
      <c r="MDI199" s="91"/>
      <c r="MDJ199" s="91"/>
      <c r="MDK199" s="91"/>
      <c r="MDL199" s="91"/>
      <c r="MDM199" s="91"/>
      <c r="MDN199" s="91"/>
      <c r="MDO199" s="91"/>
      <c r="MDP199" s="91"/>
      <c r="MDQ199" s="91"/>
      <c r="MDR199" s="91"/>
      <c r="MDS199" s="91"/>
      <c r="MDT199" s="91"/>
      <c r="MDU199" s="91"/>
      <c r="MDV199" s="91"/>
      <c r="MDW199" s="91"/>
      <c r="MDX199" s="91"/>
      <c r="MDY199" s="91"/>
      <c r="MDZ199" s="91"/>
      <c r="MEA199" s="91"/>
      <c r="MEB199" s="91"/>
      <c r="MEC199" s="91"/>
      <c r="MED199" s="91"/>
      <c r="MEE199" s="91"/>
      <c r="MEF199" s="91"/>
      <c r="MEG199" s="91"/>
      <c r="MEH199" s="91"/>
      <c r="MEI199" s="91"/>
      <c r="MEJ199" s="91"/>
      <c r="MEK199" s="91"/>
      <c r="MEL199" s="91"/>
      <c r="MEM199" s="91"/>
      <c r="MEN199" s="91"/>
      <c r="MEO199" s="91"/>
      <c r="MEP199" s="91"/>
      <c r="MEQ199" s="91"/>
      <c r="MER199" s="91"/>
      <c r="MES199" s="91"/>
      <c r="MET199" s="91"/>
      <c r="MEU199" s="91"/>
      <c r="MEV199" s="91"/>
      <c r="MEW199" s="91"/>
      <c r="MEX199" s="91"/>
      <c r="MEY199" s="91"/>
      <c r="MEZ199" s="91"/>
      <c r="MFA199" s="91"/>
      <c r="MFB199" s="91"/>
      <c r="MFC199" s="91"/>
      <c r="MFD199" s="91"/>
      <c r="MFE199" s="91"/>
      <c r="MFF199" s="91"/>
      <c r="MFG199" s="91"/>
      <c r="MFH199" s="91"/>
      <c r="MFI199" s="91"/>
      <c r="MFJ199" s="91"/>
      <c r="MFK199" s="91"/>
      <c r="MFL199" s="91"/>
      <c r="MFM199" s="91"/>
      <c r="MFN199" s="91"/>
      <c r="MFO199" s="91"/>
      <c r="MFP199" s="91"/>
      <c r="MFQ199" s="91"/>
      <c r="MFR199" s="91"/>
      <c r="MFS199" s="91"/>
      <c r="MFT199" s="91"/>
      <c r="MFU199" s="91"/>
      <c r="MFV199" s="91"/>
      <c r="MFW199" s="91"/>
      <c r="MFX199" s="91"/>
      <c r="MFY199" s="91"/>
      <c r="MFZ199" s="91"/>
      <c r="MGA199" s="91"/>
      <c r="MGB199" s="91"/>
      <c r="MGC199" s="91"/>
      <c r="MGD199" s="91"/>
      <c r="MGE199" s="91"/>
      <c r="MGF199" s="91"/>
      <c r="MGG199" s="91"/>
      <c r="MGH199" s="91"/>
      <c r="MGI199" s="91"/>
      <c r="MGJ199" s="91"/>
      <c r="MGK199" s="91"/>
      <c r="MGL199" s="91"/>
      <c r="MGM199" s="91"/>
      <c r="MGN199" s="91"/>
      <c r="MGO199" s="91"/>
      <c r="MGP199" s="91"/>
      <c r="MGQ199" s="91"/>
      <c r="MGR199" s="91"/>
      <c r="MGS199" s="91"/>
      <c r="MGT199" s="91"/>
      <c r="MGU199" s="91"/>
      <c r="MGV199" s="91"/>
      <c r="MGW199" s="91"/>
      <c r="MGX199" s="91"/>
      <c r="MGY199" s="91"/>
      <c r="MGZ199" s="91"/>
      <c r="MHA199" s="91"/>
      <c r="MHB199" s="91"/>
      <c r="MHC199" s="91"/>
      <c r="MHD199" s="91"/>
      <c r="MHE199" s="91"/>
      <c r="MHF199" s="91"/>
      <c r="MHG199" s="91"/>
      <c r="MHH199" s="91"/>
      <c r="MHI199" s="91"/>
      <c r="MHJ199" s="91"/>
      <c r="MHK199" s="91"/>
      <c r="MHL199" s="91"/>
      <c r="MHM199" s="91"/>
      <c r="MHN199" s="91"/>
      <c r="MHO199" s="91"/>
      <c r="MHP199" s="91"/>
      <c r="MHQ199" s="91"/>
      <c r="MHR199" s="91"/>
      <c r="MHS199" s="91"/>
      <c r="MHT199" s="91"/>
      <c r="MHU199" s="91"/>
      <c r="MHV199" s="91"/>
      <c r="MHW199" s="91"/>
      <c r="MHX199" s="91"/>
      <c r="MHY199" s="91"/>
      <c r="MHZ199" s="91"/>
      <c r="MIA199" s="91"/>
      <c r="MIB199" s="91"/>
      <c r="MIC199" s="91"/>
      <c r="MID199" s="91"/>
      <c r="MIE199" s="91"/>
      <c r="MIF199" s="91"/>
      <c r="MIG199" s="91"/>
      <c r="MIH199" s="91"/>
      <c r="MII199" s="91"/>
      <c r="MIJ199" s="91"/>
      <c r="MIK199" s="91"/>
      <c r="MIL199" s="91"/>
      <c r="MIM199" s="91"/>
      <c r="MIN199" s="91"/>
      <c r="MIO199" s="91"/>
      <c r="MIP199" s="91"/>
      <c r="MIQ199" s="91"/>
      <c r="MIR199" s="91"/>
      <c r="MIS199" s="91"/>
      <c r="MIT199" s="91"/>
      <c r="MIU199" s="91"/>
      <c r="MIV199" s="91"/>
      <c r="MIW199" s="91"/>
      <c r="MIX199" s="91"/>
      <c r="MIY199" s="91"/>
      <c r="MIZ199" s="91"/>
      <c r="MJA199" s="91"/>
      <c r="MJB199" s="91"/>
      <c r="MJC199" s="91"/>
      <c r="MJD199" s="91"/>
      <c r="MJE199" s="91"/>
      <c r="MJF199" s="91"/>
      <c r="MJG199" s="91"/>
      <c r="MJH199" s="91"/>
      <c r="MJI199" s="91"/>
      <c r="MJJ199" s="91"/>
      <c r="MJK199" s="91"/>
      <c r="MJL199" s="91"/>
      <c r="MJM199" s="91"/>
      <c r="MJN199" s="91"/>
      <c r="MJO199" s="91"/>
      <c r="MJP199" s="91"/>
      <c r="MJQ199" s="91"/>
      <c r="MJR199" s="91"/>
      <c r="MJS199" s="91"/>
      <c r="MJT199" s="91"/>
      <c r="MJU199" s="91"/>
      <c r="MJV199" s="91"/>
      <c r="MJW199" s="91"/>
      <c r="MJX199" s="91"/>
      <c r="MJY199" s="91"/>
      <c r="MJZ199" s="91"/>
      <c r="MKA199" s="91"/>
      <c r="MKB199" s="91"/>
      <c r="MKC199" s="91"/>
      <c r="MKD199" s="91"/>
      <c r="MKE199" s="91"/>
      <c r="MKF199" s="91"/>
      <c r="MKG199" s="91"/>
      <c r="MKH199" s="91"/>
      <c r="MKI199" s="91"/>
      <c r="MKJ199" s="91"/>
      <c r="MKK199" s="91"/>
      <c r="MKL199" s="91"/>
      <c r="MKM199" s="91"/>
      <c r="MKN199" s="91"/>
      <c r="MKO199" s="91"/>
      <c r="MKP199" s="91"/>
      <c r="MKQ199" s="91"/>
      <c r="MKR199" s="91"/>
      <c r="MKS199" s="91"/>
      <c r="MKT199" s="91"/>
      <c r="MKU199" s="91"/>
      <c r="MKV199" s="91"/>
      <c r="MKW199" s="91"/>
      <c r="MKX199" s="91"/>
      <c r="MKY199" s="91"/>
      <c r="MKZ199" s="91"/>
      <c r="MLA199" s="91"/>
      <c r="MLB199" s="91"/>
      <c r="MLC199" s="91"/>
      <c r="MLD199" s="91"/>
      <c r="MLE199" s="91"/>
      <c r="MLF199" s="91"/>
      <c r="MLG199" s="91"/>
      <c r="MLH199" s="91"/>
      <c r="MLI199" s="91"/>
      <c r="MLJ199" s="91"/>
      <c r="MLK199" s="91"/>
      <c r="MLL199" s="91"/>
      <c r="MLM199" s="91"/>
      <c r="MLN199" s="91"/>
      <c r="MLO199" s="91"/>
      <c r="MLP199" s="91"/>
      <c r="MLQ199" s="91"/>
      <c r="MLR199" s="91"/>
      <c r="MLS199" s="91"/>
      <c r="MLT199" s="91"/>
      <c r="MLU199" s="91"/>
      <c r="MLV199" s="91"/>
      <c r="MLW199" s="91"/>
      <c r="MLX199" s="91"/>
      <c r="MLY199" s="91"/>
      <c r="MLZ199" s="91"/>
      <c r="MMA199" s="91"/>
      <c r="MMB199" s="91"/>
      <c r="MMC199" s="91"/>
      <c r="MMD199" s="91"/>
      <c r="MME199" s="91"/>
      <c r="MMF199" s="91"/>
      <c r="MMG199" s="91"/>
      <c r="MMH199" s="91"/>
      <c r="MMI199" s="91"/>
      <c r="MMJ199" s="91"/>
      <c r="MMK199" s="91"/>
      <c r="MML199" s="91"/>
      <c r="MMM199" s="91"/>
      <c r="MMN199" s="91"/>
      <c r="MMO199" s="91"/>
      <c r="MMP199" s="91"/>
      <c r="MMQ199" s="91"/>
      <c r="MMR199" s="91"/>
      <c r="MMS199" s="91"/>
      <c r="MMT199" s="91"/>
      <c r="MMU199" s="91"/>
      <c r="MMV199" s="91"/>
      <c r="MMW199" s="91"/>
      <c r="MMX199" s="91"/>
      <c r="MMY199" s="91"/>
      <c r="MMZ199" s="91"/>
      <c r="MNA199" s="91"/>
      <c r="MNB199" s="91"/>
      <c r="MNC199" s="91"/>
      <c r="MND199" s="91"/>
      <c r="MNE199" s="91"/>
      <c r="MNF199" s="91"/>
      <c r="MNG199" s="91"/>
      <c r="MNH199" s="91"/>
      <c r="MNI199" s="91"/>
      <c r="MNJ199" s="91"/>
      <c r="MNK199" s="91"/>
      <c r="MNL199" s="91"/>
      <c r="MNM199" s="91"/>
      <c r="MNN199" s="91"/>
      <c r="MNO199" s="91"/>
      <c r="MNP199" s="91"/>
      <c r="MNQ199" s="91"/>
      <c r="MNR199" s="91"/>
      <c r="MNS199" s="91"/>
      <c r="MNT199" s="91"/>
      <c r="MNU199" s="91"/>
      <c r="MNV199" s="91"/>
      <c r="MNW199" s="91"/>
      <c r="MNX199" s="91"/>
      <c r="MNY199" s="91"/>
      <c r="MNZ199" s="91"/>
      <c r="MOA199" s="91"/>
      <c r="MOB199" s="91"/>
      <c r="MOC199" s="91"/>
      <c r="MOD199" s="91"/>
      <c r="MOE199" s="91"/>
      <c r="MOF199" s="91"/>
      <c r="MOG199" s="91"/>
      <c r="MOH199" s="91"/>
      <c r="MOI199" s="91"/>
      <c r="MOJ199" s="91"/>
      <c r="MOK199" s="91"/>
      <c r="MOL199" s="91"/>
      <c r="MOM199" s="91"/>
      <c r="MON199" s="91"/>
      <c r="MOO199" s="91"/>
      <c r="MOP199" s="91"/>
      <c r="MOQ199" s="91"/>
      <c r="MOR199" s="91"/>
      <c r="MOS199" s="91"/>
      <c r="MOT199" s="91"/>
      <c r="MOU199" s="91"/>
      <c r="MOV199" s="91"/>
      <c r="MOW199" s="91"/>
      <c r="MOX199" s="91"/>
      <c r="MOY199" s="91"/>
      <c r="MOZ199" s="91"/>
      <c r="MPA199" s="91"/>
      <c r="MPB199" s="91"/>
      <c r="MPC199" s="91"/>
      <c r="MPD199" s="91"/>
      <c r="MPE199" s="91"/>
      <c r="MPF199" s="91"/>
      <c r="MPG199" s="91"/>
      <c r="MPH199" s="91"/>
      <c r="MPI199" s="91"/>
      <c r="MPJ199" s="91"/>
      <c r="MPK199" s="91"/>
      <c r="MPL199" s="91"/>
      <c r="MPM199" s="91"/>
      <c r="MPN199" s="91"/>
      <c r="MPO199" s="91"/>
      <c r="MPP199" s="91"/>
      <c r="MPQ199" s="91"/>
      <c r="MPR199" s="91"/>
      <c r="MPS199" s="91"/>
      <c r="MPT199" s="91"/>
      <c r="MPU199" s="91"/>
      <c r="MPV199" s="91"/>
      <c r="MPW199" s="91"/>
      <c r="MPX199" s="91"/>
      <c r="MPY199" s="91"/>
      <c r="MPZ199" s="91"/>
      <c r="MQA199" s="91"/>
      <c r="MQB199" s="91"/>
      <c r="MQC199" s="91"/>
      <c r="MQD199" s="91"/>
      <c r="MQE199" s="91"/>
      <c r="MQF199" s="91"/>
      <c r="MQG199" s="91"/>
      <c r="MQH199" s="91"/>
      <c r="MQI199" s="91"/>
      <c r="MQJ199" s="91"/>
      <c r="MQK199" s="91"/>
      <c r="MQL199" s="91"/>
      <c r="MQM199" s="91"/>
      <c r="MQN199" s="91"/>
      <c r="MQO199" s="91"/>
      <c r="MQP199" s="91"/>
      <c r="MQQ199" s="91"/>
      <c r="MQR199" s="91"/>
      <c r="MQS199" s="91"/>
      <c r="MQT199" s="91"/>
      <c r="MQU199" s="91"/>
      <c r="MQV199" s="91"/>
      <c r="MQW199" s="91"/>
      <c r="MQX199" s="91"/>
      <c r="MQY199" s="91"/>
      <c r="MQZ199" s="91"/>
      <c r="MRA199" s="91"/>
      <c r="MRB199" s="91"/>
      <c r="MRC199" s="91"/>
      <c r="MRD199" s="91"/>
      <c r="MRE199" s="91"/>
      <c r="MRF199" s="91"/>
      <c r="MRG199" s="91"/>
      <c r="MRH199" s="91"/>
      <c r="MRI199" s="91"/>
      <c r="MRJ199" s="91"/>
      <c r="MRK199" s="91"/>
      <c r="MRL199" s="91"/>
      <c r="MRM199" s="91"/>
      <c r="MRN199" s="91"/>
      <c r="MRO199" s="91"/>
      <c r="MRP199" s="91"/>
      <c r="MRQ199" s="91"/>
      <c r="MRR199" s="91"/>
      <c r="MRS199" s="91"/>
      <c r="MRT199" s="91"/>
      <c r="MRU199" s="91"/>
      <c r="MRV199" s="91"/>
      <c r="MRW199" s="91"/>
      <c r="MRX199" s="91"/>
      <c r="MRY199" s="91"/>
      <c r="MRZ199" s="91"/>
      <c r="MSA199" s="91"/>
      <c r="MSB199" s="91"/>
      <c r="MSC199" s="91"/>
      <c r="MSD199" s="91"/>
      <c r="MSE199" s="91"/>
      <c r="MSF199" s="91"/>
      <c r="MSG199" s="91"/>
      <c r="MSH199" s="91"/>
      <c r="MSI199" s="91"/>
      <c r="MSJ199" s="91"/>
      <c r="MSK199" s="91"/>
      <c r="MSL199" s="91"/>
      <c r="MSM199" s="91"/>
      <c r="MSN199" s="91"/>
      <c r="MSO199" s="91"/>
      <c r="MSP199" s="91"/>
      <c r="MSQ199" s="91"/>
      <c r="MSR199" s="91"/>
      <c r="MSS199" s="91"/>
      <c r="MST199" s="91"/>
      <c r="MSU199" s="91"/>
      <c r="MSV199" s="91"/>
      <c r="MSW199" s="91"/>
      <c r="MSX199" s="91"/>
      <c r="MSY199" s="91"/>
      <c r="MSZ199" s="91"/>
      <c r="MTA199" s="91"/>
      <c r="MTB199" s="91"/>
      <c r="MTC199" s="91"/>
      <c r="MTD199" s="91"/>
      <c r="MTE199" s="91"/>
      <c r="MTF199" s="91"/>
      <c r="MTG199" s="91"/>
      <c r="MTH199" s="91"/>
      <c r="MTI199" s="91"/>
      <c r="MTJ199" s="91"/>
      <c r="MTK199" s="91"/>
      <c r="MTL199" s="91"/>
      <c r="MTM199" s="91"/>
      <c r="MTN199" s="91"/>
      <c r="MTO199" s="91"/>
      <c r="MTP199" s="91"/>
      <c r="MTQ199" s="91"/>
      <c r="MTR199" s="91"/>
      <c r="MTS199" s="91"/>
      <c r="MTT199" s="91"/>
      <c r="MTU199" s="91"/>
      <c r="MTV199" s="91"/>
      <c r="MTW199" s="91"/>
      <c r="MTX199" s="91"/>
      <c r="MTY199" s="91"/>
      <c r="MTZ199" s="91"/>
      <c r="MUA199" s="91"/>
      <c r="MUB199" s="91"/>
      <c r="MUC199" s="91"/>
      <c r="MUD199" s="91"/>
      <c r="MUE199" s="91"/>
      <c r="MUF199" s="91"/>
      <c r="MUG199" s="91"/>
      <c r="MUH199" s="91"/>
      <c r="MUI199" s="91"/>
      <c r="MUJ199" s="91"/>
      <c r="MUK199" s="91"/>
      <c r="MUL199" s="91"/>
      <c r="MUM199" s="91"/>
      <c r="MUN199" s="91"/>
      <c r="MUO199" s="91"/>
      <c r="MUP199" s="91"/>
      <c r="MUQ199" s="91"/>
      <c r="MUR199" s="91"/>
      <c r="MUS199" s="91"/>
      <c r="MUT199" s="91"/>
      <c r="MUU199" s="91"/>
      <c r="MUV199" s="91"/>
      <c r="MUW199" s="91"/>
      <c r="MUX199" s="91"/>
      <c r="MUY199" s="91"/>
      <c r="MUZ199" s="91"/>
      <c r="MVA199" s="91"/>
      <c r="MVB199" s="91"/>
      <c r="MVC199" s="91"/>
      <c r="MVD199" s="91"/>
      <c r="MVE199" s="91"/>
      <c r="MVF199" s="91"/>
      <c r="MVG199" s="91"/>
      <c r="MVH199" s="91"/>
      <c r="MVI199" s="91"/>
      <c r="MVJ199" s="91"/>
      <c r="MVK199" s="91"/>
      <c r="MVL199" s="91"/>
      <c r="MVM199" s="91"/>
      <c r="MVN199" s="91"/>
      <c r="MVO199" s="91"/>
      <c r="MVP199" s="91"/>
      <c r="MVQ199" s="91"/>
      <c r="MVR199" s="91"/>
      <c r="MVS199" s="91"/>
      <c r="MVT199" s="91"/>
      <c r="MVU199" s="91"/>
      <c r="MVV199" s="91"/>
      <c r="MVW199" s="91"/>
      <c r="MVX199" s="91"/>
      <c r="MVY199" s="91"/>
      <c r="MVZ199" s="91"/>
      <c r="MWA199" s="91"/>
      <c r="MWB199" s="91"/>
      <c r="MWC199" s="91"/>
      <c r="MWD199" s="91"/>
      <c r="MWE199" s="91"/>
      <c r="MWF199" s="91"/>
      <c r="MWG199" s="91"/>
      <c r="MWH199" s="91"/>
      <c r="MWI199" s="91"/>
      <c r="MWJ199" s="91"/>
      <c r="MWK199" s="91"/>
      <c r="MWL199" s="91"/>
      <c r="MWM199" s="91"/>
      <c r="MWN199" s="91"/>
      <c r="MWO199" s="91"/>
      <c r="MWP199" s="91"/>
      <c r="MWQ199" s="91"/>
      <c r="MWR199" s="91"/>
      <c r="MWS199" s="91"/>
      <c r="MWT199" s="91"/>
      <c r="MWU199" s="91"/>
      <c r="MWV199" s="91"/>
      <c r="MWW199" s="91"/>
      <c r="MWX199" s="91"/>
      <c r="MWY199" s="91"/>
      <c r="MWZ199" s="91"/>
      <c r="MXA199" s="91"/>
      <c r="MXB199" s="91"/>
      <c r="MXC199" s="91"/>
      <c r="MXD199" s="91"/>
      <c r="MXE199" s="91"/>
      <c r="MXF199" s="91"/>
      <c r="MXG199" s="91"/>
      <c r="MXH199" s="91"/>
      <c r="MXI199" s="91"/>
      <c r="MXJ199" s="91"/>
      <c r="MXK199" s="91"/>
      <c r="MXL199" s="91"/>
      <c r="MXM199" s="91"/>
      <c r="MXN199" s="91"/>
      <c r="MXO199" s="91"/>
      <c r="MXP199" s="91"/>
      <c r="MXQ199" s="91"/>
      <c r="MXR199" s="91"/>
      <c r="MXS199" s="91"/>
      <c r="MXT199" s="91"/>
      <c r="MXU199" s="91"/>
      <c r="MXV199" s="91"/>
      <c r="MXW199" s="91"/>
      <c r="MXX199" s="91"/>
      <c r="MXY199" s="91"/>
      <c r="MXZ199" s="91"/>
      <c r="MYA199" s="91"/>
      <c r="MYB199" s="91"/>
      <c r="MYC199" s="91"/>
      <c r="MYD199" s="91"/>
      <c r="MYE199" s="91"/>
      <c r="MYF199" s="91"/>
      <c r="MYG199" s="91"/>
      <c r="MYH199" s="91"/>
      <c r="MYI199" s="91"/>
      <c r="MYJ199" s="91"/>
      <c r="MYK199" s="91"/>
      <c r="MYL199" s="91"/>
      <c r="MYM199" s="91"/>
      <c r="MYN199" s="91"/>
      <c r="MYO199" s="91"/>
      <c r="MYP199" s="91"/>
      <c r="MYQ199" s="91"/>
      <c r="MYR199" s="91"/>
      <c r="MYS199" s="91"/>
      <c r="MYT199" s="91"/>
      <c r="MYU199" s="91"/>
      <c r="MYV199" s="91"/>
      <c r="MYW199" s="91"/>
      <c r="MYX199" s="91"/>
      <c r="MYY199" s="91"/>
      <c r="MYZ199" s="91"/>
      <c r="MZA199" s="91"/>
      <c r="MZB199" s="91"/>
      <c r="MZC199" s="91"/>
      <c r="MZD199" s="91"/>
      <c r="MZE199" s="91"/>
      <c r="MZF199" s="91"/>
      <c r="MZG199" s="91"/>
      <c r="MZH199" s="91"/>
      <c r="MZI199" s="91"/>
      <c r="MZJ199" s="91"/>
      <c r="MZK199" s="91"/>
      <c r="MZL199" s="91"/>
      <c r="MZM199" s="91"/>
      <c r="MZN199" s="91"/>
      <c r="MZO199" s="91"/>
      <c r="MZP199" s="91"/>
      <c r="MZQ199" s="91"/>
      <c r="MZR199" s="91"/>
      <c r="MZS199" s="91"/>
      <c r="MZT199" s="91"/>
      <c r="MZU199" s="91"/>
      <c r="MZV199" s="91"/>
      <c r="MZW199" s="91"/>
      <c r="MZX199" s="91"/>
      <c r="MZY199" s="91"/>
      <c r="MZZ199" s="91"/>
      <c r="NAA199" s="91"/>
      <c r="NAB199" s="91"/>
      <c r="NAC199" s="91"/>
      <c r="NAD199" s="91"/>
      <c r="NAE199" s="91"/>
      <c r="NAF199" s="91"/>
      <c r="NAG199" s="91"/>
      <c r="NAH199" s="91"/>
      <c r="NAI199" s="91"/>
      <c r="NAJ199" s="91"/>
      <c r="NAK199" s="91"/>
      <c r="NAL199" s="91"/>
      <c r="NAM199" s="91"/>
      <c r="NAN199" s="91"/>
      <c r="NAO199" s="91"/>
      <c r="NAP199" s="91"/>
      <c r="NAQ199" s="91"/>
      <c r="NAR199" s="91"/>
      <c r="NAS199" s="91"/>
      <c r="NAT199" s="91"/>
      <c r="NAU199" s="91"/>
      <c r="NAV199" s="91"/>
      <c r="NAW199" s="91"/>
      <c r="NAX199" s="91"/>
      <c r="NAY199" s="91"/>
      <c r="NAZ199" s="91"/>
      <c r="NBA199" s="91"/>
      <c r="NBB199" s="91"/>
      <c r="NBC199" s="91"/>
      <c r="NBD199" s="91"/>
      <c r="NBE199" s="91"/>
      <c r="NBF199" s="91"/>
      <c r="NBG199" s="91"/>
      <c r="NBH199" s="91"/>
      <c r="NBI199" s="91"/>
      <c r="NBJ199" s="91"/>
      <c r="NBK199" s="91"/>
      <c r="NBL199" s="91"/>
      <c r="NBM199" s="91"/>
      <c r="NBN199" s="91"/>
      <c r="NBO199" s="91"/>
      <c r="NBP199" s="91"/>
      <c r="NBQ199" s="91"/>
      <c r="NBR199" s="91"/>
      <c r="NBS199" s="91"/>
      <c r="NBT199" s="91"/>
      <c r="NBU199" s="91"/>
      <c r="NBV199" s="91"/>
      <c r="NBW199" s="91"/>
      <c r="NBX199" s="91"/>
      <c r="NBY199" s="91"/>
      <c r="NBZ199" s="91"/>
      <c r="NCA199" s="91"/>
      <c r="NCB199" s="91"/>
      <c r="NCC199" s="91"/>
      <c r="NCD199" s="91"/>
      <c r="NCE199" s="91"/>
      <c r="NCF199" s="91"/>
      <c r="NCG199" s="91"/>
      <c r="NCH199" s="91"/>
      <c r="NCI199" s="91"/>
      <c r="NCJ199" s="91"/>
      <c r="NCK199" s="91"/>
      <c r="NCL199" s="91"/>
      <c r="NCM199" s="91"/>
      <c r="NCN199" s="91"/>
      <c r="NCO199" s="91"/>
      <c r="NCP199" s="91"/>
      <c r="NCQ199" s="91"/>
      <c r="NCR199" s="91"/>
      <c r="NCS199" s="91"/>
      <c r="NCT199" s="91"/>
      <c r="NCU199" s="91"/>
      <c r="NCV199" s="91"/>
      <c r="NCW199" s="91"/>
      <c r="NCX199" s="91"/>
      <c r="NCY199" s="91"/>
      <c r="NCZ199" s="91"/>
      <c r="NDA199" s="91"/>
      <c r="NDB199" s="91"/>
      <c r="NDC199" s="91"/>
      <c r="NDD199" s="91"/>
      <c r="NDE199" s="91"/>
      <c r="NDF199" s="91"/>
      <c r="NDG199" s="91"/>
      <c r="NDH199" s="91"/>
      <c r="NDI199" s="91"/>
      <c r="NDJ199" s="91"/>
      <c r="NDK199" s="91"/>
      <c r="NDL199" s="91"/>
      <c r="NDM199" s="91"/>
      <c r="NDN199" s="91"/>
      <c r="NDO199" s="91"/>
      <c r="NDP199" s="91"/>
      <c r="NDQ199" s="91"/>
      <c r="NDR199" s="91"/>
      <c r="NDS199" s="91"/>
      <c r="NDT199" s="91"/>
      <c r="NDU199" s="91"/>
      <c r="NDV199" s="91"/>
      <c r="NDW199" s="91"/>
      <c r="NDX199" s="91"/>
      <c r="NDY199" s="91"/>
      <c r="NDZ199" s="91"/>
      <c r="NEA199" s="91"/>
      <c r="NEB199" s="91"/>
      <c r="NEC199" s="91"/>
      <c r="NED199" s="91"/>
      <c r="NEE199" s="91"/>
      <c r="NEF199" s="91"/>
      <c r="NEG199" s="91"/>
      <c r="NEH199" s="91"/>
      <c r="NEI199" s="91"/>
      <c r="NEJ199" s="91"/>
      <c r="NEK199" s="91"/>
      <c r="NEL199" s="91"/>
      <c r="NEM199" s="91"/>
      <c r="NEN199" s="91"/>
      <c r="NEO199" s="91"/>
      <c r="NEP199" s="91"/>
      <c r="NEQ199" s="91"/>
      <c r="NER199" s="91"/>
      <c r="NES199" s="91"/>
      <c r="NET199" s="91"/>
      <c r="NEU199" s="91"/>
      <c r="NEV199" s="91"/>
      <c r="NEW199" s="91"/>
      <c r="NEX199" s="91"/>
      <c r="NEY199" s="91"/>
      <c r="NEZ199" s="91"/>
      <c r="NFA199" s="91"/>
      <c r="NFB199" s="91"/>
      <c r="NFC199" s="91"/>
      <c r="NFD199" s="91"/>
      <c r="NFE199" s="91"/>
      <c r="NFF199" s="91"/>
      <c r="NFG199" s="91"/>
      <c r="NFH199" s="91"/>
      <c r="NFI199" s="91"/>
      <c r="NFJ199" s="91"/>
      <c r="NFK199" s="91"/>
      <c r="NFL199" s="91"/>
      <c r="NFM199" s="91"/>
      <c r="NFN199" s="91"/>
      <c r="NFO199" s="91"/>
      <c r="NFP199" s="91"/>
      <c r="NFQ199" s="91"/>
      <c r="NFR199" s="91"/>
      <c r="NFS199" s="91"/>
      <c r="NFT199" s="91"/>
      <c r="NFU199" s="91"/>
      <c r="NFV199" s="91"/>
      <c r="NFW199" s="91"/>
      <c r="NFX199" s="91"/>
      <c r="NFY199" s="91"/>
      <c r="NFZ199" s="91"/>
      <c r="NGA199" s="91"/>
      <c r="NGB199" s="91"/>
      <c r="NGC199" s="91"/>
      <c r="NGD199" s="91"/>
      <c r="NGE199" s="91"/>
      <c r="NGF199" s="91"/>
      <c r="NGG199" s="91"/>
      <c r="NGH199" s="91"/>
      <c r="NGI199" s="91"/>
      <c r="NGJ199" s="91"/>
      <c r="NGK199" s="91"/>
      <c r="NGL199" s="91"/>
      <c r="NGM199" s="91"/>
      <c r="NGN199" s="91"/>
      <c r="NGO199" s="91"/>
      <c r="NGP199" s="91"/>
      <c r="NGQ199" s="91"/>
      <c r="NGR199" s="91"/>
      <c r="NGS199" s="91"/>
      <c r="NGT199" s="91"/>
      <c r="NGU199" s="91"/>
      <c r="NGV199" s="91"/>
      <c r="NGW199" s="91"/>
      <c r="NGX199" s="91"/>
      <c r="NGY199" s="91"/>
      <c r="NGZ199" s="91"/>
      <c r="NHA199" s="91"/>
      <c r="NHB199" s="91"/>
      <c r="NHC199" s="91"/>
      <c r="NHD199" s="91"/>
      <c r="NHE199" s="91"/>
      <c r="NHF199" s="91"/>
      <c r="NHG199" s="91"/>
      <c r="NHH199" s="91"/>
      <c r="NHI199" s="91"/>
      <c r="NHJ199" s="91"/>
      <c r="NHK199" s="91"/>
      <c r="NHL199" s="91"/>
      <c r="NHM199" s="91"/>
      <c r="NHN199" s="91"/>
      <c r="NHO199" s="91"/>
      <c r="NHP199" s="91"/>
      <c r="NHQ199" s="91"/>
      <c r="NHR199" s="91"/>
      <c r="NHS199" s="91"/>
      <c r="NHT199" s="91"/>
      <c r="NHU199" s="91"/>
      <c r="NHV199" s="91"/>
      <c r="NHW199" s="91"/>
      <c r="NHX199" s="91"/>
      <c r="NHY199" s="91"/>
      <c r="NHZ199" s="91"/>
      <c r="NIA199" s="91"/>
      <c r="NIB199" s="91"/>
      <c r="NIC199" s="91"/>
      <c r="NID199" s="91"/>
      <c r="NIE199" s="91"/>
      <c r="NIF199" s="91"/>
      <c r="NIG199" s="91"/>
      <c r="NIH199" s="91"/>
      <c r="NII199" s="91"/>
      <c r="NIJ199" s="91"/>
      <c r="NIK199" s="91"/>
      <c r="NIL199" s="91"/>
      <c r="NIM199" s="91"/>
      <c r="NIN199" s="91"/>
      <c r="NIO199" s="91"/>
      <c r="NIP199" s="91"/>
      <c r="NIQ199" s="91"/>
      <c r="NIR199" s="91"/>
      <c r="NIS199" s="91"/>
      <c r="NIT199" s="91"/>
      <c r="NIU199" s="91"/>
      <c r="NIV199" s="91"/>
      <c r="NIW199" s="91"/>
      <c r="NIX199" s="91"/>
      <c r="NIY199" s="91"/>
      <c r="NIZ199" s="91"/>
      <c r="NJA199" s="91"/>
      <c r="NJB199" s="91"/>
      <c r="NJC199" s="91"/>
      <c r="NJD199" s="91"/>
      <c r="NJE199" s="91"/>
      <c r="NJF199" s="91"/>
      <c r="NJG199" s="91"/>
      <c r="NJH199" s="91"/>
      <c r="NJI199" s="91"/>
      <c r="NJJ199" s="91"/>
      <c r="NJK199" s="91"/>
      <c r="NJL199" s="91"/>
      <c r="NJM199" s="91"/>
      <c r="NJN199" s="91"/>
      <c r="NJO199" s="91"/>
      <c r="NJP199" s="91"/>
      <c r="NJQ199" s="91"/>
      <c r="NJR199" s="91"/>
      <c r="NJS199" s="91"/>
      <c r="NJT199" s="91"/>
      <c r="NJU199" s="91"/>
      <c r="NJV199" s="91"/>
      <c r="NJW199" s="91"/>
      <c r="NJX199" s="91"/>
      <c r="NJY199" s="91"/>
      <c r="NJZ199" s="91"/>
      <c r="NKA199" s="91"/>
      <c r="NKB199" s="91"/>
      <c r="NKC199" s="91"/>
      <c r="NKD199" s="91"/>
      <c r="NKE199" s="91"/>
      <c r="NKF199" s="91"/>
      <c r="NKG199" s="91"/>
      <c r="NKH199" s="91"/>
      <c r="NKI199" s="91"/>
      <c r="NKJ199" s="91"/>
      <c r="NKK199" s="91"/>
      <c r="NKL199" s="91"/>
      <c r="NKM199" s="91"/>
      <c r="NKN199" s="91"/>
      <c r="NKO199" s="91"/>
      <c r="NKP199" s="91"/>
      <c r="NKQ199" s="91"/>
      <c r="NKR199" s="91"/>
      <c r="NKS199" s="91"/>
      <c r="NKT199" s="91"/>
      <c r="NKU199" s="91"/>
      <c r="NKV199" s="91"/>
      <c r="NKW199" s="91"/>
      <c r="NKX199" s="91"/>
      <c r="NKY199" s="91"/>
      <c r="NKZ199" s="91"/>
      <c r="NLA199" s="91"/>
      <c r="NLB199" s="91"/>
      <c r="NLC199" s="91"/>
      <c r="NLD199" s="91"/>
      <c r="NLE199" s="91"/>
      <c r="NLF199" s="91"/>
      <c r="NLG199" s="91"/>
      <c r="NLH199" s="91"/>
      <c r="NLI199" s="91"/>
      <c r="NLJ199" s="91"/>
      <c r="NLK199" s="91"/>
      <c r="NLL199" s="91"/>
      <c r="NLM199" s="91"/>
      <c r="NLN199" s="91"/>
      <c r="NLO199" s="91"/>
      <c r="NLP199" s="91"/>
      <c r="NLQ199" s="91"/>
      <c r="NLR199" s="91"/>
      <c r="NLS199" s="91"/>
      <c r="NLT199" s="91"/>
      <c r="NLU199" s="91"/>
      <c r="NLV199" s="91"/>
      <c r="NLW199" s="91"/>
      <c r="NLX199" s="91"/>
      <c r="NLY199" s="91"/>
      <c r="NLZ199" s="91"/>
      <c r="NMA199" s="91"/>
      <c r="NMB199" s="91"/>
      <c r="NMC199" s="91"/>
      <c r="NMD199" s="91"/>
      <c r="NME199" s="91"/>
      <c r="NMF199" s="91"/>
      <c r="NMG199" s="91"/>
      <c r="NMH199" s="91"/>
      <c r="NMI199" s="91"/>
      <c r="NMJ199" s="91"/>
      <c r="NMK199" s="91"/>
      <c r="NML199" s="91"/>
      <c r="NMM199" s="91"/>
      <c r="NMN199" s="91"/>
      <c r="NMO199" s="91"/>
      <c r="NMP199" s="91"/>
      <c r="NMQ199" s="91"/>
      <c r="NMR199" s="91"/>
      <c r="NMS199" s="91"/>
      <c r="NMT199" s="91"/>
      <c r="NMU199" s="91"/>
      <c r="NMV199" s="91"/>
      <c r="NMW199" s="91"/>
      <c r="NMX199" s="91"/>
      <c r="NMY199" s="91"/>
      <c r="NMZ199" s="91"/>
      <c r="NNA199" s="91"/>
      <c r="NNB199" s="91"/>
      <c r="NNC199" s="91"/>
      <c r="NND199" s="91"/>
      <c r="NNE199" s="91"/>
      <c r="NNF199" s="91"/>
      <c r="NNG199" s="91"/>
      <c r="NNH199" s="91"/>
      <c r="NNI199" s="91"/>
      <c r="NNJ199" s="91"/>
      <c r="NNK199" s="91"/>
      <c r="NNL199" s="91"/>
      <c r="NNM199" s="91"/>
      <c r="NNN199" s="91"/>
      <c r="NNO199" s="91"/>
      <c r="NNP199" s="91"/>
      <c r="NNQ199" s="91"/>
      <c r="NNR199" s="91"/>
      <c r="NNS199" s="91"/>
      <c r="NNT199" s="91"/>
      <c r="NNU199" s="91"/>
      <c r="NNV199" s="91"/>
      <c r="NNW199" s="91"/>
      <c r="NNX199" s="91"/>
      <c r="NNY199" s="91"/>
      <c r="NNZ199" s="91"/>
      <c r="NOA199" s="91"/>
      <c r="NOB199" s="91"/>
      <c r="NOC199" s="91"/>
      <c r="NOD199" s="91"/>
      <c r="NOE199" s="91"/>
      <c r="NOF199" s="91"/>
      <c r="NOG199" s="91"/>
      <c r="NOH199" s="91"/>
      <c r="NOI199" s="91"/>
      <c r="NOJ199" s="91"/>
      <c r="NOK199" s="91"/>
      <c r="NOL199" s="91"/>
      <c r="NOM199" s="91"/>
      <c r="NON199" s="91"/>
      <c r="NOO199" s="91"/>
      <c r="NOP199" s="91"/>
      <c r="NOQ199" s="91"/>
      <c r="NOR199" s="91"/>
      <c r="NOS199" s="91"/>
      <c r="NOT199" s="91"/>
      <c r="NOU199" s="91"/>
      <c r="NOV199" s="91"/>
      <c r="NOW199" s="91"/>
      <c r="NOX199" s="91"/>
      <c r="NOY199" s="91"/>
      <c r="NOZ199" s="91"/>
      <c r="NPA199" s="91"/>
      <c r="NPB199" s="91"/>
      <c r="NPC199" s="91"/>
      <c r="NPD199" s="91"/>
      <c r="NPE199" s="91"/>
      <c r="NPF199" s="91"/>
      <c r="NPG199" s="91"/>
      <c r="NPH199" s="91"/>
      <c r="NPI199" s="91"/>
      <c r="NPJ199" s="91"/>
      <c r="NPK199" s="91"/>
      <c r="NPL199" s="91"/>
      <c r="NPM199" s="91"/>
      <c r="NPN199" s="91"/>
      <c r="NPO199" s="91"/>
      <c r="NPP199" s="91"/>
      <c r="NPQ199" s="91"/>
      <c r="NPR199" s="91"/>
      <c r="NPS199" s="91"/>
      <c r="NPT199" s="91"/>
      <c r="NPU199" s="91"/>
      <c r="NPV199" s="91"/>
      <c r="NPW199" s="91"/>
      <c r="NPX199" s="91"/>
      <c r="NPY199" s="91"/>
      <c r="NPZ199" s="91"/>
      <c r="NQA199" s="91"/>
      <c r="NQB199" s="91"/>
      <c r="NQC199" s="91"/>
      <c r="NQD199" s="91"/>
      <c r="NQE199" s="91"/>
      <c r="NQF199" s="91"/>
      <c r="NQG199" s="91"/>
      <c r="NQH199" s="91"/>
      <c r="NQI199" s="91"/>
      <c r="NQJ199" s="91"/>
      <c r="NQK199" s="91"/>
      <c r="NQL199" s="91"/>
      <c r="NQM199" s="91"/>
      <c r="NQN199" s="91"/>
      <c r="NQO199" s="91"/>
      <c r="NQP199" s="91"/>
      <c r="NQQ199" s="91"/>
      <c r="NQR199" s="91"/>
      <c r="NQS199" s="91"/>
      <c r="NQT199" s="91"/>
      <c r="NQU199" s="91"/>
      <c r="NQV199" s="91"/>
      <c r="NQW199" s="91"/>
      <c r="NQX199" s="91"/>
      <c r="NQY199" s="91"/>
      <c r="NQZ199" s="91"/>
      <c r="NRA199" s="91"/>
      <c r="NRB199" s="91"/>
      <c r="NRC199" s="91"/>
      <c r="NRD199" s="91"/>
      <c r="NRE199" s="91"/>
      <c r="NRF199" s="91"/>
      <c r="NRG199" s="91"/>
      <c r="NRH199" s="91"/>
      <c r="NRI199" s="91"/>
      <c r="NRJ199" s="91"/>
      <c r="NRK199" s="91"/>
      <c r="NRL199" s="91"/>
      <c r="NRM199" s="91"/>
      <c r="NRN199" s="91"/>
      <c r="NRO199" s="91"/>
      <c r="NRP199" s="91"/>
      <c r="NRQ199" s="91"/>
      <c r="NRR199" s="91"/>
      <c r="NRS199" s="91"/>
      <c r="NRT199" s="91"/>
      <c r="NRU199" s="91"/>
      <c r="NRV199" s="91"/>
      <c r="NRW199" s="91"/>
      <c r="NRX199" s="91"/>
      <c r="NRY199" s="91"/>
      <c r="NRZ199" s="91"/>
      <c r="NSA199" s="91"/>
      <c r="NSB199" s="91"/>
      <c r="NSC199" s="91"/>
      <c r="NSD199" s="91"/>
      <c r="NSE199" s="91"/>
      <c r="NSF199" s="91"/>
      <c r="NSG199" s="91"/>
      <c r="NSH199" s="91"/>
      <c r="NSI199" s="91"/>
      <c r="NSJ199" s="91"/>
      <c r="NSK199" s="91"/>
      <c r="NSL199" s="91"/>
      <c r="NSM199" s="91"/>
      <c r="NSN199" s="91"/>
      <c r="NSO199" s="91"/>
      <c r="NSP199" s="91"/>
      <c r="NSQ199" s="91"/>
      <c r="NSR199" s="91"/>
      <c r="NSS199" s="91"/>
      <c r="NST199" s="91"/>
      <c r="NSU199" s="91"/>
      <c r="NSV199" s="91"/>
      <c r="NSW199" s="91"/>
      <c r="NSX199" s="91"/>
      <c r="NSY199" s="91"/>
      <c r="NSZ199" s="91"/>
      <c r="NTA199" s="91"/>
      <c r="NTB199" s="91"/>
      <c r="NTC199" s="91"/>
      <c r="NTD199" s="91"/>
      <c r="NTE199" s="91"/>
      <c r="NTF199" s="91"/>
      <c r="NTG199" s="91"/>
      <c r="NTH199" s="91"/>
      <c r="NTI199" s="91"/>
      <c r="NTJ199" s="91"/>
      <c r="NTK199" s="91"/>
      <c r="NTL199" s="91"/>
      <c r="NTM199" s="91"/>
      <c r="NTN199" s="91"/>
      <c r="NTO199" s="91"/>
      <c r="NTP199" s="91"/>
      <c r="NTQ199" s="91"/>
      <c r="NTR199" s="91"/>
      <c r="NTS199" s="91"/>
      <c r="NTT199" s="91"/>
      <c r="NTU199" s="91"/>
      <c r="NTV199" s="91"/>
      <c r="NTW199" s="91"/>
      <c r="NTX199" s="91"/>
      <c r="NTY199" s="91"/>
      <c r="NTZ199" s="91"/>
      <c r="NUA199" s="91"/>
      <c r="NUB199" s="91"/>
      <c r="NUC199" s="91"/>
      <c r="NUD199" s="91"/>
      <c r="NUE199" s="91"/>
      <c r="NUF199" s="91"/>
      <c r="NUG199" s="91"/>
      <c r="NUH199" s="91"/>
      <c r="NUI199" s="91"/>
      <c r="NUJ199" s="91"/>
      <c r="NUK199" s="91"/>
      <c r="NUL199" s="91"/>
      <c r="NUM199" s="91"/>
      <c r="NUN199" s="91"/>
      <c r="NUO199" s="91"/>
      <c r="NUP199" s="91"/>
      <c r="NUQ199" s="91"/>
      <c r="NUR199" s="91"/>
      <c r="NUS199" s="91"/>
      <c r="NUT199" s="91"/>
      <c r="NUU199" s="91"/>
      <c r="NUV199" s="91"/>
      <c r="NUW199" s="91"/>
      <c r="NUX199" s="91"/>
      <c r="NUY199" s="91"/>
      <c r="NUZ199" s="91"/>
      <c r="NVA199" s="91"/>
      <c r="NVB199" s="91"/>
      <c r="NVC199" s="91"/>
      <c r="NVD199" s="91"/>
      <c r="NVE199" s="91"/>
      <c r="NVF199" s="91"/>
      <c r="NVG199" s="91"/>
      <c r="NVH199" s="91"/>
      <c r="NVI199" s="91"/>
      <c r="NVJ199" s="91"/>
      <c r="NVK199" s="91"/>
      <c r="NVL199" s="91"/>
      <c r="NVM199" s="91"/>
      <c r="NVN199" s="91"/>
      <c r="NVO199" s="91"/>
      <c r="NVP199" s="91"/>
      <c r="NVQ199" s="91"/>
      <c r="NVR199" s="91"/>
      <c r="NVS199" s="91"/>
      <c r="NVT199" s="91"/>
      <c r="NVU199" s="91"/>
      <c r="NVV199" s="91"/>
      <c r="NVW199" s="91"/>
      <c r="NVX199" s="91"/>
      <c r="NVY199" s="91"/>
      <c r="NVZ199" s="91"/>
      <c r="NWA199" s="91"/>
      <c r="NWB199" s="91"/>
      <c r="NWC199" s="91"/>
      <c r="NWD199" s="91"/>
      <c r="NWE199" s="91"/>
      <c r="NWF199" s="91"/>
      <c r="NWG199" s="91"/>
      <c r="NWH199" s="91"/>
      <c r="NWI199" s="91"/>
      <c r="NWJ199" s="91"/>
      <c r="NWK199" s="91"/>
      <c r="NWL199" s="91"/>
      <c r="NWM199" s="91"/>
      <c r="NWN199" s="91"/>
      <c r="NWO199" s="91"/>
      <c r="NWP199" s="91"/>
      <c r="NWQ199" s="91"/>
      <c r="NWR199" s="91"/>
      <c r="NWS199" s="91"/>
      <c r="NWT199" s="91"/>
      <c r="NWU199" s="91"/>
      <c r="NWV199" s="91"/>
      <c r="NWW199" s="91"/>
      <c r="NWX199" s="91"/>
      <c r="NWY199" s="91"/>
      <c r="NWZ199" s="91"/>
      <c r="NXA199" s="91"/>
      <c r="NXB199" s="91"/>
      <c r="NXC199" s="91"/>
      <c r="NXD199" s="91"/>
      <c r="NXE199" s="91"/>
      <c r="NXF199" s="91"/>
      <c r="NXG199" s="91"/>
      <c r="NXH199" s="91"/>
      <c r="NXI199" s="91"/>
      <c r="NXJ199" s="91"/>
      <c r="NXK199" s="91"/>
      <c r="NXL199" s="91"/>
      <c r="NXM199" s="91"/>
      <c r="NXN199" s="91"/>
      <c r="NXO199" s="91"/>
      <c r="NXP199" s="91"/>
      <c r="NXQ199" s="91"/>
      <c r="NXR199" s="91"/>
      <c r="NXS199" s="91"/>
      <c r="NXT199" s="91"/>
      <c r="NXU199" s="91"/>
      <c r="NXV199" s="91"/>
      <c r="NXW199" s="91"/>
      <c r="NXX199" s="91"/>
      <c r="NXY199" s="91"/>
      <c r="NXZ199" s="91"/>
      <c r="NYA199" s="91"/>
      <c r="NYB199" s="91"/>
      <c r="NYC199" s="91"/>
      <c r="NYD199" s="91"/>
      <c r="NYE199" s="91"/>
      <c r="NYF199" s="91"/>
      <c r="NYG199" s="91"/>
      <c r="NYH199" s="91"/>
      <c r="NYI199" s="91"/>
      <c r="NYJ199" s="91"/>
      <c r="NYK199" s="91"/>
      <c r="NYL199" s="91"/>
      <c r="NYM199" s="91"/>
      <c r="NYN199" s="91"/>
      <c r="NYO199" s="91"/>
      <c r="NYP199" s="91"/>
      <c r="NYQ199" s="91"/>
      <c r="NYR199" s="91"/>
      <c r="NYS199" s="91"/>
      <c r="NYT199" s="91"/>
      <c r="NYU199" s="91"/>
      <c r="NYV199" s="91"/>
      <c r="NYW199" s="91"/>
      <c r="NYX199" s="91"/>
      <c r="NYY199" s="91"/>
      <c r="NYZ199" s="91"/>
      <c r="NZA199" s="91"/>
      <c r="NZB199" s="91"/>
      <c r="NZC199" s="91"/>
      <c r="NZD199" s="91"/>
      <c r="NZE199" s="91"/>
      <c r="NZF199" s="91"/>
      <c r="NZG199" s="91"/>
      <c r="NZH199" s="91"/>
      <c r="NZI199" s="91"/>
      <c r="NZJ199" s="91"/>
      <c r="NZK199" s="91"/>
      <c r="NZL199" s="91"/>
      <c r="NZM199" s="91"/>
      <c r="NZN199" s="91"/>
      <c r="NZO199" s="91"/>
      <c r="NZP199" s="91"/>
      <c r="NZQ199" s="91"/>
      <c r="NZR199" s="91"/>
      <c r="NZS199" s="91"/>
      <c r="NZT199" s="91"/>
      <c r="NZU199" s="91"/>
      <c r="NZV199" s="91"/>
      <c r="NZW199" s="91"/>
      <c r="NZX199" s="91"/>
      <c r="NZY199" s="91"/>
      <c r="NZZ199" s="91"/>
      <c r="OAA199" s="91"/>
      <c r="OAB199" s="91"/>
      <c r="OAC199" s="91"/>
      <c r="OAD199" s="91"/>
      <c r="OAE199" s="91"/>
      <c r="OAF199" s="91"/>
      <c r="OAG199" s="91"/>
      <c r="OAH199" s="91"/>
      <c r="OAI199" s="91"/>
      <c r="OAJ199" s="91"/>
      <c r="OAK199" s="91"/>
      <c r="OAL199" s="91"/>
      <c r="OAM199" s="91"/>
      <c r="OAN199" s="91"/>
      <c r="OAO199" s="91"/>
      <c r="OAP199" s="91"/>
      <c r="OAQ199" s="91"/>
      <c r="OAR199" s="91"/>
      <c r="OAS199" s="91"/>
      <c r="OAT199" s="91"/>
      <c r="OAU199" s="91"/>
      <c r="OAV199" s="91"/>
      <c r="OAW199" s="91"/>
      <c r="OAX199" s="91"/>
      <c r="OAY199" s="91"/>
      <c r="OAZ199" s="91"/>
      <c r="OBA199" s="91"/>
      <c r="OBB199" s="91"/>
      <c r="OBC199" s="91"/>
      <c r="OBD199" s="91"/>
      <c r="OBE199" s="91"/>
      <c r="OBF199" s="91"/>
      <c r="OBG199" s="91"/>
      <c r="OBH199" s="91"/>
      <c r="OBI199" s="91"/>
      <c r="OBJ199" s="91"/>
      <c r="OBK199" s="91"/>
      <c r="OBL199" s="91"/>
      <c r="OBM199" s="91"/>
      <c r="OBN199" s="91"/>
      <c r="OBO199" s="91"/>
      <c r="OBP199" s="91"/>
      <c r="OBQ199" s="91"/>
      <c r="OBR199" s="91"/>
      <c r="OBS199" s="91"/>
      <c r="OBT199" s="91"/>
      <c r="OBU199" s="91"/>
      <c r="OBV199" s="91"/>
      <c r="OBW199" s="91"/>
      <c r="OBX199" s="91"/>
      <c r="OBY199" s="91"/>
      <c r="OBZ199" s="91"/>
      <c r="OCA199" s="91"/>
      <c r="OCB199" s="91"/>
      <c r="OCC199" s="91"/>
      <c r="OCD199" s="91"/>
      <c r="OCE199" s="91"/>
      <c r="OCF199" s="91"/>
      <c r="OCG199" s="91"/>
      <c r="OCH199" s="91"/>
      <c r="OCI199" s="91"/>
      <c r="OCJ199" s="91"/>
      <c r="OCK199" s="91"/>
      <c r="OCL199" s="91"/>
      <c r="OCM199" s="91"/>
      <c r="OCN199" s="91"/>
      <c r="OCO199" s="91"/>
      <c r="OCP199" s="91"/>
      <c r="OCQ199" s="91"/>
      <c r="OCR199" s="91"/>
      <c r="OCS199" s="91"/>
      <c r="OCT199" s="91"/>
      <c r="OCU199" s="91"/>
      <c r="OCV199" s="91"/>
      <c r="OCW199" s="91"/>
      <c r="OCX199" s="91"/>
      <c r="OCY199" s="91"/>
      <c r="OCZ199" s="91"/>
      <c r="ODA199" s="91"/>
      <c r="ODB199" s="91"/>
      <c r="ODC199" s="91"/>
      <c r="ODD199" s="91"/>
      <c r="ODE199" s="91"/>
      <c r="ODF199" s="91"/>
      <c r="ODG199" s="91"/>
      <c r="ODH199" s="91"/>
      <c r="ODI199" s="91"/>
      <c r="ODJ199" s="91"/>
      <c r="ODK199" s="91"/>
      <c r="ODL199" s="91"/>
      <c r="ODM199" s="91"/>
      <c r="ODN199" s="91"/>
      <c r="ODO199" s="91"/>
      <c r="ODP199" s="91"/>
      <c r="ODQ199" s="91"/>
      <c r="ODR199" s="91"/>
      <c r="ODS199" s="91"/>
      <c r="ODT199" s="91"/>
      <c r="ODU199" s="91"/>
      <c r="ODV199" s="91"/>
      <c r="ODW199" s="91"/>
      <c r="ODX199" s="91"/>
      <c r="ODY199" s="91"/>
      <c r="ODZ199" s="91"/>
      <c r="OEA199" s="91"/>
      <c r="OEB199" s="91"/>
      <c r="OEC199" s="91"/>
      <c r="OED199" s="91"/>
      <c r="OEE199" s="91"/>
      <c r="OEF199" s="91"/>
      <c r="OEG199" s="91"/>
      <c r="OEH199" s="91"/>
      <c r="OEI199" s="91"/>
      <c r="OEJ199" s="91"/>
      <c r="OEK199" s="91"/>
      <c r="OEL199" s="91"/>
      <c r="OEM199" s="91"/>
      <c r="OEN199" s="91"/>
      <c r="OEO199" s="91"/>
      <c r="OEP199" s="91"/>
      <c r="OEQ199" s="91"/>
      <c r="OER199" s="91"/>
      <c r="OES199" s="91"/>
      <c r="OET199" s="91"/>
      <c r="OEU199" s="91"/>
      <c r="OEV199" s="91"/>
      <c r="OEW199" s="91"/>
      <c r="OEX199" s="91"/>
      <c r="OEY199" s="91"/>
      <c r="OEZ199" s="91"/>
      <c r="OFA199" s="91"/>
      <c r="OFB199" s="91"/>
      <c r="OFC199" s="91"/>
      <c r="OFD199" s="91"/>
      <c r="OFE199" s="91"/>
      <c r="OFF199" s="91"/>
      <c r="OFG199" s="91"/>
      <c r="OFH199" s="91"/>
      <c r="OFI199" s="91"/>
      <c r="OFJ199" s="91"/>
      <c r="OFK199" s="91"/>
      <c r="OFL199" s="91"/>
      <c r="OFM199" s="91"/>
      <c r="OFN199" s="91"/>
      <c r="OFO199" s="91"/>
      <c r="OFP199" s="91"/>
      <c r="OFQ199" s="91"/>
      <c r="OFR199" s="91"/>
      <c r="OFS199" s="91"/>
      <c r="OFT199" s="91"/>
      <c r="OFU199" s="91"/>
      <c r="OFV199" s="91"/>
      <c r="OFW199" s="91"/>
      <c r="OFX199" s="91"/>
      <c r="OFY199" s="91"/>
      <c r="OFZ199" s="91"/>
      <c r="OGA199" s="91"/>
      <c r="OGB199" s="91"/>
      <c r="OGC199" s="91"/>
      <c r="OGD199" s="91"/>
      <c r="OGE199" s="91"/>
      <c r="OGF199" s="91"/>
      <c r="OGG199" s="91"/>
      <c r="OGH199" s="91"/>
      <c r="OGI199" s="91"/>
      <c r="OGJ199" s="91"/>
      <c r="OGK199" s="91"/>
      <c r="OGL199" s="91"/>
      <c r="OGM199" s="91"/>
      <c r="OGN199" s="91"/>
      <c r="OGO199" s="91"/>
      <c r="OGP199" s="91"/>
      <c r="OGQ199" s="91"/>
      <c r="OGR199" s="91"/>
      <c r="OGS199" s="91"/>
      <c r="OGT199" s="91"/>
      <c r="OGU199" s="91"/>
      <c r="OGV199" s="91"/>
      <c r="OGW199" s="91"/>
      <c r="OGX199" s="91"/>
      <c r="OGY199" s="91"/>
      <c r="OGZ199" s="91"/>
      <c r="OHA199" s="91"/>
      <c r="OHB199" s="91"/>
      <c r="OHC199" s="91"/>
      <c r="OHD199" s="91"/>
      <c r="OHE199" s="91"/>
      <c r="OHF199" s="91"/>
      <c r="OHG199" s="91"/>
      <c r="OHH199" s="91"/>
      <c r="OHI199" s="91"/>
      <c r="OHJ199" s="91"/>
      <c r="OHK199" s="91"/>
      <c r="OHL199" s="91"/>
      <c r="OHM199" s="91"/>
      <c r="OHN199" s="91"/>
      <c r="OHO199" s="91"/>
      <c r="OHP199" s="91"/>
      <c r="OHQ199" s="91"/>
      <c r="OHR199" s="91"/>
      <c r="OHS199" s="91"/>
      <c r="OHT199" s="91"/>
      <c r="OHU199" s="91"/>
      <c r="OHV199" s="91"/>
      <c r="OHW199" s="91"/>
      <c r="OHX199" s="91"/>
      <c r="OHY199" s="91"/>
      <c r="OHZ199" s="91"/>
      <c r="OIA199" s="91"/>
      <c r="OIB199" s="91"/>
      <c r="OIC199" s="91"/>
      <c r="OID199" s="91"/>
      <c r="OIE199" s="91"/>
      <c r="OIF199" s="91"/>
      <c r="OIG199" s="91"/>
      <c r="OIH199" s="91"/>
      <c r="OII199" s="91"/>
      <c r="OIJ199" s="91"/>
      <c r="OIK199" s="91"/>
      <c r="OIL199" s="91"/>
      <c r="OIM199" s="91"/>
      <c r="OIN199" s="91"/>
      <c r="OIO199" s="91"/>
      <c r="OIP199" s="91"/>
      <c r="OIQ199" s="91"/>
      <c r="OIR199" s="91"/>
      <c r="OIS199" s="91"/>
      <c r="OIT199" s="91"/>
      <c r="OIU199" s="91"/>
      <c r="OIV199" s="91"/>
      <c r="OIW199" s="91"/>
      <c r="OIX199" s="91"/>
      <c r="OIY199" s="91"/>
      <c r="OIZ199" s="91"/>
      <c r="OJA199" s="91"/>
      <c r="OJB199" s="91"/>
      <c r="OJC199" s="91"/>
      <c r="OJD199" s="91"/>
      <c r="OJE199" s="91"/>
      <c r="OJF199" s="91"/>
      <c r="OJG199" s="91"/>
      <c r="OJH199" s="91"/>
      <c r="OJI199" s="91"/>
      <c r="OJJ199" s="91"/>
      <c r="OJK199" s="91"/>
      <c r="OJL199" s="91"/>
      <c r="OJM199" s="91"/>
      <c r="OJN199" s="91"/>
      <c r="OJO199" s="91"/>
      <c r="OJP199" s="91"/>
      <c r="OJQ199" s="91"/>
      <c r="OJR199" s="91"/>
      <c r="OJS199" s="91"/>
      <c r="OJT199" s="91"/>
      <c r="OJU199" s="91"/>
      <c r="OJV199" s="91"/>
      <c r="OJW199" s="91"/>
      <c r="OJX199" s="91"/>
      <c r="OJY199" s="91"/>
      <c r="OJZ199" s="91"/>
      <c r="OKA199" s="91"/>
      <c r="OKB199" s="91"/>
      <c r="OKC199" s="91"/>
      <c r="OKD199" s="91"/>
      <c r="OKE199" s="91"/>
      <c r="OKF199" s="91"/>
      <c r="OKG199" s="91"/>
      <c r="OKH199" s="91"/>
      <c r="OKI199" s="91"/>
      <c r="OKJ199" s="91"/>
      <c r="OKK199" s="91"/>
      <c r="OKL199" s="91"/>
      <c r="OKM199" s="91"/>
      <c r="OKN199" s="91"/>
      <c r="OKO199" s="91"/>
      <c r="OKP199" s="91"/>
      <c r="OKQ199" s="91"/>
      <c r="OKR199" s="91"/>
      <c r="OKS199" s="91"/>
      <c r="OKT199" s="91"/>
      <c r="OKU199" s="91"/>
      <c r="OKV199" s="91"/>
      <c r="OKW199" s="91"/>
      <c r="OKX199" s="91"/>
      <c r="OKY199" s="91"/>
      <c r="OKZ199" s="91"/>
      <c r="OLA199" s="91"/>
      <c r="OLB199" s="91"/>
      <c r="OLC199" s="91"/>
      <c r="OLD199" s="91"/>
      <c r="OLE199" s="91"/>
      <c r="OLF199" s="91"/>
      <c r="OLG199" s="91"/>
      <c r="OLH199" s="91"/>
      <c r="OLI199" s="91"/>
      <c r="OLJ199" s="91"/>
      <c r="OLK199" s="91"/>
      <c r="OLL199" s="91"/>
      <c r="OLM199" s="91"/>
      <c r="OLN199" s="91"/>
      <c r="OLO199" s="91"/>
      <c r="OLP199" s="91"/>
      <c r="OLQ199" s="91"/>
      <c r="OLR199" s="91"/>
      <c r="OLS199" s="91"/>
      <c r="OLT199" s="91"/>
      <c r="OLU199" s="91"/>
      <c r="OLV199" s="91"/>
      <c r="OLW199" s="91"/>
      <c r="OLX199" s="91"/>
      <c r="OLY199" s="91"/>
      <c r="OLZ199" s="91"/>
      <c r="OMA199" s="91"/>
      <c r="OMB199" s="91"/>
      <c r="OMC199" s="91"/>
      <c r="OMD199" s="91"/>
      <c r="OME199" s="91"/>
      <c r="OMF199" s="91"/>
      <c r="OMG199" s="91"/>
      <c r="OMH199" s="91"/>
      <c r="OMI199" s="91"/>
      <c r="OMJ199" s="91"/>
      <c r="OMK199" s="91"/>
      <c r="OML199" s="91"/>
      <c r="OMM199" s="91"/>
      <c r="OMN199" s="91"/>
      <c r="OMO199" s="91"/>
      <c r="OMP199" s="91"/>
      <c r="OMQ199" s="91"/>
      <c r="OMR199" s="91"/>
      <c r="OMS199" s="91"/>
      <c r="OMT199" s="91"/>
      <c r="OMU199" s="91"/>
      <c r="OMV199" s="91"/>
      <c r="OMW199" s="91"/>
      <c r="OMX199" s="91"/>
      <c r="OMY199" s="91"/>
      <c r="OMZ199" s="91"/>
      <c r="ONA199" s="91"/>
      <c r="ONB199" s="91"/>
      <c r="ONC199" s="91"/>
      <c r="OND199" s="91"/>
      <c r="ONE199" s="91"/>
      <c r="ONF199" s="91"/>
      <c r="ONG199" s="91"/>
      <c r="ONH199" s="91"/>
      <c r="ONI199" s="91"/>
      <c r="ONJ199" s="91"/>
      <c r="ONK199" s="91"/>
      <c r="ONL199" s="91"/>
      <c r="ONM199" s="91"/>
      <c r="ONN199" s="91"/>
      <c r="ONO199" s="91"/>
      <c r="ONP199" s="91"/>
      <c r="ONQ199" s="91"/>
      <c r="ONR199" s="91"/>
      <c r="ONS199" s="91"/>
      <c r="ONT199" s="91"/>
      <c r="ONU199" s="91"/>
      <c r="ONV199" s="91"/>
      <c r="ONW199" s="91"/>
      <c r="ONX199" s="91"/>
      <c r="ONY199" s="91"/>
      <c r="ONZ199" s="91"/>
      <c r="OOA199" s="91"/>
      <c r="OOB199" s="91"/>
      <c r="OOC199" s="91"/>
      <c r="OOD199" s="91"/>
      <c r="OOE199" s="91"/>
      <c r="OOF199" s="91"/>
      <c r="OOG199" s="91"/>
      <c r="OOH199" s="91"/>
      <c r="OOI199" s="91"/>
      <c r="OOJ199" s="91"/>
      <c r="OOK199" s="91"/>
      <c r="OOL199" s="91"/>
      <c r="OOM199" s="91"/>
      <c r="OON199" s="91"/>
      <c r="OOO199" s="91"/>
      <c r="OOP199" s="91"/>
      <c r="OOQ199" s="91"/>
      <c r="OOR199" s="91"/>
      <c r="OOS199" s="91"/>
      <c r="OOT199" s="91"/>
      <c r="OOU199" s="91"/>
      <c r="OOV199" s="91"/>
      <c r="OOW199" s="91"/>
      <c r="OOX199" s="91"/>
      <c r="OOY199" s="91"/>
      <c r="OOZ199" s="91"/>
      <c r="OPA199" s="91"/>
      <c r="OPB199" s="91"/>
      <c r="OPC199" s="91"/>
      <c r="OPD199" s="91"/>
      <c r="OPE199" s="91"/>
      <c r="OPF199" s="91"/>
      <c r="OPG199" s="91"/>
      <c r="OPH199" s="91"/>
      <c r="OPI199" s="91"/>
      <c r="OPJ199" s="91"/>
      <c r="OPK199" s="91"/>
      <c r="OPL199" s="91"/>
      <c r="OPM199" s="91"/>
      <c r="OPN199" s="91"/>
      <c r="OPO199" s="91"/>
      <c r="OPP199" s="91"/>
      <c r="OPQ199" s="91"/>
      <c r="OPR199" s="91"/>
      <c r="OPS199" s="91"/>
      <c r="OPT199" s="91"/>
      <c r="OPU199" s="91"/>
      <c r="OPV199" s="91"/>
      <c r="OPW199" s="91"/>
      <c r="OPX199" s="91"/>
      <c r="OPY199" s="91"/>
      <c r="OPZ199" s="91"/>
      <c r="OQA199" s="91"/>
      <c r="OQB199" s="91"/>
      <c r="OQC199" s="91"/>
      <c r="OQD199" s="91"/>
      <c r="OQE199" s="91"/>
      <c r="OQF199" s="91"/>
      <c r="OQG199" s="91"/>
      <c r="OQH199" s="91"/>
      <c r="OQI199" s="91"/>
      <c r="OQJ199" s="91"/>
      <c r="OQK199" s="91"/>
      <c r="OQL199" s="91"/>
      <c r="OQM199" s="91"/>
      <c r="OQN199" s="91"/>
      <c r="OQO199" s="91"/>
      <c r="OQP199" s="91"/>
      <c r="OQQ199" s="91"/>
      <c r="OQR199" s="91"/>
      <c r="OQS199" s="91"/>
      <c r="OQT199" s="91"/>
      <c r="OQU199" s="91"/>
      <c r="OQV199" s="91"/>
      <c r="OQW199" s="91"/>
      <c r="OQX199" s="91"/>
      <c r="OQY199" s="91"/>
      <c r="OQZ199" s="91"/>
      <c r="ORA199" s="91"/>
      <c r="ORB199" s="91"/>
      <c r="ORC199" s="91"/>
      <c r="ORD199" s="91"/>
      <c r="ORE199" s="91"/>
      <c r="ORF199" s="91"/>
      <c r="ORG199" s="91"/>
      <c r="ORH199" s="91"/>
      <c r="ORI199" s="91"/>
      <c r="ORJ199" s="91"/>
      <c r="ORK199" s="91"/>
      <c r="ORL199" s="91"/>
      <c r="ORM199" s="91"/>
      <c r="ORN199" s="91"/>
      <c r="ORO199" s="91"/>
      <c r="ORP199" s="91"/>
      <c r="ORQ199" s="91"/>
      <c r="ORR199" s="91"/>
      <c r="ORS199" s="91"/>
      <c r="ORT199" s="91"/>
      <c r="ORU199" s="91"/>
      <c r="ORV199" s="91"/>
      <c r="ORW199" s="91"/>
      <c r="ORX199" s="91"/>
      <c r="ORY199" s="91"/>
      <c r="ORZ199" s="91"/>
      <c r="OSA199" s="91"/>
      <c r="OSB199" s="91"/>
      <c r="OSC199" s="91"/>
      <c r="OSD199" s="91"/>
      <c r="OSE199" s="91"/>
      <c r="OSF199" s="91"/>
      <c r="OSG199" s="91"/>
      <c r="OSH199" s="91"/>
      <c r="OSI199" s="91"/>
      <c r="OSJ199" s="91"/>
      <c r="OSK199" s="91"/>
      <c r="OSL199" s="91"/>
      <c r="OSM199" s="91"/>
      <c r="OSN199" s="91"/>
      <c r="OSO199" s="91"/>
      <c r="OSP199" s="91"/>
      <c r="OSQ199" s="91"/>
      <c r="OSR199" s="91"/>
      <c r="OSS199" s="91"/>
      <c r="OST199" s="91"/>
      <c r="OSU199" s="91"/>
      <c r="OSV199" s="91"/>
      <c r="OSW199" s="91"/>
      <c r="OSX199" s="91"/>
      <c r="OSY199" s="91"/>
      <c r="OSZ199" s="91"/>
      <c r="OTA199" s="91"/>
      <c r="OTB199" s="91"/>
      <c r="OTC199" s="91"/>
      <c r="OTD199" s="91"/>
      <c r="OTE199" s="91"/>
      <c r="OTF199" s="91"/>
      <c r="OTG199" s="91"/>
      <c r="OTH199" s="91"/>
      <c r="OTI199" s="91"/>
      <c r="OTJ199" s="91"/>
      <c r="OTK199" s="91"/>
      <c r="OTL199" s="91"/>
      <c r="OTM199" s="91"/>
      <c r="OTN199" s="91"/>
      <c r="OTO199" s="91"/>
      <c r="OTP199" s="91"/>
      <c r="OTQ199" s="91"/>
      <c r="OTR199" s="91"/>
      <c r="OTS199" s="91"/>
      <c r="OTT199" s="91"/>
      <c r="OTU199" s="91"/>
      <c r="OTV199" s="91"/>
      <c r="OTW199" s="91"/>
      <c r="OTX199" s="91"/>
      <c r="OTY199" s="91"/>
      <c r="OTZ199" s="91"/>
      <c r="OUA199" s="91"/>
      <c r="OUB199" s="91"/>
      <c r="OUC199" s="91"/>
      <c r="OUD199" s="91"/>
      <c r="OUE199" s="91"/>
      <c r="OUF199" s="91"/>
      <c r="OUG199" s="91"/>
      <c r="OUH199" s="91"/>
      <c r="OUI199" s="91"/>
      <c r="OUJ199" s="91"/>
      <c r="OUK199" s="91"/>
      <c r="OUL199" s="91"/>
      <c r="OUM199" s="91"/>
      <c r="OUN199" s="91"/>
      <c r="OUO199" s="91"/>
      <c r="OUP199" s="91"/>
      <c r="OUQ199" s="91"/>
      <c r="OUR199" s="91"/>
      <c r="OUS199" s="91"/>
      <c r="OUT199" s="91"/>
      <c r="OUU199" s="91"/>
      <c r="OUV199" s="91"/>
      <c r="OUW199" s="91"/>
      <c r="OUX199" s="91"/>
      <c r="OUY199" s="91"/>
      <c r="OUZ199" s="91"/>
      <c r="OVA199" s="91"/>
      <c r="OVB199" s="91"/>
      <c r="OVC199" s="91"/>
      <c r="OVD199" s="91"/>
      <c r="OVE199" s="91"/>
      <c r="OVF199" s="91"/>
      <c r="OVG199" s="91"/>
      <c r="OVH199" s="91"/>
      <c r="OVI199" s="91"/>
      <c r="OVJ199" s="91"/>
      <c r="OVK199" s="91"/>
      <c r="OVL199" s="91"/>
      <c r="OVM199" s="91"/>
      <c r="OVN199" s="91"/>
      <c r="OVO199" s="91"/>
      <c r="OVP199" s="91"/>
      <c r="OVQ199" s="91"/>
      <c r="OVR199" s="91"/>
      <c r="OVS199" s="91"/>
      <c r="OVT199" s="91"/>
      <c r="OVU199" s="91"/>
      <c r="OVV199" s="91"/>
      <c r="OVW199" s="91"/>
      <c r="OVX199" s="91"/>
      <c r="OVY199" s="91"/>
      <c r="OVZ199" s="91"/>
      <c r="OWA199" s="91"/>
      <c r="OWB199" s="91"/>
      <c r="OWC199" s="91"/>
      <c r="OWD199" s="91"/>
      <c r="OWE199" s="91"/>
      <c r="OWF199" s="91"/>
      <c r="OWG199" s="91"/>
      <c r="OWH199" s="91"/>
      <c r="OWI199" s="91"/>
      <c r="OWJ199" s="91"/>
      <c r="OWK199" s="91"/>
      <c r="OWL199" s="91"/>
      <c r="OWM199" s="91"/>
      <c r="OWN199" s="91"/>
      <c r="OWO199" s="91"/>
      <c r="OWP199" s="91"/>
      <c r="OWQ199" s="91"/>
      <c r="OWR199" s="91"/>
      <c r="OWS199" s="91"/>
      <c r="OWT199" s="91"/>
      <c r="OWU199" s="91"/>
      <c r="OWV199" s="91"/>
      <c r="OWW199" s="91"/>
      <c r="OWX199" s="91"/>
      <c r="OWY199" s="91"/>
      <c r="OWZ199" s="91"/>
      <c r="OXA199" s="91"/>
      <c r="OXB199" s="91"/>
      <c r="OXC199" s="91"/>
      <c r="OXD199" s="91"/>
      <c r="OXE199" s="91"/>
      <c r="OXF199" s="91"/>
      <c r="OXG199" s="91"/>
      <c r="OXH199" s="91"/>
      <c r="OXI199" s="91"/>
      <c r="OXJ199" s="91"/>
      <c r="OXK199" s="91"/>
      <c r="OXL199" s="91"/>
      <c r="OXM199" s="91"/>
      <c r="OXN199" s="91"/>
      <c r="OXO199" s="91"/>
      <c r="OXP199" s="91"/>
      <c r="OXQ199" s="91"/>
      <c r="OXR199" s="91"/>
      <c r="OXS199" s="91"/>
      <c r="OXT199" s="91"/>
      <c r="OXU199" s="91"/>
      <c r="OXV199" s="91"/>
      <c r="OXW199" s="91"/>
      <c r="OXX199" s="91"/>
      <c r="OXY199" s="91"/>
      <c r="OXZ199" s="91"/>
      <c r="OYA199" s="91"/>
      <c r="OYB199" s="91"/>
      <c r="OYC199" s="91"/>
      <c r="OYD199" s="91"/>
      <c r="OYE199" s="91"/>
      <c r="OYF199" s="91"/>
      <c r="OYG199" s="91"/>
      <c r="OYH199" s="91"/>
      <c r="OYI199" s="91"/>
      <c r="OYJ199" s="91"/>
      <c r="OYK199" s="91"/>
      <c r="OYL199" s="91"/>
      <c r="OYM199" s="91"/>
      <c r="OYN199" s="91"/>
      <c r="OYO199" s="91"/>
      <c r="OYP199" s="91"/>
      <c r="OYQ199" s="91"/>
      <c r="OYR199" s="91"/>
      <c r="OYS199" s="91"/>
      <c r="OYT199" s="91"/>
      <c r="OYU199" s="91"/>
      <c r="OYV199" s="91"/>
      <c r="OYW199" s="91"/>
      <c r="OYX199" s="91"/>
      <c r="OYY199" s="91"/>
      <c r="OYZ199" s="91"/>
      <c r="OZA199" s="91"/>
      <c r="OZB199" s="91"/>
      <c r="OZC199" s="91"/>
      <c r="OZD199" s="91"/>
      <c r="OZE199" s="91"/>
      <c r="OZF199" s="91"/>
      <c r="OZG199" s="91"/>
      <c r="OZH199" s="91"/>
      <c r="OZI199" s="91"/>
      <c r="OZJ199" s="91"/>
      <c r="OZK199" s="91"/>
      <c r="OZL199" s="91"/>
      <c r="OZM199" s="91"/>
      <c r="OZN199" s="91"/>
      <c r="OZO199" s="91"/>
      <c r="OZP199" s="91"/>
      <c r="OZQ199" s="91"/>
      <c r="OZR199" s="91"/>
      <c r="OZS199" s="91"/>
      <c r="OZT199" s="91"/>
      <c r="OZU199" s="91"/>
      <c r="OZV199" s="91"/>
      <c r="OZW199" s="91"/>
      <c r="OZX199" s="91"/>
      <c r="OZY199" s="91"/>
      <c r="OZZ199" s="91"/>
      <c r="PAA199" s="91"/>
      <c r="PAB199" s="91"/>
      <c r="PAC199" s="91"/>
      <c r="PAD199" s="91"/>
      <c r="PAE199" s="91"/>
      <c r="PAF199" s="91"/>
      <c r="PAG199" s="91"/>
      <c r="PAH199" s="91"/>
      <c r="PAI199" s="91"/>
      <c r="PAJ199" s="91"/>
      <c r="PAK199" s="91"/>
      <c r="PAL199" s="91"/>
      <c r="PAM199" s="91"/>
      <c r="PAN199" s="91"/>
      <c r="PAO199" s="91"/>
      <c r="PAP199" s="91"/>
      <c r="PAQ199" s="91"/>
      <c r="PAR199" s="91"/>
      <c r="PAS199" s="91"/>
      <c r="PAT199" s="91"/>
      <c r="PAU199" s="91"/>
      <c r="PAV199" s="91"/>
      <c r="PAW199" s="91"/>
      <c r="PAX199" s="91"/>
      <c r="PAY199" s="91"/>
      <c r="PAZ199" s="91"/>
      <c r="PBA199" s="91"/>
      <c r="PBB199" s="91"/>
      <c r="PBC199" s="91"/>
      <c r="PBD199" s="91"/>
      <c r="PBE199" s="91"/>
      <c r="PBF199" s="91"/>
      <c r="PBG199" s="91"/>
      <c r="PBH199" s="91"/>
      <c r="PBI199" s="91"/>
      <c r="PBJ199" s="91"/>
      <c r="PBK199" s="91"/>
      <c r="PBL199" s="91"/>
      <c r="PBM199" s="91"/>
      <c r="PBN199" s="91"/>
      <c r="PBO199" s="91"/>
      <c r="PBP199" s="91"/>
      <c r="PBQ199" s="91"/>
      <c r="PBR199" s="91"/>
      <c r="PBS199" s="91"/>
      <c r="PBT199" s="91"/>
      <c r="PBU199" s="91"/>
      <c r="PBV199" s="91"/>
      <c r="PBW199" s="91"/>
      <c r="PBX199" s="91"/>
      <c r="PBY199" s="91"/>
      <c r="PBZ199" s="91"/>
      <c r="PCA199" s="91"/>
      <c r="PCB199" s="91"/>
      <c r="PCC199" s="91"/>
      <c r="PCD199" s="91"/>
      <c r="PCE199" s="91"/>
      <c r="PCF199" s="91"/>
      <c r="PCG199" s="91"/>
      <c r="PCH199" s="91"/>
      <c r="PCI199" s="91"/>
      <c r="PCJ199" s="91"/>
      <c r="PCK199" s="91"/>
      <c r="PCL199" s="91"/>
      <c r="PCM199" s="91"/>
      <c r="PCN199" s="91"/>
      <c r="PCO199" s="91"/>
      <c r="PCP199" s="91"/>
      <c r="PCQ199" s="91"/>
      <c r="PCR199" s="91"/>
      <c r="PCS199" s="91"/>
      <c r="PCT199" s="91"/>
      <c r="PCU199" s="91"/>
      <c r="PCV199" s="91"/>
      <c r="PCW199" s="91"/>
      <c r="PCX199" s="91"/>
      <c r="PCY199" s="91"/>
      <c r="PCZ199" s="91"/>
      <c r="PDA199" s="91"/>
      <c r="PDB199" s="91"/>
      <c r="PDC199" s="91"/>
      <c r="PDD199" s="91"/>
      <c r="PDE199" s="91"/>
      <c r="PDF199" s="91"/>
      <c r="PDG199" s="91"/>
      <c r="PDH199" s="91"/>
      <c r="PDI199" s="91"/>
      <c r="PDJ199" s="91"/>
      <c r="PDK199" s="91"/>
      <c r="PDL199" s="91"/>
      <c r="PDM199" s="91"/>
      <c r="PDN199" s="91"/>
      <c r="PDO199" s="91"/>
      <c r="PDP199" s="91"/>
      <c r="PDQ199" s="91"/>
      <c r="PDR199" s="91"/>
      <c r="PDS199" s="91"/>
      <c r="PDT199" s="91"/>
      <c r="PDU199" s="91"/>
      <c r="PDV199" s="91"/>
      <c r="PDW199" s="91"/>
      <c r="PDX199" s="91"/>
      <c r="PDY199" s="91"/>
      <c r="PDZ199" s="91"/>
      <c r="PEA199" s="91"/>
      <c r="PEB199" s="91"/>
      <c r="PEC199" s="91"/>
      <c r="PED199" s="91"/>
      <c r="PEE199" s="91"/>
      <c r="PEF199" s="91"/>
      <c r="PEG199" s="91"/>
      <c r="PEH199" s="91"/>
      <c r="PEI199" s="91"/>
      <c r="PEJ199" s="91"/>
      <c r="PEK199" s="91"/>
      <c r="PEL199" s="91"/>
      <c r="PEM199" s="91"/>
      <c r="PEN199" s="91"/>
      <c r="PEO199" s="91"/>
      <c r="PEP199" s="91"/>
      <c r="PEQ199" s="91"/>
      <c r="PER199" s="91"/>
      <c r="PES199" s="91"/>
      <c r="PET199" s="91"/>
      <c r="PEU199" s="91"/>
      <c r="PEV199" s="91"/>
      <c r="PEW199" s="91"/>
      <c r="PEX199" s="91"/>
      <c r="PEY199" s="91"/>
      <c r="PEZ199" s="91"/>
      <c r="PFA199" s="91"/>
      <c r="PFB199" s="91"/>
      <c r="PFC199" s="91"/>
      <c r="PFD199" s="91"/>
      <c r="PFE199" s="91"/>
      <c r="PFF199" s="91"/>
      <c r="PFG199" s="91"/>
      <c r="PFH199" s="91"/>
      <c r="PFI199" s="91"/>
      <c r="PFJ199" s="91"/>
      <c r="PFK199" s="91"/>
      <c r="PFL199" s="91"/>
      <c r="PFM199" s="91"/>
      <c r="PFN199" s="91"/>
      <c r="PFO199" s="91"/>
      <c r="PFP199" s="91"/>
      <c r="PFQ199" s="91"/>
      <c r="PFR199" s="91"/>
      <c r="PFS199" s="91"/>
      <c r="PFT199" s="91"/>
      <c r="PFU199" s="91"/>
      <c r="PFV199" s="91"/>
      <c r="PFW199" s="91"/>
      <c r="PFX199" s="91"/>
      <c r="PFY199" s="91"/>
      <c r="PFZ199" s="91"/>
      <c r="PGA199" s="91"/>
      <c r="PGB199" s="91"/>
      <c r="PGC199" s="91"/>
      <c r="PGD199" s="91"/>
      <c r="PGE199" s="91"/>
      <c r="PGF199" s="91"/>
      <c r="PGG199" s="91"/>
      <c r="PGH199" s="91"/>
      <c r="PGI199" s="91"/>
      <c r="PGJ199" s="91"/>
      <c r="PGK199" s="91"/>
      <c r="PGL199" s="91"/>
      <c r="PGM199" s="91"/>
      <c r="PGN199" s="91"/>
      <c r="PGO199" s="91"/>
      <c r="PGP199" s="91"/>
      <c r="PGQ199" s="91"/>
      <c r="PGR199" s="91"/>
      <c r="PGS199" s="91"/>
      <c r="PGT199" s="91"/>
      <c r="PGU199" s="91"/>
      <c r="PGV199" s="91"/>
      <c r="PGW199" s="91"/>
      <c r="PGX199" s="91"/>
      <c r="PGY199" s="91"/>
      <c r="PGZ199" s="91"/>
      <c r="PHA199" s="91"/>
      <c r="PHB199" s="91"/>
      <c r="PHC199" s="91"/>
      <c r="PHD199" s="91"/>
      <c r="PHE199" s="91"/>
      <c r="PHF199" s="91"/>
      <c r="PHG199" s="91"/>
      <c r="PHH199" s="91"/>
      <c r="PHI199" s="91"/>
      <c r="PHJ199" s="91"/>
      <c r="PHK199" s="91"/>
      <c r="PHL199" s="91"/>
      <c r="PHM199" s="91"/>
      <c r="PHN199" s="91"/>
      <c r="PHO199" s="91"/>
      <c r="PHP199" s="91"/>
      <c r="PHQ199" s="91"/>
      <c r="PHR199" s="91"/>
      <c r="PHS199" s="91"/>
      <c r="PHT199" s="91"/>
      <c r="PHU199" s="91"/>
      <c r="PHV199" s="91"/>
      <c r="PHW199" s="91"/>
      <c r="PHX199" s="91"/>
      <c r="PHY199" s="91"/>
      <c r="PHZ199" s="91"/>
      <c r="PIA199" s="91"/>
      <c r="PIB199" s="91"/>
      <c r="PIC199" s="91"/>
      <c r="PID199" s="91"/>
      <c r="PIE199" s="91"/>
      <c r="PIF199" s="91"/>
      <c r="PIG199" s="91"/>
      <c r="PIH199" s="91"/>
      <c r="PII199" s="91"/>
      <c r="PIJ199" s="91"/>
      <c r="PIK199" s="91"/>
      <c r="PIL199" s="91"/>
      <c r="PIM199" s="91"/>
      <c r="PIN199" s="91"/>
      <c r="PIO199" s="91"/>
      <c r="PIP199" s="91"/>
      <c r="PIQ199" s="91"/>
      <c r="PIR199" s="91"/>
      <c r="PIS199" s="91"/>
      <c r="PIT199" s="91"/>
      <c r="PIU199" s="91"/>
      <c r="PIV199" s="91"/>
      <c r="PIW199" s="91"/>
      <c r="PIX199" s="91"/>
      <c r="PIY199" s="91"/>
      <c r="PIZ199" s="91"/>
      <c r="PJA199" s="91"/>
      <c r="PJB199" s="91"/>
      <c r="PJC199" s="91"/>
      <c r="PJD199" s="91"/>
      <c r="PJE199" s="91"/>
      <c r="PJF199" s="91"/>
      <c r="PJG199" s="91"/>
      <c r="PJH199" s="91"/>
      <c r="PJI199" s="91"/>
      <c r="PJJ199" s="91"/>
      <c r="PJK199" s="91"/>
      <c r="PJL199" s="91"/>
      <c r="PJM199" s="91"/>
      <c r="PJN199" s="91"/>
      <c r="PJO199" s="91"/>
      <c r="PJP199" s="91"/>
      <c r="PJQ199" s="91"/>
      <c r="PJR199" s="91"/>
      <c r="PJS199" s="91"/>
      <c r="PJT199" s="91"/>
      <c r="PJU199" s="91"/>
      <c r="PJV199" s="91"/>
      <c r="PJW199" s="91"/>
      <c r="PJX199" s="91"/>
      <c r="PJY199" s="91"/>
      <c r="PJZ199" s="91"/>
      <c r="PKA199" s="91"/>
      <c r="PKB199" s="91"/>
      <c r="PKC199" s="91"/>
      <c r="PKD199" s="91"/>
      <c r="PKE199" s="91"/>
      <c r="PKF199" s="91"/>
      <c r="PKG199" s="91"/>
      <c r="PKH199" s="91"/>
      <c r="PKI199" s="91"/>
      <c r="PKJ199" s="91"/>
      <c r="PKK199" s="91"/>
      <c r="PKL199" s="91"/>
      <c r="PKM199" s="91"/>
      <c r="PKN199" s="91"/>
      <c r="PKO199" s="91"/>
      <c r="PKP199" s="91"/>
      <c r="PKQ199" s="91"/>
      <c r="PKR199" s="91"/>
      <c r="PKS199" s="91"/>
      <c r="PKT199" s="91"/>
      <c r="PKU199" s="91"/>
      <c r="PKV199" s="91"/>
      <c r="PKW199" s="91"/>
      <c r="PKX199" s="91"/>
      <c r="PKY199" s="91"/>
      <c r="PKZ199" s="91"/>
      <c r="PLA199" s="91"/>
      <c r="PLB199" s="91"/>
      <c r="PLC199" s="91"/>
      <c r="PLD199" s="91"/>
      <c r="PLE199" s="91"/>
      <c r="PLF199" s="91"/>
      <c r="PLG199" s="91"/>
      <c r="PLH199" s="91"/>
      <c r="PLI199" s="91"/>
      <c r="PLJ199" s="91"/>
      <c r="PLK199" s="91"/>
      <c r="PLL199" s="91"/>
      <c r="PLM199" s="91"/>
      <c r="PLN199" s="91"/>
      <c r="PLO199" s="91"/>
      <c r="PLP199" s="91"/>
      <c r="PLQ199" s="91"/>
      <c r="PLR199" s="91"/>
      <c r="PLS199" s="91"/>
      <c r="PLT199" s="91"/>
      <c r="PLU199" s="91"/>
      <c r="PLV199" s="91"/>
      <c r="PLW199" s="91"/>
      <c r="PLX199" s="91"/>
      <c r="PLY199" s="91"/>
      <c r="PLZ199" s="91"/>
      <c r="PMA199" s="91"/>
      <c r="PMB199" s="91"/>
      <c r="PMC199" s="91"/>
      <c r="PMD199" s="91"/>
      <c r="PME199" s="91"/>
      <c r="PMF199" s="91"/>
      <c r="PMG199" s="91"/>
      <c r="PMH199" s="91"/>
      <c r="PMI199" s="91"/>
      <c r="PMJ199" s="91"/>
      <c r="PMK199" s="91"/>
      <c r="PML199" s="91"/>
      <c r="PMM199" s="91"/>
      <c r="PMN199" s="91"/>
      <c r="PMO199" s="91"/>
      <c r="PMP199" s="91"/>
      <c r="PMQ199" s="91"/>
      <c r="PMR199" s="91"/>
      <c r="PMS199" s="91"/>
      <c r="PMT199" s="91"/>
      <c r="PMU199" s="91"/>
      <c r="PMV199" s="91"/>
      <c r="PMW199" s="91"/>
      <c r="PMX199" s="91"/>
      <c r="PMY199" s="91"/>
      <c r="PMZ199" s="91"/>
      <c r="PNA199" s="91"/>
      <c r="PNB199" s="91"/>
      <c r="PNC199" s="91"/>
      <c r="PND199" s="91"/>
      <c r="PNE199" s="91"/>
      <c r="PNF199" s="91"/>
      <c r="PNG199" s="91"/>
      <c r="PNH199" s="91"/>
      <c r="PNI199" s="91"/>
      <c r="PNJ199" s="91"/>
      <c r="PNK199" s="91"/>
      <c r="PNL199" s="91"/>
      <c r="PNM199" s="91"/>
      <c r="PNN199" s="91"/>
      <c r="PNO199" s="91"/>
      <c r="PNP199" s="91"/>
      <c r="PNQ199" s="91"/>
      <c r="PNR199" s="91"/>
      <c r="PNS199" s="91"/>
      <c r="PNT199" s="91"/>
      <c r="PNU199" s="91"/>
      <c r="PNV199" s="91"/>
      <c r="PNW199" s="91"/>
      <c r="PNX199" s="91"/>
      <c r="PNY199" s="91"/>
      <c r="PNZ199" s="91"/>
      <c r="POA199" s="91"/>
      <c r="POB199" s="91"/>
      <c r="POC199" s="91"/>
      <c r="POD199" s="91"/>
      <c r="POE199" s="91"/>
      <c r="POF199" s="91"/>
      <c r="POG199" s="91"/>
      <c r="POH199" s="91"/>
      <c r="POI199" s="91"/>
      <c r="POJ199" s="91"/>
      <c r="POK199" s="91"/>
      <c r="POL199" s="91"/>
      <c r="POM199" s="91"/>
      <c r="PON199" s="91"/>
      <c r="POO199" s="91"/>
      <c r="POP199" s="91"/>
      <c r="POQ199" s="91"/>
      <c r="POR199" s="91"/>
      <c r="POS199" s="91"/>
      <c r="POT199" s="91"/>
      <c r="POU199" s="91"/>
      <c r="POV199" s="91"/>
      <c r="POW199" s="91"/>
      <c r="POX199" s="91"/>
      <c r="POY199" s="91"/>
      <c r="POZ199" s="91"/>
      <c r="PPA199" s="91"/>
      <c r="PPB199" s="91"/>
      <c r="PPC199" s="91"/>
      <c r="PPD199" s="91"/>
      <c r="PPE199" s="91"/>
      <c r="PPF199" s="91"/>
      <c r="PPG199" s="91"/>
      <c r="PPH199" s="91"/>
      <c r="PPI199" s="91"/>
      <c r="PPJ199" s="91"/>
      <c r="PPK199" s="91"/>
      <c r="PPL199" s="91"/>
      <c r="PPM199" s="91"/>
      <c r="PPN199" s="91"/>
      <c r="PPO199" s="91"/>
      <c r="PPP199" s="91"/>
      <c r="PPQ199" s="91"/>
      <c r="PPR199" s="91"/>
      <c r="PPS199" s="91"/>
      <c r="PPT199" s="91"/>
      <c r="PPU199" s="91"/>
      <c r="PPV199" s="91"/>
      <c r="PPW199" s="91"/>
      <c r="PPX199" s="91"/>
      <c r="PPY199" s="91"/>
      <c r="PPZ199" s="91"/>
      <c r="PQA199" s="91"/>
      <c r="PQB199" s="91"/>
      <c r="PQC199" s="91"/>
      <c r="PQD199" s="91"/>
      <c r="PQE199" s="91"/>
      <c r="PQF199" s="91"/>
      <c r="PQG199" s="91"/>
      <c r="PQH199" s="91"/>
      <c r="PQI199" s="91"/>
      <c r="PQJ199" s="91"/>
      <c r="PQK199" s="91"/>
      <c r="PQL199" s="91"/>
      <c r="PQM199" s="91"/>
      <c r="PQN199" s="91"/>
      <c r="PQO199" s="91"/>
      <c r="PQP199" s="91"/>
      <c r="PQQ199" s="91"/>
      <c r="PQR199" s="91"/>
      <c r="PQS199" s="91"/>
      <c r="PQT199" s="91"/>
      <c r="PQU199" s="91"/>
      <c r="PQV199" s="91"/>
      <c r="PQW199" s="91"/>
      <c r="PQX199" s="91"/>
      <c r="PQY199" s="91"/>
      <c r="PQZ199" s="91"/>
      <c r="PRA199" s="91"/>
      <c r="PRB199" s="91"/>
      <c r="PRC199" s="91"/>
      <c r="PRD199" s="91"/>
      <c r="PRE199" s="91"/>
      <c r="PRF199" s="91"/>
      <c r="PRG199" s="91"/>
      <c r="PRH199" s="91"/>
      <c r="PRI199" s="91"/>
      <c r="PRJ199" s="91"/>
      <c r="PRK199" s="91"/>
      <c r="PRL199" s="91"/>
      <c r="PRM199" s="91"/>
      <c r="PRN199" s="91"/>
      <c r="PRO199" s="91"/>
      <c r="PRP199" s="91"/>
      <c r="PRQ199" s="91"/>
      <c r="PRR199" s="91"/>
      <c r="PRS199" s="91"/>
      <c r="PRT199" s="91"/>
      <c r="PRU199" s="91"/>
      <c r="PRV199" s="91"/>
      <c r="PRW199" s="91"/>
      <c r="PRX199" s="91"/>
      <c r="PRY199" s="91"/>
      <c r="PRZ199" s="91"/>
      <c r="PSA199" s="91"/>
      <c r="PSB199" s="91"/>
      <c r="PSC199" s="91"/>
      <c r="PSD199" s="91"/>
      <c r="PSE199" s="91"/>
      <c r="PSF199" s="91"/>
      <c r="PSG199" s="91"/>
      <c r="PSH199" s="91"/>
      <c r="PSI199" s="91"/>
      <c r="PSJ199" s="91"/>
      <c r="PSK199" s="91"/>
      <c r="PSL199" s="91"/>
      <c r="PSM199" s="91"/>
      <c r="PSN199" s="91"/>
      <c r="PSO199" s="91"/>
      <c r="PSP199" s="91"/>
      <c r="PSQ199" s="91"/>
      <c r="PSR199" s="91"/>
      <c r="PSS199" s="91"/>
      <c r="PST199" s="91"/>
      <c r="PSU199" s="91"/>
      <c r="PSV199" s="91"/>
      <c r="PSW199" s="91"/>
      <c r="PSX199" s="91"/>
      <c r="PSY199" s="91"/>
      <c r="PSZ199" s="91"/>
      <c r="PTA199" s="91"/>
      <c r="PTB199" s="91"/>
      <c r="PTC199" s="91"/>
      <c r="PTD199" s="91"/>
      <c r="PTE199" s="91"/>
      <c r="PTF199" s="91"/>
      <c r="PTG199" s="91"/>
      <c r="PTH199" s="91"/>
      <c r="PTI199" s="91"/>
      <c r="PTJ199" s="91"/>
      <c r="PTK199" s="91"/>
      <c r="PTL199" s="91"/>
      <c r="PTM199" s="91"/>
      <c r="PTN199" s="91"/>
      <c r="PTO199" s="91"/>
      <c r="PTP199" s="91"/>
      <c r="PTQ199" s="91"/>
      <c r="PTR199" s="91"/>
      <c r="PTS199" s="91"/>
      <c r="PTT199" s="91"/>
      <c r="PTU199" s="91"/>
      <c r="PTV199" s="91"/>
      <c r="PTW199" s="91"/>
      <c r="PTX199" s="91"/>
      <c r="PTY199" s="91"/>
      <c r="PTZ199" s="91"/>
      <c r="PUA199" s="91"/>
      <c r="PUB199" s="91"/>
      <c r="PUC199" s="91"/>
      <c r="PUD199" s="91"/>
      <c r="PUE199" s="91"/>
      <c r="PUF199" s="91"/>
      <c r="PUG199" s="91"/>
      <c r="PUH199" s="91"/>
      <c r="PUI199" s="91"/>
      <c r="PUJ199" s="91"/>
      <c r="PUK199" s="91"/>
      <c r="PUL199" s="91"/>
      <c r="PUM199" s="91"/>
      <c r="PUN199" s="91"/>
      <c r="PUO199" s="91"/>
      <c r="PUP199" s="91"/>
      <c r="PUQ199" s="91"/>
      <c r="PUR199" s="91"/>
      <c r="PUS199" s="91"/>
      <c r="PUT199" s="91"/>
      <c r="PUU199" s="91"/>
      <c r="PUV199" s="91"/>
      <c r="PUW199" s="91"/>
      <c r="PUX199" s="91"/>
      <c r="PUY199" s="91"/>
      <c r="PUZ199" s="91"/>
      <c r="PVA199" s="91"/>
      <c r="PVB199" s="91"/>
      <c r="PVC199" s="91"/>
      <c r="PVD199" s="91"/>
      <c r="PVE199" s="91"/>
      <c r="PVF199" s="91"/>
      <c r="PVG199" s="91"/>
      <c r="PVH199" s="91"/>
      <c r="PVI199" s="91"/>
      <c r="PVJ199" s="91"/>
      <c r="PVK199" s="91"/>
      <c r="PVL199" s="91"/>
      <c r="PVM199" s="91"/>
      <c r="PVN199" s="91"/>
      <c r="PVO199" s="91"/>
      <c r="PVP199" s="91"/>
      <c r="PVQ199" s="91"/>
      <c r="PVR199" s="91"/>
      <c r="PVS199" s="91"/>
      <c r="PVT199" s="91"/>
      <c r="PVU199" s="91"/>
      <c r="PVV199" s="91"/>
      <c r="PVW199" s="91"/>
      <c r="PVX199" s="91"/>
      <c r="PVY199" s="91"/>
      <c r="PVZ199" s="91"/>
      <c r="PWA199" s="91"/>
      <c r="PWB199" s="91"/>
      <c r="PWC199" s="91"/>
      <c r="PWD199" s="91"/>
      <c r="PWE199" s="91"/>
      <c r="PWF199" s="91"/>
      <c r="PWG199" s="91"/>
      <c r="PWH199" s="91"/>
      <c r="PWI199" s="91"/>
      <c r="PWJ199" s="91"/>
      <c r="PWK199" s="91"/>
      <c r="PWL199" s="91"/>
      <c r="PWM199" s="91"/>
      <c r="PWN199" s="91"/>
      <c r="PWO199" s="91"/>
      <c r="PWP199" s="91"/>
      <c r="PWQ199" s="91"/>
      <c r="PWR199" s="91"/>
      <c r="PWS199" s="91"/>
      <c r="PWT199" s="91"/>
      <c r="PWU199" s="91"/>
      <c r="PWV199" s="91"/>
      <c r="PWW199" s="91"/>
      <c r="PWX199" s="91"/>
      <c r="PWY199" s="91"/>
      <c r="PWZ199" s="91"/>
      <c r="PXA199" s="91"/>
      <c r="PXB199" s="91"/>
      <c r="PXC199" s="91"/>
      <c r="PXD199" s="91"/>
      <c r="PXE199" s="91"/>
      <c r="PXF199" s="91"/>
      <c r="PXG199" s="91"/>
      <c r="PXH199" s="91"/>
      <c r="PXI199" s="91"/>
      <c r="PXJ199" s="91"/>
      <c r="PXK199" s="91"/>
      <c r="PXL199" s="91"/>
      <c r="PXM199" s="91"/>
      <c r="PXN199" s="91"/>
      <c r="PXO199" s="91"/>
      <c r="PXP199" s="91"/>
      <c r="PXQ199" s="91"/>
      <c r="PXR199" s="91"/>
      <c r="PXS199" s="91"/>
      <c r="PXT199" s="91"/>
      <c r="PXU199" s="91"/>
      <c r="PXV199" s="91"/>
      <c r="PXW199" s="91"/>
      <c r="PXX199" s="91"/>
      <c r="PXY199" s="91"/>
      <c r="PXZ199" s="91"/>
      <c r="PYA199" s="91"/>
      <c r="PYB199" s="91"/>
      <c r="PYC199" s="91"/>
      <c r="PYD199" s="91"/>
      <c r="PYE199" s="91"/>
      <c r="PYF199" s="91"/>
      <c r="PYG199" s="91"/>
      <c r="PYH199" s="91"/>
      <c r="PYI199" s="91"/>
      <c r="PYJ199" s="91"/>
      <c r="PYK199" s="91"/>
      <c r="PYL199" s="91"/>
      <c r="PYM199" s="91"/>
      <c r="PYN199" s="91"/>
      <c r="PYO199" s="91"/>
      <c r="PYP199" s="91"/>
      <c r="PYQ199" s="91"/>
      <c r="PYR199" s="91"/>
      <c r="PYS199" s="91"/>
      <c r="PYT199" s="91"/>
      <c r="PYU199" s="91"/>
      <c r="PYV199" s="91"/>
      <c r="PYW199" s="91"/>
      <c r="PYX199" s="91"/>
      <c r="PYY199" s="91"/>
      <c r="PYZ199" s="91"/>
      <c r="PZA199" s="91"/>
      <c r="PZB199" s="91"/>
      <c r="PZC199" s="91"/>
      <c r="PZD199" s="91"/>
      <c r="PZE199" s="91"/>
      <c r="PZF199" s="91"/>
      <c r="PZG199" s="91"/>
      <c r="PZH199" s="91"/>
      <c r="PZI199" s="91"/>
      <c r="PZJ199" s="91"/>
      <c r="PZK199" s="91"/>
      <c r="PZL199" s="91"/>
      <c r="PZM199" s="91"/>
      <c r="PZN199" s="91"/>
      <c r="PZO199" s="91"/>
      <c r="PZP199" s="91"/>
      <c r="PZQ199" s="91"/>
      <c r="PZR199" s="91"/>
      <c r="PZS199" s="91"/>
      <c r="PZT199" s="91"/>
      <c r="PZU199" s="91"/>
      <c r="PZV199" s="91"/>
      <c r="PZW199" s="91"/>
      <c r="PZX199" s="91"/>
      <c r="PZY199" s="91"/>
      <c r="PZZ199" s="91"/>
      <c r="QAA199" s="91"/>
      <c r="QAB199" s="91"/>
      <c r="QAC199" s="91"/>
      <c r="QAD199" s="91"/>
      <c r="QAE199" s="91"/>
      <c r="QAF199" s="91"/>
      <c r="QAG199" s="91"/>
      <c r="QAH199" s="91"/>
      <c r="QAI199" s="91"/>
      <c r="QAJ199" s="91"/>
      <c r="QAK199" s="91"/>
      <c r="QAL199" s="91"/>
      <c r="QAM199" s="91"/>
      <c r="QAN199" s="91"/>
      <c r="QAO199" s="91"/>
      <c r="QAP199" s="91"/>
      <c r="QAQ199" s="91"/>
      <c r="QAR199" s="91"/>
      <c r="QAS199" s="91"/>
      <c r="QAT199" s="91"/>
      <c r="QAU199" s="91"/>
      <c r="QAV199" s="91"/>
      <c r="QAW199" s="91"/>
      <c r="QAX199" s="91"/>
      <c r="QAY199" s="91"/>
      <c r="QAZ199" s="91"/>
      <c r="QBA199" s="91"/>
      <c r="QBB199" s="91"/>
      <c r="QBC199" s="91"/>
      <c r="QBD199" s="91"/>
      <c r="QBE199" s="91"/>
      <c r="QBF199" s="91"/>
      <c r="QBG199" s="91"/>
      <c r="QBH199" s="91"/>
      <c r="QBI199" s="91"/>
      <c r="QBJ199" s="91"/>
      <c r="QBK199" s="91"/>
      <c r="QBL199" s="91"/>
      <c r="QBM199" s="91"/>
      <c r="QBN199" s="91"/>
      <c r="QBO199" s="91"/>
      <c r="QBP199" s="91"/>
      <c r="QBQ199" s="91"/>
      <c r="QBR199" s="91"/>
      <c r="QBS199" s="91"/>
      <c r="QBT199" s="91"/>
      <c r="QBU199" s="91"/>
      <c r="QBV199" s="91"/>
      <c r="QBW199" s="91"/>
      <c r="QBX199" s="91"/>
      <c r="QBY199" s="91"/>
      <c r="QBZ199" s="91"/>
      <c r="QCA199" s="91"/>
      <c r="QCB199" s="91"/>
      <c r="QCC199" s="91"/>
      <c r="QCD199" s="91"/>
      <c r="QCE199" s="91"/>
      <c r="QCF199" s="91"/>
      <c r="QCG199" s="91"/>
      <c r="QCH199" s="91"/>
      <c r="QCI199" s="91"/>
      <c r="QCJ199" s="91"/>
      <c r="QCK199" s="91"/>
      <c r="QCL199" s="91"/>
      <c r="QCM199" s="91"/>
      <c r="QCN199" s="91"/>
      <c r="QCO199" s="91"/>
      <c r="QCP199" s="91"/>
      <c r="QCQ199" s="91"/>
      <c r="QCR199" s="91"/>
      <c r="QCS199" s="91"/>
      <c r="QCT199" s="91"/>
      <c r="QCU199" s="91"/>
      <c r="QCV199" s="91"/>
      <c r="QCW199" s="91"/>
      <c r="QCX199" s="91"/>
      <c r="QCY199" s="91"/>
      <c r="QCZ199" s="91"/>
      <c r="QDA199" s="91"/>
      <c r="QDB199" s="91"/>
      <c r="QDC199" s="91"/>
      <c r="QDD199" s="91"/>
      <c r="QDE199" s="91"/>
      <c r="QDF199" s="91"/>
      <c r="QDG199" s="91"/>
      <c r="QDH199" s="91"/>
      <c r="QDI199" s="91"/>
      <c r="QDJ199" s="91"/>
      <c r="QDK199" s="91"/>
      <c r="QDL199" s="91"/>
      <c r="QDM199" s="91"/>
      <c r="QDN199" s="91"/>
      <c r="QDO199" s="91"/>
      <c r="QDP199" s="91"/>
      <c r="QDQ199" s="91"/>
      <c r="QDR199" s="91"/>
      <c r="QDS199" s="91"/>
      <c r="QDT199" s="91"/>
      <c r="QDU199" s="91"/>
      <c r="QDV199" s="91"/>
      <c r="QDW199" s="91"/>
      <c r="QDX199" s="91"/>
      <c r="QDY199" s="91"/>
      <c r="QDZ199" s="91"/>
      <c r="QEA199" s="91"/>
      <c r="QEB199" s="91"/>
      <c r="QEC199" s="91"/>
      <c r="QED199" s="91"/>
      <c r="QEE199" s="91"/>
      <c r="QEF199" s="91"/>
      <c r="QEG199" s="91"/>
      <c r="QEH199" s="91"/>
      <c r="QEI199" s="91"/>
      <c r="QEJ199" s="91"/>
      <c r="QEK199" s="91"/>
      <c r="QEL199" s="91"/>
      <c r="QEM199" s="91"/>
      <c r="QEN199" s="91"/>
      <c r="QEO199" s="91"/>
      <c r="QEP199" s="91"/>
      <c r="QEQ199" s="91"/>
      <c r="QER199" s="91"/>
      <c r="QES199" s="91"/>
      <c r="QET199" s="91"/>
      <c r="QEU199" s="91"/>
      <c r="QEV199" s="91"/>
      <c r="QEW199" s="91"/>
      <c r="QEX199" s="91"/>
      <c r="QEY199" s="91"/>
      <c r="QEZ199" s="91"/>
      <c r="QFA199" s="91"/>
      <c r="QFB199" s="91"/>
      <c r="QFC199" s="91"/>
      <c r="QFD199" s="91"/>
      <c r="QFE199" s="91"/>
      <c r="QFF199" s="91"/>
      <c r="QFG199" s="91"/>
      <c r="QFH199" s="91"/>
      <c r="QFI199" s="91"/>
      <c r="QFJ199" s="91"/>
      <c r="QFK199" s="91"/>
      <c r="QFL199" s="91"/>
      <c r="QFM199" s="91"/>
      <c r="QFN199" s="91"/>
      <c r="QFO199" s="91"/>
      <c r="QFP199" s="91"/>
      <c r="QFQ199" s="91"/>
      <c r="QFR199" s="91"/>
      <c r="QFS199" s="91"/>
      <c r="QFT199" s="91"/>
      <c r="QFU199" s="91"/>
      <c r="QFV199" s="91"/>
      <c r="QFW199" s="91"/>
      <c r="QFX199" s="91"/>
      <c r="QFY199" s="91"/>
      <c r="QFZ199" s="91"/>
      <c r="QGA199" s="91"/>
      <c r="QGB199" s="91"/>
      <c r="QGC199" s="91"/>
      <c r="QGD199" s="91"/>
      <c r="QGE199" s="91"/>
      <c r="QGF199" s="91"/>
      <c r="QGG199" s="91"/>
      <c r="QGH199" s="91"/>
      <c r="QGI199" s="91"/>
      <c r="QGJ199" s="91"/>
      <c r="QGK199" s="91"/>
      <c r="QGL199" s="91"/>
      <c r="QGM199" s="91"/>
      <c r="QGN199" s="91"/>
      <c r="QGO199" s="91"/>
      <c r="QGP199" s="91"/>
      <c r="QGQ199" s="91"/>
      <c r="QGR199" s="91"/>
      <c r="QGS199" s="91"/>
      <c r="QGT199" s="91"/>
      <c r="QGU199" s="91"/>
      <c r="QGV199" s="91"/>
      <c r="QGW199" s="91"/>
      <c r="QGX199" s="91"/>
      <c r="QGY199" s="91"/>
      <c r="QGZ199" s="91"/>
      <c r="QHA199" s="91"/>
      <c r="QHB199" s="91"/>
      <c r="QHC199" s="91"/>
      <c r="QHD199" s="91"/>
      <c r="QHE199" s="91"/>
      <c r="QHF199" s="91"/>
      <c r="QHG199" s="91"/>
      <c r="QHH199" s="91"/>
      <c r="QHI199" s="91"/>
      <c r="QHJ199" s="91"/>
      <c r="QHK199" s="91"/>
      <c r="QHL199" s="91"/>
      <c r="QHM199" s="91"/>
      <c r="QHN199" s="91"/>
      <c r="QHO199" s="91"/>
      <c r="QHP199" s="91"/>
      <c r="QHQ199" s="91"/>
      <c r="QHR199" s="91"/>
      <c r="QHS199" s="91"/>
      <c r="QHT199" s="91"/>
      <c r="QHU199" s="91"/>
      <c r="QHV199" s="91"/>
      <c r="QHW199" s="91"/>
      <c r="QHX199" s="91"/>
      <c r="QHY199" s="91"/>
      <c r="QHZ199" s="91"/>
      <c r="QIA199" s="91"/>
      <c r="QIB199" s="91"/>
      <c r="QIC199" s="91"/>
      <c r="QID199" s="91"/>
      <c r="QIE199" s="91"/>
      <c r="QIF199" s="91"/>
      <c r="QIG199" s="91"/>
      <c r="QIH199" s="91"/>
      <c r="QII199" s="91"/>
      <c r="QIJ199" s="91"/>
      <c r="QIK199" s="91"/>
      <c r="QIL199" s="91"/>
      <c r="QIM199" s="91"/>
      <c r="QIN199" s="91"/>
      <c r="QIO199" s="91"/>
      <c r="QIP199" s="91"/>
      <c r="QIQ199" s="91"/>
      <c r="QIR199" s="91"/>
      <c r="QIS199" s="91"/>
      <c r="QIT199" s="91"/>
      <c r="QIU199" s="91"/>
      <c r="QIV199" s="91"/>
      <c r="QIW199" s="91"/>
      <c r="QIX199" s="91"/>
      <c r="QIY199" s="91"/>
      <c r="QIZ199" s="91"/>
      <c r="QJA199" s="91"/>
      <c r="QJB199" s="91"/>
      <c r="QJC199" s="91"/>
      <c r="QJD199" s="91"/>
      <c r="QJE199" s="91"/>
      <c r="QJF199" s="91"/>
      <c r="QJG199" s="91"/>
      <c r="QJH199" s="91"/>
      <c r="QJI199" s="91"/>
      <c r="QJJ199" s="91"/>
      <c r="QJK199" s="91"/>
      <c r="QJL199" s="91"/>
      <c r="QJM199" s="91"/>
      <c r="QJN199" s="91"/>
      <c r="QJO199" s="91"/>
      <c r="QJP199" s="91"/>
      <c r="QJQ199" s="91"/>
      <c r="QJR199" s="91"/>
      <c r="QJS199" s="91"/>
      <c r="QJT199" s="91"/>
      <c r="QJU199" s="91"/>
      <c r="QJV199" s="91"/>
      <c r="QJW199" s="91"/>
      <c r="QJX199" s="91"/>
      <c r="QJY199" s="91"/>
      <c r="QJZ199" s="91"/>
      <c r="QKA199" s="91"/>
      <c r="QKB199" s="91"/>
      <c r="QKC199" s="91"/>
      <c r="QKD199" s="91"/>
      <c r="QKE199" s="91"/>
      <c r="QKF199" s="91"/>
      <c r="QKG199" s="91"/>
      <c r="QKH199" s="91"/>
      <c r="QKI199" s="91"/>
      <c r="QKJ199" s="91"/>
      <c r="QKK199" s="91"/>
      <c r="QKL199" s="91"/>
      <c r="QKM199" s="91"/>
      <c r="QKN199" s="91"/>
      <c r="QKO199" s="91"/>
      <c r="QKP199" s="91"/>
      <c r="QKQ199" s="91"/>
      <c r="QKR199" s="91"/>
      <c r="QKS199" s="91"/>
      <c r="QKT199" s="91"/>
      <c r="QKU199" s="91"/>
      <c r="QKV199" s="91"/>
      <c r="QKW199" s="91"/>
      <c r="QKX199" s="91"/>
      <c r="QKY199" s="91"/>
      <c r="QKZ199" s="91"/>
      <c r="QLA199" s="91"/>
      <c r="QLB199" s="91"/>
      <c r="QLC199" s="91"/>
      <c r="QLD199" s="91"/>
      <c r="QLE199" s="91"/>
      <c r="QLF199" s="91"/>
      <c r="QLG199" s="91"/>
      <c r="QLH199" s="91"/>
      <c r="QLI199" s="91"/>
      <c r="QLJ199" s="91"/>
      <c r="QLK199" s="91"/>
      <c r="QLL199" s="91"/>
      <c r="QLM199" s="91"/>
      <c r="QLN199" s="91"/>
      <c r="QLO199" s="91"/>
      <c r="QLP199" s="91"/>
      <c r="QLQ199" s="91"/>
      <c r="QLR199" s="91"/>
      <c r="QLS199" s="91"/>
      <c r="QLT199" s="91"/>
      <c r="QLU199" s="91"/>
      <c r="QLV199" s="91"/>
      <c r="QLW199" s="91"/>
      <c r="QLX199" s="91"/>
      <c r="QLY199" s="91"/>
      <c r="QLZ199" s="91"/>
      <c r="QMA199" s="91"/>
      <c r="QMB199" s="91"/>
      <c r="QMC199" s="91"/>
      <c r="QMD199" s="91"/>
      <c r="QME199" s="91"/>
      <c r="QMF199" s="91"/>
      <c r="QMG199" s="91"/>
      <c r="QMH199" s="91"/>
      <c r="QMI199" s="91"/>
      <c r="QMJ199" s="91"/>
      <c r="QMK199" s="91"/>
      <c r="QML199" s="91"/>
      <c r="QMM199" s="91"/>
      <c r="QMN199" s="91"/>
      <c r="QMO199" s="91"/>
      <c r="QMP199" s="91"/>
      <c r="QMQ199" s="91"/>
      <c r="QMR199" s="91"/>
      <c r="QMS199" s="91"/>
      <c r="QMT199" s="91"/>
      <c r="QMU199" s="91"/>
      <c r="QMV199" s="91"/>
      <c r="QMW199" s="91"/>
      <c r="QMX199" s="91"/>
      <c r="QMY199" s="91"/>
      <c r="QMZ199" s="91"/>
      <c r="QNA199" s="91"/>
      <c r="QNB199" s="91"/>
      <c r="QNC199" s="91"/>
      <c r="QND199" s="91"/>
      <c r="QNE199" s="91"/>
      <c r="QNF199" s="91"/>
      <c r="QNG199" s="91"/>
      <c r="QNH199" s="91"/>
      <c r="QNI199" s="91"/>
      <c r="QNJ199" s="91"/>
      <c r="QNK199" s="91"/>
      <c r="QNL199" s="91"/>
      <c r="QNM199" s="91"/>
      <c r="QNN199" s="91"/>
      <c r="QNO199" s="91"/>
      <c r="QNP199" s="91"/>
      <c r="QNQ199" s="91"/>
      <c r="QNR199" s="91"/>
      <c r="QNS199" s="91"/>
      <c r="QNT199" s="91"/>
      <c r="QNU199" s="91"/>
      <c r="QNV199" s="91"/>
      <c r="QNW199" s="91"/>
      <c r="QNX199" s="91"/>
      <c r="QNY199" s="91"/>
      <c r="QNZ199" s="91"/>
      <c r="QOA199" s="91"/>
      <c r="QOB199" s="91"/>
      <c r="QOC199" s="91"/>
      <c r="QOD199" s="91"/>
      <c r="QOE199" s="91"/>
      <c r="QOF199" s="91"/>
      <c r="QOG199" s="91"/>
      <c r="QOH199" s="91"/>
      <c r="QOI199" s="91"/>
      <c r="QOJ199" s="91"/>
      <c r="QOK199" s="91"/>
      <c r="QOL199" s="91"/>
      <c r="QOM199" s="91"/>
      <c r="QON199" s="91"/>
      <c r="QOO199" s="91"/>
      <c r="QOP199" s="91"/>
      <c r="QOQ199" s="91"/>
      <c r="QOR199" s="91"/>
      <c r="QOS199" s="91"/>
      <c r="QOT199" s="91"/>
      <c r="QOU199" s="91"/>
      <c r="QOV199" s="91"/>
      <c r="QOW199" s="91"/>
      <c r="QOX199" s="91"/>
      <c r="QOY199" s="91"/>
      <c r="QOZ199" s="91"/>
      <c r="QPA199" s="91"/>
      <c r="QPB199" s="91"/>
      <c r="QPC199" s="91"/>
      <c r="QPD199" s="91"/>
      <c r="QPE199" s="91"/>
      <c r="QPF199" s="91"/>
      <c r="QPG199" s="91"/>
      <c r="QPH199" s="91"/>
      <c r="QPI199" s="91"/>
      <c r="QPJ199" s="91"/>
      <c r="QPK199" s="91"/>
      <c r="QPL199" s="91"/>
      <c r="QPM199" s="91"/>
      <c r="QPN199" s="91"/>
      <c r="QPO199" s="91"/>
      <c r="QPP199" s="91"/>
      <c r="QPQ199" s="91"/>
      <c r="QPR199" s="91"/>
      <c r="QPS199" s="91"/>
      <c r="QPT199" s="91"/>
      <c r="QPU199" s="91"/>
      <c r="QPV199" s="91"/>
      <c r="QPW199" s="91"/>
      <c r="QPX199" s="91"/>
      <c r="QPY199" s="91"/>
      <c r="QPZ199" s="91"/>
      <c r="QQA199" s="91"/>
      <c r="QQB199" s="91"/>
      <c r="QQC199" s="91"/>
      <c r="QQD199" s="91"/>
      <c r="QQE199" s="91"/>
      <c r="QQF199" s="91"/>
      <c r="QQG199" s="91"/>
      <c r="QQH199" s="91"/>
      <c r="QQI199" s="91"/>
      <c r="QQJ199" s="91"/>
      <c r="QQK199" s="91"/>
      <c r="QQL199" s="91"/>
      <c r="QQM199" s="91"/>
      <c r="QQN199" s="91"/>
      <c r="QQO199" s="91"/>
      <c r="QQP199" s="91"/>
      <c r="QQQ199" s="91"/>
      <c r="QQR199" s="91"/>
      <c r="QQS199" s="91"/>
      <c r="QQT199" s="91"/>
      <c r="QQU199" s="91"/>
      <c r="QQV199" s="91"/>
      <c r="QQW199" s="91"/>
      <c r="QQX199" s="91"/>
      <c r="QQY199" s="91"/>
      <c r="QQZ199" s="91"/>
      <c r="QRA199" s="91"/>
      <c r="QRB199" s="91"/>
      <c r="QRC199" s="91"/>
      <c r="QRD199" s="91"/>
      <c r="QRE199" s="91"/>
      <c r="QRF199" s="91"/>
      <c r="QRG199" s="91"/>
      <c r="QRH199" s="91"/>
      <c r="QRI199" s="91"/>
      <c r="QRJ199" s="91"/>
      <c r="QRK199" s="91"/>
      <c r="QRL199" s="91"/>
      <c r="QRM199" s="91"/>
      <c r="QRN199" s="91"/>
      <c r="QRO199" s="91"/>
      <c r="QRP199" s="91"/>
      <c r="QRQ199" s="91"/>
      <c r="QRR199" s="91"/>
      <c r="QRS199" s="91"/>
      <c r="QRT199" s="91"/>
      <c r="QRU199" s="91"/>
      <c r="QRV199" s="91"/>
      <c r="QRW199" s="91"/>
      <c r="QRX199" s="91"/>
      <c r="QRY199" s="91"/>
      <c r="QRZ199" s="91"/>
      <c r="QSA199" s="91"/>
      <c r="QSB199" s="91"/>
      <c r="QSC199" s="91"/>
      <c r="QSD199" s="91"/>
      <c r="QSE199" s="91"/>
      <c r="QSF199" s="91"/>
      <c r="QSG199" s="91"/>
      <c r="QSH199" s="91"/>
      <c r="QSI199" s="91"/>
      <c r="QSJ199" s="91"/>
      <c r="QSK199" s="91"/>
      <c r="QSL199" s="91"/>
      <c r="QSM199" s="91"/>
      <c r="QSN199" s="91"/>
      <c r="QSO199" s="91"/>
      <c r="QSP199" s="91"/>
      <c r="QSQ199" s="91"/>
      <c r="QSR199" s="91"/>
      <c r="QSS199" s="91"/>
      <c r="QST199" s="91"/>
      <c r="QSU199" s="91"/>
      <c r="QSV199" s="91"/>
      <c r="QSW199" s="91"/>
      <c r="QSX199" s="91"/>
      <c r="QSY199" s="91"/>
      <c r="QSZ199" s="91"/>
      <c r="QTA199" s="91"/>
      <c r="QTB199" s="91"/>
      <c r="QTC199" s="91"/>
      <c r="QTD199" s="91"/>
      <c r="QTE199" s="91"/>
      <c r="QTF199" s="91"/>
      <c r="QTG199" s="91"/>
      <c r="QTH199" s="91"/>
      <c r="QTI199" s="91"/>
      <c r="QTJ199" s="91"/>
      <c r="QTK199" s="91"/>
      <c r="QTL199" s="91"/>
      <c r="QTM199" s="91"/>
      <c r="QTN199" s="91"/>
      <c r="QTO199" s="91"/>
      <c r="QTP199" s="91"/>
      <c r="QTQ199" s="91"/>
      <c r="QTR199" s="91"/>
      <c r="QTS199" s="91"/>
      <c r="QTT199" s="91"/>
      <c r="QTU199" s="91"/>
      <c r="QTV199" s="91"/>
      <c r="QTW199" s="91"/>
      <c r="QTX199" s="91"/>
      <c r="QTY199" s="91"/>
      <c r="QTZ199" s="91"/>
      <c r="QUA199" s="91"/>
      <c r="QUB199" s="91"/>
      <c r="QUC199" s="91"/>
      <c r="QUD199" s="91"/>
      <c r="QUE199" s="91"/>
      <c r="QUF199" s="91"/>
      <c r="QUG199" s="91"/>
      <c r="QUH199" s="91"/>
      <c r="QUI199" s="91"/>
      <c r="QUJ199" s="91"/>
      <c r="QUK199" s="91"/>
      <c r="QUL199" s="91"/>
      <c r="QUM199" s="91"/>
      <c r="QUN199" s="91"/>
      <c r="QUO199" s="91"/>
      <c r="QUP199" s="91"/>
      <c r="QUQ199" s="91"/>
      <c r="QUR199" s="91"/>
      <c r="QUS199" s="91"/>
      <c r="QUT199" s="91"/>
      <c r="QUU199" s="91"/>
      <c r="QUV199" s="91"/>
      <c r="QUW199" s="91"/>
      <c r="QUX199" s="91"/>
      <c r="QUY199" s="91"/>
      <c r="QUZ199" s="91"/>
      <c r="QVA199" s="91"/>
      <c r="QVB199" s="91"/>
      <c r="QVC199" s="91"/>
      <c r="QVD199" s="91"/>
      <c r="QVE199" s="91"/>
      <c r="QVF199" s="91"/>
      <c r="QVG199" s="91"/>
      <c r="QVH199" s="91"/>
      <c r="QVI199" s="91"/>
      <c r="QVJ199" s="91"/>
      <c r="QVK199" s="91"/>
      <c r="QVL199" s="91"/>
      <c r="QVM199" s="91"/>
      <c r="QVN199" s="91"/>
      <c r="QVO199" s="91"/>
      <c r="QVP199" s="91"/>
      <c r="QVQ199" s="91"/>
      <c r="QVR199" s="91"/>
      <c r="QVS199" s="91"/>
      <c r="QVT199" s="91"/>
      <c r="QVU199" s="91"/>
      <c r="QVV199" s="91"/>
      <c r="QVW199" s="91"/>
      <c r="QVX199" s="91"/>
      <c r="QVY199" s="91"/>
      <c r="QVZ199" s="91"/>
      <c r="QWA199" s="91"/>
      <c r="QWB199" s="91"/>
      <c r="QWC199" s="91"/>
      <c r="QWD199" s="91"/>
      <c r="QWE199" s="91"/>
      <c r="QWF199" s="91"/>
      <c r="QWG199" s="91"/>
      <c r="QWH199" s="91"/>
      <c r="QWI199" s="91"/>
      <c r="QWJ199" s="91"/>
      <c r="QWK199" s="91"/>
      <c r="QWL199" s="91"/>
      <c r="QWM199" s="91"/>
      <c r="QWN199" s="91"/>
      <c r="QWO199" s="91"/>
      <c r="QWP199" s="91"/>
      <c r="QWQ199" s="91"/>
      <c r="QWR199" s="91"/>
      <c r="QWS199" s="91"/>
      <c r="QWT199" s="91"/>
      <c r="QWU199" s="91"/>
      <c r="QWV199" s="91"/>
      <c r="QWW199" s="91"/>
      <c r="QWX199" s="91"/>
      <c r="QWY199" s="91"/>
      <c r="QWZ199" s="91"/>
      <c r="QXA199" s="91"/>
      <c r="QXB199" s="91"/>
      <c r="QXC199" s="91"/>
      <c r="QXD199" s="91"/>
      <c r="QXE199" s="91"/>
      <c r="QXF199" s="91"/>
      <c r="QXG199" s="91"/>
      <c r="QXH199" s="91"/>
      <c r="QXI199" s="91"/>
      <c r="QXJ199" s="91"/>
      <c r="QXK199" s="91"/>
      <c r="QXL199" s="91"/>
      <c r="QXM199" s="91"/>
      <c r="QXN199" s="91"/>
      <c r="QXO199" s="91"/>
      <c r="QXP199" s="91"/>
      <c r="QXQ199" s="91"/>
      <c r="QXR199" s="91"/>
      <c r="QXS199" s="91"/>
      <c r="QXT199" s="91"/>
      <c r="QXU199" s="91"/>
      <c r="QXV199" s="91"/>
      <c r="QXW199" s="91"/>
      <c r="QXX199" s="91"/>
      <c r="QXY199" s="91"/>
      <c r="QXZ199" s="91"/>
      <c r="QYA199" s="91"/>
      <c r="QYB199" s="91"/>
      <c r="QYC199" s="91"/>
      <c r="QYD199" s="91"/>
      <c r="QYE199" s="91"/>
      <c r="QYF199" s="91"/>
      <c r="QYG199" s="91"/>
      <c r="QYH199" s="91"/>
      <c r="QYI199" s="91"/>
      <c r="QYJ199" s="91"/>
      <c r="QYK199" s="91"/>
      <c r="QYL199" s="91"/>
      <c r="QYM199" s="91"/>
      <c r="QYN199" s="91"/>
      <c r="QYO199" s="91"/>
      <c r="QYP199" s="91"/>
      <c r="QYQ199" s="91"/>
      <c r="QYR199" s="91"/>
      <c r="QYS199" s="91"/>
      <c r="QYT199" s="91"/>
      <c r="QYU199" s="91"/>
      <c r="QYV199" s="91"/>
      <c r="QYW199" s="91"/>
      <c r="QYX199" s="91"/>
      <c r="QYY199" s="91"/>
      <c r="QYZ199" s="91"/>
      <c r="QZA199" s="91"/>
      <c r="QZB199" s="91"/>
      <c r="QZC199" s="91"/>
      <c r="QZD199" s="91"/>
      <c r="QZE199" s="91"/>
      <c r="QZF199" s="91"/>
      <c r="QZG199" s="91"/>
      <c r="QZH199" s="91"/>
      <c r="QZI199" s="91"/>
      <c r="QZJ199" s="91"/>
      <c r="QZK199" s="91"/>
      <c r="QZL199" s="91"/>
      <c r="QZM199" s="91"/>
      <c r="QZN199" s="91"/>
      <c r="QZO199" s="91"/>
      <c r="QZP199" s="91"/>
      <c r="QZQ199" s="91"/>
      <c r="QZR199" s="91"/>
      <c r="QZS199" s="91"/>
      <c r="QZT199" s="91"/>
      <c r="QZU199" s="91"/>
      <c r="QZV199" s="91"/>
      <c r="QZW199" s="91"/>
      <c r="QZX199" s="91"/>
      <c r="QZY199" s="91"/>
      <c r="QZZ199" s="91"/>
      <c r="RAA199" s="91"/>
      <c r="RAB199" s="91"/>
      <c r="RAC199" s="91"/>
      <c r="RAD199" s="91"/>
      <c r="RAE199" s="91"/>
      <c r="RAF199" s="91"/>
      <c r="RAG199" s="91"/>
      <c r="RAH199" s="91"/>
      <c r="RAI199" s="91"/>
      <c r="RAJ199" s="91"/>
      <c r="RAK199" s="91"/>
      <c r="RAL199" s="91"/>
      <c r="RAM199" s="91"/>
      <c r="RAN199" s="91"/>
      <c r="RAO199" s="91"/>
      <c r="RAP199" s="91"/>
      <c r="RAQ199" s="91"/>
      <c r="RAR199" s="91"/>
      <c r="RAS199" s="91"/>
      <c r="RAT199" s="91"/>
      <c r="RAU199" s="91"/>
      <c r="RAV199" s="91"/>
      <c r="RAW199" s="91"/>
      <c r="RAX199" s="91"/>
      <c r="RAY199" s="91"/>
      <c r="RAZ199" s="91"/>
      <c r="RBA199" s="91"/>
      <c r="RBB199" s="91"/>
      <c r="RBC199" s="91"/>
      <c r="RBD199" s="91"/>
      <c r="RBE199" s="91"/>
      <c r="RBF199" s="91"/>
      <c r="RBG199" s="91"/>
      <c r="RBH199" s="91"/>
      <c r="RBI199" s="91"/>
      <c r="RBJ199" s="91"/>
      <c r="RBK199" s="91"/>
      <c r="RBL199" s="91"/>
      <c r="RBM199" s="91"/>
      <c r="RBN199" s="91"/>
      <c r="RBO199" s="91"/>
      <c r="RBP199" s="91"/>
      <c r="RBQ199" s="91"/>
      <c r="RBR199" s="91"/>
      <c r="RBS199" s="91"/>
      <c r="RBT199" s="91"/>
      <c r="RBU199" s="91"/>
      <c r="RBV199" s="91"/>
      <c r="RBW199" s="91"/>
      <c r="RBX199" s="91"/>
      <c r="RBY199" s="91"/>
      <c r="RBZ199" s="91"/>
      <c r="RCA199" s="91"/>
      <c r="RCB199" s="91"/>
      <c r="RCC199" s="91"/>
      <c r="RCD199" s="91"/>
      <c r="RCE199" s="91"/>
      <c r="RCF199" s="91"/>
      <c r="RCG199" s="91"/>
      <c r="RCH199" s="91"/>
      <c r="RCI199" s="91"/>
      <c r="RCJ199" s="91"/>
      <c r="RCK199" s="91"/>
      <c r="RCL199" s="91"/>
      <c r="RCM199" s="91"/>
      <c r="RCN199" s="91"/>
      <c r="RCO199" s="91"/>
      <c r="RCP199" s="91"/>
      <c r="RCQ199" s="91"/>
      <c r="RCR199" s="91"/>
      <c r="RCS199" s="91"/>
      <c r="RCT199" s="91"/>
      <c r="RCU199" s="91"/>
      <c r="RCV199" s="91"/>
      <c r="RCW199" s="91"/>
      <c r="RCX199" s="91"/>
      <c r="RCY199" s="91"/>
      <c r="RCZ199" s="91"/>
      <c r="RDA199" s="91"/>
      <c r="RDB199" s="91"/>
      <c r="RDC199" s="91"/>
      <c r="RDD199" s="91"/>
      <c r="RDE199" s="91"/>
      <c r="RDF199" s="91"/>
      <c r="RDG199" s="91"/>
      <c r="RDH199" s="91"/>
      <c r="RDI199" s="91"/>
      <c r="RDJ199" s="91"/>
      <c r="RDK199" s="91"/>
      <c r="RDL199" s="91"/>
      <c r="RDM199" s="91"/>
      <c r="RDN199" s="91"/>
      <c r="RDO199" s="91"/>
      <c r="RDP199" s="91"/>
      <c r="RDQ199" s="91"/>
      <c r="RDR199" s="91"/>
      <c r="RDS199" s="91"/>
      <c r="RDT199" s="91"/>
      <c r="RDU199" s="91"/>
      <c r="RDV199" s="91"/>
      <c r="RDW199" s="91"/>
      <c r="RDX199" s="91"/>
      <c r="RDY199" s="91"/>
      <c r="RDZ199" s="91"/>
      <c r="REA199" s="91"/>
      <c r="REB199" s="91"/>
      <c r="REC199" s="91"/>
      <c r="RED199" s="91"/>
      <c r="REE199" s="91"/>
      <c r="REF199" s="91"/>
      <c r="REG199" s="91"/>
      <c r="REH199" s="91"/>
      <c r="REI199" s="91"/>
      <c r="REJ199" s="91"/>
      <c r="REK199" s="91"/>
      <c r="REL199" s="91"/>
      <c r="REM199" s="91"/>
      <c r="REN199" s="91"/>
      <c r="REO199" s="91"/>
      <c r="REP199" s="91"/>
      <c r="REQ199" s="91"/>
      <c r="RER199" s="91"/>
      <c r="RES199" s="91"/>
      <c r="RET199" s="91"/>
      <c r="REU199" s="91"/>
      <c r="REV199" s="91"/>
      <c r="REW199" s="91"/>
      <c r="REX199" s="91"/>
      <c r="REY199" s="91"/>
      <c r="REZ199" s="91"/>
      <c r="RFA199" s="91"/>
      <c r="RFB199" s="91"/>
      <c r="RFC199" s="91"/>
      <c r="RFD199" s="91"/>
      <c r="RFE199" s="91"/>
      <c r="RFF199" s="91"/>
      <c r="RFG199" s="91"/>
      <c r="RFH199" s="91"/>
      <c r="RFI199" s="91"/>
      <c r="RFJ199" s="91"/>
      <c r="RFK199" s="91"/>
      <c r="RFL199" s="91"/>
      <c r="RFM199" s="91"/>
      <c r="RFN199" s="91"/>
      <c r="RFO199" s="91"/>
      <c r="RFP199" s="91"/>
      <c r="RFQ199" s="91"/>
      <c r="RFR199" s="91"/>
      <c r="RFS199" s="91"/>
      <c r="RFT199" s="91"/>
      <c r="RFU199" s="91"/>
      <c r="RFV199" s="91"/>
      <c r="RFW199" s="91"/>
      <c r="RFX199" s="91"/>
      <c r="RFY199" s="91"/>
      <c r="RFZ199" s="91"/>
      <c r="RGA199" s="91"/>
      <c r="RGB199" s="91"/>
      <c r="RGC199" s="91"/>
      <c r="RGD199" s="91"/>
      <c r="RGE199" s="91"/>
      <c r="RGF199" s="91"/>
      <c r="RGG199" s="91"/>
      <c r="RGH199" s="91"/>
      <c r="RGI199" s="91"/>
      <c r="RGJ199" s="91"/>
      <c r="RGK199" s="91"/>
      <c r="RGL199" s="91"/>
      <c r="RGM199" s="91"/>
      <c r="RGN199" s="91"/>
      <c r="RGO199" s="91"/>
      <c r="RGP199" s="91"/>
      <c r="RGQ199" s="91"/>
      <c r="RGR199" s="91"/>
      <c r="RGS199" s="91"/>
      <c r="RGT199" s="91"/>
      <c r="RGU199" s="91"/>
      <c r="RGV199" s="91"/>
      <c r="RGW199" s="91"/>
      <c r="RGX199" s="91"/>
      <c r="RGY199" s="91"/>
      <c r="RGZ199" s="91"/>
      <c r="RHA199" s="91"/>
      <c r="RHB199" s="91"/>
      <c r="RHC199" s="91"/>
      <c r="RHD199" s="91"/>
      <c r="RHE199" s="91"/>
      <c r="RHF199" s="91"/>
      <c r="RHG199" s="91"/>
      <c r="RHH199" s="91"/>
      <c r="RHI199" s="91"/>
      <c r="RHJ199" s="91"/>
      <c r="RHK199" s="91"/>
      <c r="RHL199" s="91"/>
      <c r="RHM199" s="91"/>
      <c r="RHN199" s="91"/>
      <c r="RHO199" s="91"/>
      <c r="RHP199" s="91"/>
      <c r="RHQ199" s="91"/>
      <c r="RHR199" s="91"/>
      <c r="RHS199" s="91"/>
      <c r="RHT199" s="91"/>
      <c r="RHU199" s="91"/>
      <c r="RHV199" s="91"/>
      <c r="RHW199" s="91"/>
      <c r="RHX199" s="91"/>
      <c r="RHY199" s="91"/>
      <c r="RHZ199" s="91"/>
      <c r="RIA199" s="91"/>
      <c r="RIB199" s="91"/>
      <c r="RIC199" s="91"/>
      <c r="RID199" s="91"/>
      <c r="RIE199" s="91"/>
      <c r="RIF199" s="91"/>
      <c r="RIG199" s="91"/>
      <c r="RIH199" s="91"/>
      <c r="RII199" s="91"/>
      <c r="RIJ199" s="91"/>
      <c r="RIK199" s="91"/>
      <c r="RIL199" s="91"/>
      <c r="RIM199" s="91"/>
      <c r="RIN199" s="91"/>
      <c r="RIO199" s="91"/>
      <c r="RIP199" s="91"/>
      <c r="RIQ199" s="91"/>
      <c r="RIR199" s="91"/>
      <c r="RIS199" s="91"/>
      <c r="RIT199" s="91"/>
      <c r="RIU199" s="91"/>
      <c r="RIV199" s="91"/>
      <c r="RIW199" s="91"/>
      <c r="RIX199" s="91"/>
      <c r="RIY199" s="91"/>
      <c r="RIZ199" s="91"/>
      <c r="RJA199" s="91"/>
      <c r="RJB199" s="91"/>
      <c r="RJC199" s="91"/>
      <c r="RJD199" s="91"/>
      <c r="RJE199" s="91"/>
      <c r="RJF199" s="91"/>
      <c r="RJG199" s="91"/>
      <c r="RJH199" s="91"/>
      <c r="RJI199" s="91"/>
      <c r="RJJ199" s="91"/>
      <c r="RJK199" s="91"/>
      <c r="RJL199" s="91"/>
      <c r="RJM199" s="91"/>
      <c r="RJN199" s="91"/>
      <c r="RJO199" s="91"/>
      <c r="RJP199" s="91"/>
      <c r="RJQ199" s="91"/>
      <c r="RJR199" s="91"/>
      <c r="RJS199" s="91"/>
      <c r="RJT199" s="91"/>
      <c r="RJU199" s="91"/>
      <c r="RJV199" s="91"/>
      <c r="RJW199" s="91"/>
      <c r="RJX199" s="91"/>
      <c r="RJY199" s="91"/>
      <c r="RJZ199" s="91"/>
      <c r="RKA199" s="91"/>
      <c r="RKB199" s="91"/>
      <c r="RKC199" s="91"/>
      <c r="RKD199" s="91"/>
      <c r="RKE199" s="91"/>
      <c r="RKF199" s="91"/>
      <c r="RKG199" s="91"/>
      <c r="RKH199" s="91"/>
      <c r="RKI199" s="91"/>
      <c r="RKJ199" s="91"/>
      <c r="RKK199" s="91"/>
      <c r="RKL199" s="91"/>
      <c r="RKM199" s="91"/>
      <c r="RKN199" s="91"/>
      <c r="RKO199" s="91"/>
      <c r="RKP199" s="91"/>
      <c r="RKQ199" s="91"/>
      <c r="RKR199" s="91"/>
      <c r="RKS199" s="91"/>
      <c r="RKT199" s="91"/>
      <c r="RKU199" s="91"/>
      <c r="RKV199" s="91"/>
      <c r="RKW199" s="91"/>
      <c r="RKX199" s="91"/>
      <c r="RKY199" s="91"/>
      <c r="RKZ199" s="91"/>
      <c r="RLA199" s="91"/>
      <c r="RLB199" s="91"/>
      <c r="RLC199" s="91"/>
      <c r="RLD199" s="91"/>
      <c r="RLE199" s="91"/>
      <c r="RLF199" s="91"/>
      <c r="RLG199" s="91"/>
      <c r="RLH199" s="91"/>
      <c r="RLI199" s="91"/>
      <c r="RLJ199" s="91"/>
      <c r="RLK199" s="91"/>
      <c r="RLL199" s="91"/>
      <c r="RLM199" s="91"/>
      <c r="RLN199" s="91"/>
      <c r="RLO199" s="91"/>
      <c r="RLP199" s="91"/>
      <c r="RLQ199" s="91"/>
      <c r="RLR199" s="91"/>
      <c r="RLS199" s="91"/>
      <c r="RLT199" s="91"/>
      <c r="RLU199" s="91"/>
      <c r="RLV199" s="91"/>
      <c r="RLW199" s="91"/>
      <c r="RLX199" s="91"/>
      <c r="RLY199" s="91"/>
      <c r="RLZ199" s="91"/>
      <c r="RMA199" s="91"/>
      <c r="RMB199" s="91"/>
      <c r="RMC199" s="91"/>
      <c r="RMD199" s="91"/>
      <c r="RME199" s="91"/>
      <c r="RMF199" s="91"/>
      <c r="RMG199" s="91"/>
      <c r="RMH199" s="91"/>
      <c r="RMI199" s="91"/>
      <c r="RMJ199" s="91"/>
      <c r="RMK199" s="91"/>
      <c r="RML199" s="91"/>
      <c r="RMM199" s="91"/>
      <c r="RMN199" s="91"/>
      <c r="RMO199" s="91"/>
      <c r="RMP199" s="91"/>
      <c r="RMQ199" s="91"/>
      <c r="RMR199" s="91"/>
      <c r="RMS199" s="91"/>
      <c r="RMT199" s="91"/>
      <c r="RMU199" s="91"/>
      <c r="RMV199" s="91"/>
      <c r="RMW199" s="91"/>
      <c r="RMX199" s="91"/>
      <c r="RMY199" s="91"/>
      <c r="RMZ199" s="91"/>
      <c r="RNA199" s="91"/>
      <c r="RNB199" s="91"/>
      <c r="RNC199" s="91"/>
      <c r="RND199" s="91"/>
      <c r="RNE199" s="91"/>
      <c r="RNF199" s="91"/>
      <c r="RNG199" s="91"/>
      <c r="RNH199" s="91"/>
      <c r="RNI199" s="91"/>
      <c r="RNJ199" s="91"/>
      <c r="RNK199" s="91"/>
      <c r="RNL199" s="91"/>
      <c r="RNM199" s="91"/>
      <c r="RNN199" s="91"/>
      <c r="RNO199" s="91"/>
      <c r="RNP199" s="91"/>
      <c r="RNQ199" s="91"/>
      <c r="RNR199" s="91"/>
      <c r="RNS199" s="91"/>
      <c r="RNT199" s="91"/>
      <c r="RNU199" s="91"/>
      <c r="RNV199" s="91"/>
      <c r="RNW199" s="91"/>
      <c r="RNX199" s="91"/>
      <c r="RNY199" s="91"/>
      <c r="RNZ199" s="91"/>
      <c r="ROA199" s="91"/>
      <c r="ROB199" s="91"/>
      <c r="ROC199" s="91"/>
      <c r="ROD199" s="91"/>
      <c r="ROE199" s="91"/>
      <c r="ROF199" s="91"/>
      <c r="ROG199" s="91"/>
      <c r="ROH199" s="91"/>
      <c r="ROI199" s="91"/>
      <c r="ROJ199" s="91"/>
      <c r="ROK199" s="91"/>
      <c r="ROL199" s="91"/>
      <c r="ROM199" s="91"/>
      <c r="RON199" s="91"/>
      <c r="ROO199" s="91"/>
      <c r="ROP199" s="91"/>
      <c r="ROQ199" s="91"/>
      <c r="ROR199" s="91"/>
      <c r="ROS199" s="91"/>
      <c r="ROT199" s="91"/>
      <c r="ROU199" s="91"/>
      <c r="ROV199" s="91"/>
      <c r="ROW199" s="91"/>
      <c r="ROX199" s="91"/>
      <c r="ROY199" s="91"/>
      <c r="ROZ199" s="91"/>
      <c r="RPA199" s="91"/>
      <c r="RPB199" s="91"/>
      <c r="RPC199" s="91"/>
      <c r="RPD199" s="91"/>
      <c r="RPE199" s="91"/>
      <c r="RPF199" s="91"/>
      <c r="RPG199" s="91"/>
      <c r="RPH199" s="91"/>
      <c r="RPI199" s="91"/>
      <c r="RPJ199" s="91"/>
      <c r="RPK199" s="91"/>
      <c r="RPL199" s="91"/>
      <c r="RPM199" s="91"/>
      <c r="RPN199" s="91"/>
      <c r="RPO199" s="91"/>
      <c r="RPP199" s="91"/>
      <c r="RPQ199" s="91"/>
      <c r="RPR199" s="91"/>
      <c r="RPS199" s="91"/>
      <c r="RPT199" s="91"/>
      <c r="RPU199" s="91"/>
      <c r="RPV199" s="91"/>
      <c r="RPW199" s="91"/>
      <c r="RPX199" s="91"/>
      <c r="RPY199" s="91"/>
      <c r="RPZ199" s="91"/>
      <c r="RQA199" s="91"/>
      <c r="RQB199" s="91"/>
      <c r="RQC199" s="91"/>
      <c r="RQD199" s="91"/>
      <c r="RQE199" s="91"/>
      <c r="RQF199" s="91"/>
      <c r="RQG199" s="91"/>
      <c r="RQH199" s="91"/>
      <c r="RQI199" s="91"/>
      <c r="RQJ199" s="91"/>
      <c r="RQK199" s="91"/>
      <c r="RQL199" s="91"/>
      <c r="RQM199" s="91"/>
      <c r="RQN199" s="91"/>
      <c r="RQO199" s="91"/>
      <c r="RQP199" s="91"/>
      <c r="RQQ199" s="91"/>
      <c r="RQR199" s="91"/>
      <c r="RQS199" s="91"/>
      <c r="RQT199" s="91"/>
      <c r="RQU199" s="91"/>
      <c r="RQV199" s="91"/>
      <c r="RQW199" s="91"/>
      <c r="RQX199" s="91"/>
      <c r="RQY199" s="91"/>
      <c r="RQZ199" s="91"/>
      <c r="RRA199" s="91"/>
      <c r="RRB199" s="91"/>
      <c r="RRC199" s="91"/>
      <c r="RRD199" s="91"/>
      <c r="RRE199" s="91"/>
      <c r="RRF199" s="91"/>
      <c r="RRG199" s="91"/>
      <c r="RRH199" s="91"/>
      <c r="RRI199" s="91"/>
      <c r="RRJ199" s="91"/>
      <c r="RRK199" s="91"/>
      <c r="RRL199" s="91"/>
      <c r="RRM199" s="91"/>
      <c r="RRN199" s="91"/>
      <c r="RRO199" s="91"/>
      <c r="RRP199" s="91"/>
      <c r="RRQ199" s="91"/>
      <c r="RRR199" s="91"/>
      <c r="RRS199" s="91"/>
      <c r="RRT199" s="91"/>
      <c r="RRU199" s="91"/>
      <c r="RRV199" s="91"/>
      <c r="RRW199" s="91"/>
      <c r="RRX199" s="91"/>
      <c r="RRY199" s="91"/>
      <c r="RRZ199" s="91"/>
      <c r="RSA199" s="91"/>
      <c r="RSB199" s="91"/>
      <c r="RSC199" s="91"/>
      <c r="RSD199" s="91"/>
      <c r="RSE199" s="91"/>
      <c r="RSF199" s="91"/>
      <c r="RSG199" s="91"/>
      <c r="RSH199" s="91"/>
      <c r="RSI199" s="91"/>
      <c r="RSJ199" s="91"/>
      <c r="RSK199" s="91"/>
      <c r="RSL199" s="91"/>
      <c r="RSM199" s="91"/>
      <c r="RSN199" s="91"/>
      <c r="RSO199" s="91"/>
      <c r="RSP199" s="91"/>
      <c r="RSQ199" s="91"/>
      <c r="RSR199" s="91"/>
      <c r="RSS199" s="91"/>
      <c r="RST199" s="91"/>
      <c r="RSU199" s="91"/>
      <c r="RSV199" s="91"/>
      <c r="RSW199" s="91"/>
      <c r="RSX199" s="91"/>
      <c r="RSY199" s="91"/>
      <c r="RSZ199" s="91"/>
      <c r="RTA199" s="91"/>
      <c r="RTB199" s="91"/>
      <c r="RTC199" s="91"/>
      <c r="RTD199" s="91"/>
      <c r="RTE199" s="91"/>
      <c r="RTF199" s="91"/>
      <c r="RTG199" s="91"/>
      <c r="RTH199" s="91"/>
      <c r="RTI199" s="91"/>
      <c r="RTJ199" s="91"/>
      <c r="RTK199" s="91"/>
      <c r="RTL199" s="91"/>
      <c r="RTM199" s="91"/>
      <c r="RTN199" s="91"/>
      <c r="RTO199" s="91"/>
      <c r="RTP199" s="91"/>
      <c r="RTQ199" s="91"/>
      <c r="RTR199" s="91"/>
      <c r="RTS199" s="91"/>
      <c r="RTT199" s="91"/>
      <c r="RTU199" s="91"/>
      <c r="RTV199" s="91"/>
      <c r="RTW199" s="91"/>
      <c r="RTX199" s="91"/>
      <c r="RTY199" s="91"/>
      <c r="RTZ199" s="91"/>
      <c r="RUA199" s="91"/>
      <c r="RUB199" s="91"/>
      <c r="RUC199" s="91"/>
      <c r="RUD199" s="91"/>
      <c r="RUE199" s="91"/>
      <c r="RUF199" s="91"/>
      <c r="RUG199" s="91"/>
      <c r="RUH199" s="91"/>
      <c r="RUI199" s="91"/>
      <c r="RUJ199" s="91"/>
      <c r="RUK199" s="91"/>
      <c r="RUL199" s="91"/>
      <c r="RUM199" s="91"/>
      <c r="RUN199" s="91"/>
      <c r="RUO199" s="91"/>
      <c r="RUP199" s="91"/>
      <c r="RUQ199" s="91"/>
      <c r="RUR199" s="91"/>
      <c r="RUS199" s="91"/>
      <c r="RUT199" s="91"/>
      <c r="RUU199" s="91"/>
      <c r="RUV199" s="91"/>
      <c r="RUW199" s="91"/>
      <c r="RUX199" s="91"/>
      <c r="RUY199" s="91"/>
      <c r="RUZ199" s="91"/>
      <c r="RVA199" s="91"/>
      <c r="RVB199" s="91"/>
      <c r="RVC199" s="91"/>
      <c r="RVD199" s="91"/>
      <c r="RVE199" s="91"/>
      <c r="RVF199" s="91"/>
      <c r="RVG199" s="91"/>
      <c r="RVH199" s="91"/>
      <c r="RVI199" s="91"/>
      <c r="RVJ199" s="91"/>
      <c r="RVK199" s="91"/>
      <c r="RVL199" s="91"/>
      <c r="RVM199" s="91"/>
      <c r="RVN199" s="91"/>
      <c r="RVO199" s="91"/>
      <c r="RVP199" s="91"/>
      <c r="RVQ199" s="91"/>
      <c r="RVR199" s="91"/>
      <c r="RVS199" s="91"/>
      <c r="RVT199" s="91"/>
      <c r="RVU199" s="91"/>
      <c r="RVV199" s="91"/>
      <c r="RVW199" s="91"/>
      <c r="RVX199" s="91"/>
      <c r="RVY199" s="91"/>
      <c r="RVZ199" s="91"/>
      <c r="RWA199" s="91"/>
      <c r="RWB199" s="91"/>
      <c r="RWC199" s="91"/>
      <c r="RWD199" s="91"/>
      <c r="RWE199" s="91"/>
      <c r="RWF199" s="91"/>
      <c r="RWG199" s="91"/>
      <c r="RWH199" s="91"/>
      <c r="RWI199" s="91"/>
      <c r="RWJ199" s="91"/>
      <c r="RWK199" s="91"/>
      <c r="RWL199" s="91"/>
      <c r="RWM199" s="91"/>
      <c r="RWN199" s="91"/>
      <c r="RWO199" s="91"/>
      <c r="RWP199" s="91"/>
      <c r="RWQ199" s="91"/>
      <c r="RWR199" s="91"/>
      <c r="RWS199" s="91"/>
      <c r="RWT199" s="91"/>
      <c r="RWU199" s="91"/>
      <c r="RWV199" s="91"/>
      <c r="RWW199" s="91"/>
      <c r="RWX199" s="91"/>
      <c r="RWY199" s="91"/>
      <c r="RWZ199" s="91"/>
      <c r="RXA199" s="91"/>
      <c r="RXB199" s="91"/>
      <c r="RXC199" s="91"/>
      <c r="RXD199" s="91"/>
      <c r="RXE199" s="91"/>
      <c r="RXF199" s="91"/>
      <c r="RXG199" s="91"/>
      <c r="RXH199" s="91"/>
      <c r="RXI199" s="91"/>
      <c r="RXJ199" s="91"/>
      <c r="RXK199" s="91"/>
      <c r="RXL199" s="91"/>
      <c r="RXM199" s="91"/>
      <c r="RXN199" s="91"/>
      <c r="RXO199" s="91"/>
      <c r="RXP199" s="91"/>
      <c r="RXQ199" s="91"/>
      <c r="RXR199" s="91"/>
      <c r="RXS199" s="91"/>
      <c r="RXT199" s="91"/>
      <c r="RXU199" s="91"/>
      <c r="RXV199" s="91"/>
      <c r="RXW199" s="91"/>
      <c r="RXX199" s="91"/>
      <c r="RXY199" s="91"/>
      <c r="RXZ199" s="91"/>
      <c r="RYA199" s="91"/>
      <c r="RYB199" s="91"/>
      <c r="RYC199" s="91"/>
      <c r="RYD199" s="91"/>
      <c r="RYE199" s="91"/>
      <c r="RYF199" s="91"/>
      <c r="RYG199" s="91"/>
      <c r="RYH199" s="91"/>
      <c r="RYI199" s="91"/>
      <c r="RYJ199" s="91"/>
      <c r="RYK199" s="91"/>
      <c r="RYL199" s="91"/>
      <c r="RYM199" s="91"/>
      <c r="RYN199" s="91"/>
      <c r="RYO199" s="91"/>
      <c r="RYP199" s="91"/>
      <c r="RYQ199" s="91"/>
      <c r="RYR199" s="91"/>
      <c r="RYS199" s="91"/>
      <c r="RYT199" s="91"/>
      <c r="RYU199" s="91"/>
      <c r="RYV199" s="91"/>
      <c r="RYW199" s="91"/>
      <c r="RYX199" s="91"/>
      <c r="RYY199" s="91"/>
      <c r="RYZ199" s="91"/>
      <c r="RZA199" s="91"/>
      <c r="RZB199" s="91"/>
      <c r="RZC199" s="91"/>
      <c r="RZD199" s="91"/>
      <c r="RZE199" s="91"/>
      <c r="RZF199" s="91"/>
      <c r="RZG199" s="91"/>
      <c r="RZH199" s="91"/>
      <c r="RZI199" s="91"/>
      <c r="RZJ199" s="91"/>
      <c r="RZK199" s="91"/>
      <c r="RZL199" s="91"/>
      <c r="RZM199" s="91"/>
      <c r="RZN199" s="91"/>
      <c r="RZO199" s="91"/>
      <c r="RZP199" s="91"/>
      <c r="RZQ199" s="91"/>
      <c r="RZR199" s="91"/>
      <c r="RZS199" s="91"/>
      <c r="RZT199" s="91"/>
      <c r="RZU199" s="91"/>
      <c r="RZV199" s="91"/>
      <c r="RZW199" s="91"/>
      <c r="RZX199" s="91"/>
      <c r="RZY199" s="91"/>
      <c r="RZZ199" s="91"/>
      <c r="SAA199" s="91"/>
      <c r="SAB199" s="91"/>
      <c r="SAC199" s="91"/>
      <c r="SAD199" s="91"/>
      <c r="SAE199" s="91"/>
      <c r="SAF199" s="91"/>
      <c r="SAG199" s="91"/>
      <c r="SAH199" s="91"/>
      <c r="SAI199" s="91"/>
      <c r="SAJ199" s="91"/>
      <c r="SAK199" s="91"/>
      <c r="SAL199" s="91"/>
      <c r="SAM199" s="91"/>
      <c r="SAN199" s="91"/>
      <c r="SAO199" s="91"/>
      <c r="SAP199" s="91"/>
      <c r="SAQ199" s="91"/>
      <c r="SAR199" s="91"/>
      <c r="SAS199" s="91"/>
      <c r="SAT199" s="91"/>
      <c r="SAU199" s="91"/>
      <c r="SAV199" s="91"/>
      <c r="SAW199" s="91"/>
      <c r="SAX199" s="91"/>
      <c r="SAY199" s="91"/>
      <c r="SAZ199" s="91"/>
      <c r="SBA199" s="91"/>
      <c r="SBB199" s="91"/>
      <c r="SBC199" s="91"/>
      <c r="SBD199" s="91"/>
      <c r="SBE199" s="91"/>
      <c r="SBF199" s="91"/>
      <c r="SBG199" s="91"/>
      <c r="SBH199" s="91"/>
      <c r="SBI199" s="91"/>
      <c r="SBJ199" s="91"/>
      <c r="SBK199" s="91"/>
      <c r="SBL199" s="91"/>
      <c r="SBM199" s="91"/>
      <c r="SBN199" s="91"/>
      <c r="SBO199" s="91"/>
      <c r="SBP199" s="91"/>
      <c r="SBQ199" s="91"/>
      <c r="SBR199" s="91"/>
      <c r="SBS199" s="91"/>
      <c r="SBT199" s="91"/>
      <c r="SBU199" s="91"/>
      <c r="SBV199" s="91"/>
      <c r="SBW199" s="91"/>
      <c r="SBX199" s="91"/>
      <c r="SBY199" s="91"/>
      <c r="SBZ199" s="91"/>
      <c r="SCA199" s="91"/>
      <c r="SCB199" s="91"/>
      <c r="SCC199" s="91"/>
      <c r="SCD199" s="91"/>
      <c r="SCE199" s="91"/>
      <c r="SCF199" s="91"/>
      <c r="SCG199" s="91"/>
      <c r="SCH199" s="91"/>
      <c r="SCI199" s="91"/>
      <c r="SCJ199" s="91"/>
      <c r="SCK199" s="91"/>
      <c r="SCL199" s="91"/>
      <c r="SCM199" s="91"/>
      <c r="SCN199" s="91"/>
      <c r="SCO199" s="91"/>
      <c r="SCP199" s="91"/>
      <c r="SCQ199" s="91"/>
      <c r="SCR199" s="91"/>
      <c r="SCS199" s="91"/>
      <c r="SCT199" s="91"/>
      <c r="SCU199" s="91"/>
      <c r="SCV199" s="91"/>
      <c r="SCW199" s="91"/>
      <c r="SCX199" s="91"/>
      <c r="SCY199" s="91"/>
      <c r="SCZ199" s="91"/>
      <c r="SDA199" s="91"/>
      <c r="SDB199" s="91"/>
      <c r="SDC199" s="91"/>
      <c r="SDD199" s="91"/>
      <c r="SDE199" s="91"/>
      <c r="SDF199" s="91"/>
      <c r="SDG199" s="91"/>
      <c r="SDH199" s="91"/>
      <c r="SDI199" s="91"/>
      <c r="SDJ199" s="91"/>
      <c r="SDK199" s="91"/>
      <c r="SDL199" s="91"/>
      <c r="SDM199" s="91"/>
      <c r="SDN199" s="91"/>
      <c r="SDO199" s="91"/>
      <c r="SDP199" s="91"/>
      <c r="SDQ199" s="91"/>
      <c r="SDR199" s="91"/>
      <c r="SDS199" s="91"/>
      <c r="SDT199" s="91"/>
      <c r="SDU199" s="91"/>
      <c r="SDV199" s="91"/>
      <c r="SDW199" s="91"/>
      <c r="SDX199" s="91"/>
      <c r="SDY199" s="91"/>
      <c r="SDZ199" s="91"/>
      <c r="SEA199" s="91"/>
      <c r="SEB199" s="91"/>
      <c r="SEC199" s="91"/>
      <c r="SED199" s="91"/>
      <c r="SEE199" s="91"/>
      <c r="SEF199" s="91"/>
      <c r="SEG199" s="91"/>
      <c r="SEH199" s="91"/>
      <c r="SEI199" s="91"/>
      <c r="SEJ199" s="91"/>
      <c r="SEK199" s="91"/>
      <c r="SEL199" s="91"/>
      <c r="SEM199" s="91"/>
      <c r="SEN199" s="91"/>
      <c r="SEO199" s="91"/>
      <c r="SEP199" s="91"/>
      <c r="SEQ199" s="91"/>
      <c r="SER199" s="91"/>
      <c r="SES199" s="91"/>
      <c r="SET199" s="91"/>
      <c r="SEU199" s="91"/>
      <c r="SEV199" s="91"/>
      <c r="SEW199" s="91"/>
      <c r="SEX199" s="91"/>
      <c r="SEY199" s="91"/>
      <c r="SEZ199" s="91"/>
      <c r="SFA199" s="91"/>
      <c r="SFB199" s="91"/>
      <c r="SFC199" s="91"/>
      <c r="SFD199" s="91"/>
      <c r="SFE199" s="91"/>
      <c r="SFF199" s="91"/>
      <c r="SFG199" s="91"/>
      <c r="SFH199" s="91"/>
      <c r="SFI199" s="91"/>
      <c r="SFJ199" s="91"/>
      <c r="SFK199" s="91"/>
      <c r="SFL199" s="91"/>
      <c r="SFM199" s="91"/>
      <c r="SFN199" s="91"/>
      <c r="SFO199" s="91"/>
      <c r="SFP199" s="91"/>
      <c r="SFQ199" s="91"/>
      <c r="SFR199" s="91"/>
      <c r="SFS199" s="91"/>
      <c r="SFT199" s="91"/>
      <c r="SFU199" s="91"/>
      <c r="SFV199" s="91"/>
      <c r="SFW199" s="91"/>
      <c r="SFX199" s="91"/>
      <c r="SFY199" s="91"/>
      <c r="SFZ199" s="91"/>
      <c r="SGA199" s="91"/>
      <c r="SGB199" s="91"/>
      <c r="SGC199" s="91"/>
      <c r="SGD199" s="91"/>
      <c r="SGE199" s="91"/>
      <c r="SGF199" s="91"/>
      <c r="SGG199" s="91"/>
      <c r="SGH199" s="91"/>
      <c r="SGI199" s="91"/>
      <c r="SGJ199" s="91"/>
      <c r="SGK199" s="91"/>
      <c r="SGL199" s="91"/>
      <c r="SGM199" s="91"/>
      <c r="SGN199" s="91"/>
      <c r="SGO199" s="91"/>
      <c r="SGP199" s="91"/>
      <c r="SGQ199" s="91"/>
      <c r="SGR199" s="91"/>
      <c r="SGS199" s="91"/>
      <c r="SGT199" s="91"/>
      <c r="SGU199" s="91"/>
      <c r="SGV199" s="91"/>
      <c r="SGW199" s="91"/>
      <c r="SGX199" s="91"/>
      <c r="SGY199" s="91"/>
      <c r="SGZ199" s="91"/>
      <c r="SHA199" s="91"/>
      <c r="SHB199" s="91"/>
      <c r="SHC199" s="91"/>
      <c r="SHD199" s="91"/>
      <c r="SHE199" s="91"/>
      <c r="SHF199" s="91"/>
      <c r="SHG199" s="91"/>
      <c r="SHH199" s="91"/>
      <c r="SHI199" s="91"/>
      <c r="SHJ199" s="91"/>
      <c r="SHK199" s="91"/>
      <c r="SHL199" s="91"/>
      <c r="SHM199" s="91"/>
      <c r="SHN199" s="91"/>
      <c r="SHO199" s="91"/>
      <c r="SHP199" s="91"/>
      <c r="SHQ199" s="91"/>
      <c r="SHR199" s="91"/>
      <c r="SHS199" s="91"/>
      <c r="SHT199" s="91"/>
      <c r="SHU199" s="91"/>
      <c r="SHV199" s="91"/>
      <c r="SHW199" s="91"/>
      <c r="SHX199" s="91"/>
      <c r="SHY199" s="91"/>
      <c r="SHZ199" s="91"/>
      <c r="SIA199" s="91"/>
      <c r="SIB199" s="91"/>
      <c r="SIC199" s="91"/>
      <c r="SID199" s="91"/>
      <c r="SIE199" s="91"/>
      <c r="SIF199" s="91"/>
      <c r="SIG199" s="91"/>
      <c r="SIH199" s="91"/>
      <c r="SII199" s="91"/>
      <c r="SIJ199" s="91"/>
      <c r="SIK199" s="91"/>
      <c r="SIL199" s="91"/>
      <c r="SIM199" s="91"/>
      <c r="SIN199" s="91"/>
      <c r="SIO199" s="91"/>
      <c r="SIP199" s="91"/>
      <c r="SIQ199" s="91"/>
      <c r="SIR199" s="91"/>
      <c r="SIS199" s="91"/>
      <c r="SIT199" s="91"/>
      <c r="SIU199" s="91"/>
      <c r="SIV199" s="91"/>
      <c r="SIW199" s="91"/>
      <c r="SIX199" s="91"/>
      <c r="SIY199" s="91"/>
      <c r="SIZ199" s="91"/>
      <c r="SJA199" s="91"/>
      <c r="SJB199" s="91"/>
      <c r="SJC199" s="91"/>
      <c r="SJD199" s="91"/>
      <c r="SJE199" s="91"/>
      <c r="SJF199" s="91"/>
      <c r="SJG199" s="91"/>
      <c r="SJH199" s="91"/>
      <c r="SJI199" s="91"/>
      <c r="SJJ199" s="91"/>
      <c r="SJK199" s="91"/>
      <c r="SJL199" s="91"/>
      <c r="SJM199" s="91"/>
      <c r="SJN199" s="91"/>
      <c r="SJO199" s="91"/>
      <c r="SJP199" s="91"/>
      <c r="SJQ199" s="91"/>
      <c r="SJR199" s="91"/>
      <c r="SJS199" s="91"/>
      <c r="SJT199" s="91"/>
      <c r="SJU199" s="91"/>
      <c r="SJV199" s="91"/>
      <c r="SJW199" s="91"/>
      <c r="SJX199" s="91"/>
      <c r="SJY199" s="91"/>
      <c r="SJZ199" s="91"/>
      <c r="SKA199" s="91"/>
      <c r="SKB199" s="91"/>
      <c r="SKC199" s="91"/>
      <c r="SKD199" s="91"/>
      <c r="SKE199" s="91"/>
      <c r="SKF199" s="91"/>
      <c r="SKG199" s="91"/>
      <c r="SKH199" s="91"/>
      <c r="SKI199" s="91"/>
      <c r="SKJ199" s="91"/>
      <c r="SKK199" s="91"/>
      <c r="SKL199" s="91"/>
      <c r="SKM199" s="91"/>
      <c r="SKN199" s="91"/>
      <c r="SKO199" s="91"/>
      <c r="SKP199" s="91"/>
      <c r="SKQ199" s="91"/>
      <c r="SKR199" s="91"/>
      <c r="SKS199" s="91"/>
      <c r="SKT199" s="91"/>
      <c r="SKU199" s="91"/>
      <c r="SKV199" s="91"/>
      <c r="SKW199" s="91"/>
      <c r="SKX199" s="91"/>
      <c r="SKY199" s="91"/>
      <c r="SKZ199" s="91"/>
      <c r="SLA199" s="91"/>
      <c r="SLB199" s="91"/>
      <c r="SLC199" s="91"/>
      <c r="SLD199" s="91"/>
      <c r="SLE199" s="91"/>
      <c r="SLF199" s="91"/>
      <c r="SLG199" s="91"/>
      <c r="SLH199" s="91"/>
      <c r="SLI199" s="91"/>
      <c r="SLJ199" s="91"/>
      <c r="SLK199" s="91"/>
      <c r="SLL199" s="91"/>
      <c r="SLM199" s="91"/>
      <c r="SLN199" s="91"/>
      <c r="SLO199" s="91"/>
      <c r="SLP199" s="91"/>
      <c r="SLQ199" s="91"/>
      <c r="SLR199" s="91"/>
      <c r="SLS199" s="91"/>
      <c r="SLT199" s="91"/>
      <c r="SLU199" s="91"/>
      <c r="SLV199" s="91"/>
      <c r="SLW199" s="91"/>
      <c r="SLX199" s="91"/>
      <c r="SLY199" s="91"/>
      <c r="SLZ199" s="91"/>
      <c r="SMA199" s="91"/>
      <c r="SMB199" s="91"/>
      <c r="SMC199" s="91"/>
      <c r="SMD199" s="91"/>
      <c r="SME199" s="91"/>
      <c r="SMF199" s="91"/>
      <c r="SMG199" s="91"/>
      <c r="SMH199" s="91"/>
      <c r="SMI199" s="91"/>
      <c r="SMJ199" s="91"/>
      <c r="SMK199" s="91"/>
      <c r="SML199" s="91"/>
      <c r="SMM199" s="91"/>
      <c r="SMN199" s="91"/>
      <c r="SMO199" s="91"/>
      <c r="SMP199" s="91"/>
      <c r="SMQ199" s="91"/>
      <c r="SMR199" s="91"/>
      <c r="SMS199" s="91"/>
      <c r="SMT199" s="91"/>
      <c r="SMU199" s="91"/>
      <c r="SMV199" s="91"/>
      <c r="SMW199" s="91"/>
      <c r="SMX199" s="91"/>
      <c r="SMY199" s="91"/>
      <c r="SMZ199" s="91"/>
      <c r="SNA199" s="91"/>
      <c r="SNB199" s="91"/>
      <c r="SNC199" s="91"/>
      <c r="SND199" s="91"/>
      <c r="SNE199" s="91"/>
      <c r="SNF199" s="91"/>
      <c r="SNG199" s="91"/>
      <c r="SNH199" s="91"/>
      <c r="SNI199" s="91"/>
      <c r="SNJ199" s="91"/>
      <c r="SNK199" s="91"/>
      <c r="SNL199" s="91"/>
      <c r="SNM199" s="91"/>
      <c r="SNN199" s="91"/>
      <c r="SNO199" s="91"/>
      <c r="SNP199" s="91"/>
      <c r="SNQ199" s="91"/>
      <c r="SNR199" s="91"/>
      <c r="SNS199" s="91"/>
      <c r="SNT199" s="91"/>
      <c r="SNU199" s="91"/>
      <c r="SNV199" s="91"/>
      <c r="SNW199" s="91"/>
      <c r="SNX199" s="91"/>
      <c r="SNY199" s="91"/>
      <c r="SNZ199" s="91"/>
      <c r="SOA199" s="91"/>
      <c r="SOB199" s="91"/>
      <c r="SOC199" s="91"/>
      <c r="SOD199" s="91"/>
      <c r="SOE199" s="91"/>
      <c r="SOF199" s="91"/>
      <c r="SOG199" s="91"/>
      <c r="SOH199" s="91"/>
      <c r="SOI199" s="91"/>
      <c r="SOJ199" s="91"/>
      <c r="SOK199" s="91"/>
      <c r="SOL199" s="91"/>
      <c r="SOM199" s="91"/>
      <c r="SON199" s="91"/>
      <c r="SOO199" s="91"/>
      <c r="SOP199" s="91"/>
      <c r="SOQ199" s="91"/>
      <c r="SOR199" s="91"/>
      <c r="SOS199" s="91"/>
      <c r="SOT199" s="91"/>
      <c r="SOU199" s="91"/>
      <c r="SOV199" s="91"/>
      <c r="SOW199" s="91"/>
      <c r="SOX199" s="91"/>
      <c r="SOY199" s="91"/>
      <c r="SOZ199" s="91"/>
      <c r="SPA199" s="91"/>
      <c r="SPB199" s="91"/>
      <c r="SPC199" s="91"/>
      <c r="SPD199" s="91"/>
      <c r="SPE199" s="91"/>
      <c r="SPF199" s="91"/>
      <c r="SPG199" s="91"/>
      <c r="SPH199" s="91"/>
      <c r="SPI199" s="91"/>
      <c r="SPJ199" s="91"/>
      <c r="SPK199" s="91"/>
      <c r="SPL199" s="91"/>
      <c r="SPM199" s="91"/>
      <c r="SPN199" s="91"/>
      <c r="SPO199" s="91"/>
      <c r="SPP199" s="91"/>
      <c r="SPQ199" s="91"/>
      <c r="SPR199" s="91"/>
      <c r="SPS199" s="91"/>
      <c r="SPT199" s="91"/>
      <c r="SPU199" s="91"/>
      <c r="SPV199" s="91"/>
      <c r="SPW199" s="91"/>
      <c r="SPX199" s="91"/>
      <c r="SPY199" s="91"/>
      <c r="SPZ199" s="91"/>
      <c r="SQA199" s="91"/>
      <c r="SQB199" s="91"/>
      <c r="SQC199" s="91"/>
      <c r="SQD199" s="91"/>
      <c r="SQE199" s="91"/>
      <c r="SQF199" s="91"/>
      <c r="SQG199" s="91"/>
      <c r="SQH199" s="91"/>
      <c r="SQI199" s="91"/>
      <c r="SQJ199" s="91"/>
      <c r="SQK199" s="91"/>
      <c r="SQL199" s="91"/>
      <c r="SQM199" s="91"/>
      <c r="SQN199" s="91"/>
      <c r="SQO199" s="91"/>
      <c r="SQP199" s="91"/>
      <c r="SQQ199" s="91"/>
      <c r="SQR199" s="91"/>
      <c r="SQS199" s="91"/>
      <c r="SQT199" s="91"/>
      <c r="SQU199" s="91"/>
      <c r="SQV199" s="91"/>
      <c r="SQW199" s="91"/>
      <c r="SQX199" s="91"/>
      <c r="SQY199" s="91"/>
      <c r="SQZ199" s="91"/>
      <c r="SRA199" s="91"/>
      <c r="SRB199" s="91"/>
      <c r="SRC199" s="91"/>
      <c r="SRD199" s="91"/>
      <c r="SRE199" s="91"/>
      <c r="SRF199" s="91"/>
      <c r="SRG199" s="91"/>
      <c r="SRH199" s="91"/>
      <c r="SRI199" s="91"/>
      <c r="SRJ199" s="91"/>
      <c r="SRK199" s="91"/>
      <c r="SRL199" s="91"/>
      <c r="SRM199" s="91"/>
      <c r="SRN199" s="91"/>
      <c r="SRO199" s="91"/>
      <c r="SRP199" s="91"/>
      <c r="SRQ199" s="91"/>
      <c r="SRR199" s="91"/>
      <c r="SRS199" s="91"/>
      <c r="SRT199" s="91"/>
      <c r="SRU199" s="91"/>
      <c r="SRV199" s="91"/>
      <c r="SRW199" s="91"/>
      <c r="SRX199" s="91"/>
      <c r="SRY199" s="91"/>
      <c r="SRZ199" s="91"/>
      <c r="SSA199" s="91"/>
      <c r="SSB199" s="91"/>
      <c r="SSC199" s="91"/>
      <c r="SSD199" s="91"/>
      <c r="SSE199" s="91"/>
      <c r="SSF199" s="91"/>
      <c r="SSG199" s="91"/>
      <c r="SSH199" s="91"/>
      <c r="SSI199" s="91"/>
      <c r="SSJ199" s="91"/>
      <c r="SSK199" s="91"/>
      <c r="SSL199" s="91"/>
      <c r="SSM199" s="91"/>
      <c r="SSN199" s="91"/>
      <c r="SSO199" s="91"/>
      <c r="SSP199" s="91"/>
      <c r="SSQ199" s="91"/>
      <c r="SSR199" s="91"/>
      <c r="SSS199" s="91"/>
      <c r="SST199" s="91"/>
      <c r="SSU199" s="91"/>
      <c r="SSV199" s="91"/>
      <c r="SSW199" s="91"/>
      <c r="SSX199" s="91"/>
      <c r="SSY199" s="91"/>
      <c r="SSZ199" s="91"/>
      <c r="STA199" s="91"/>
      <c r="STB199" s="91"/>
      <c r="STC199" s="91"/>
      <c r="STD199" s="91"/>
      <c r="STE199" s="91"/>
      <c r="STF199" s="91"/>
      <c r="STG199" s="91"/>
      <c r="STH199" s="91"/>
      <c r="STI199" s="91"/>
      <c r="STJ199" s="91"/>
      <c r="STK199" s="91"/>
      <c r="STL199" s="91"/>
      <c r="STM199" s="91"/>
      <c r="STN199" s="91"/>
      <c r="STO199" s="91"/>
      <c r="STP199" s="91"/>
      <c r="STQ199" s="91"/>
      <c r="STR199" s="91"/>
      <c r="STS199" s="91"/>
      <c r="STT199" s="91"/>
      <c r="STU199" s="91"/>
      <c r="STV199" s="91"/>
      <c r="STW199" s="91"/>
      <c r="STX199" s="91"/>
      <c r="STY199" s="91"/>
      <c r="STZ199" s="91"/>
      <c r="SUA199" s="91"/>
      <c r="SUB199" s="91"/>
      <c r="SUC199" s="91"/>
      <c r="SUD199" s="91"/>
      <c r="SUE199" s="91"/>
      <c r="SUF199" s="91"/>
      <c r="SUG199" s="91"/>
      <c r="SUH199" s="91"/>
      <c r="SUI199" s="91"/>
      <c r="SUJ199" s="91"/>
      <c r="SUK199" s="91"/>
      <c r="SUL199" s="91"/>
      <c r="SUM199" s="91"/>
      <c r="SUN199" s="91"/>
      <c r="SUO199" s="91"/>
      <c r="SUP199" s="91"/>
      <c r="SUQ199" s="91"/>
      <c r="SUR199" s="91"/>
      <c r="SUS199" s="91"/>
      <c r="SUT199" s="91"/>
      <c r="SUU199" s="91"/>
      <c r="SUV199" s="91"/>
      <c r="SUW199" s="91"/>
      <c r="SUX199" s="91"/>
      <c r="SUY199" s="91"/>
      <c r="SUZ199" s="91"/>
      <c r="SVA199" s="91"/>
      <c r="SVB199" s="91"/>
      <c r="SVC199" s="91"/>
      <c r="SVD199" s="91"/>
      <c r="SVE199" s="91"/>
      <c r="SVF199" s="91"/>
      <c r="SVG199" s="91"/>
      <c r="SVH199" s="91"/>
      <c r="SVI199" s="91"/>
      <c r="SVJ199" s="91"/>
      <c r="SVK199" s="91"/>
      <c r="SVL199" s="91"/>
      <c r="SVM199" s="91"/>
      <c r="SVN199" s="91"/>
      <c r="SVO199" s="91"/>
      <c r="SVP199" s="91"/>
      <c r="SVQ199" s="91"/>
      <c r="SVR199" s="91"/>
      <c r="SVS199" s="91"/>
      <c r="SVT199" s="91"/>
      <c r="SVU199" s="91"/>
      <c r="SVV199" s="91"/>
      <c r="SVW199" s="91"/>
      <c r="SVX199" s="91"/>
      <c r="SVY199" s="91"/>
      <c r="SVZ199" s="91"/>
      <c r="SWA199" s="91"/>
      <c r="SWB199" s="91"/>
      <c r="SWC199" s="91"/>
      <c r="SWD199" s="91"/>
      <c r="SWE199" s="91"/>
      <c r="SWF199" s="91"/>
      <c r="SWG199" s="91"/>
      <c r="SWH199" s="91"/>
      <c r="SWI199" s="91"/>
      <c r="SWJ199" s="91"/>
      <c r="SWK199" s="91"/>
      <c r="SWL199" s="91"/>
      <c r="SWM199" s="91"/>
      <c r="SWN199" s="91"/>
      <c r="SWO199" s="91"/>
      <c r="SWP199" s="91"/>
      <c r="SWQ199" s="91"/>
      <c r="SWR199" s="91"/>
      <c r="SWS199" s="91"/>
      <c r="SWT199" s="91"/>
      <c r="SWU199" s="91"/>
      <c r="SWV199" s="91"/>
      <c r="SWW199" s="91"/>
      <c r="SWX199" s="91"/>
      <c r="SWY199" s="91"/>
      <c r="SWZ199" s="91"/>
      <c r="SXA199" s="91"/>
      <c r="SXB199" s="91"/>
      <c r="SXC199" s="91"/>
      <c r="SXD199" s="91"/>
      <c r="SXE199" s="91"/>
      <c r="SXF199" s="91"/>
      <c r="SXG199" s="91"/>
      <c r="SXH199" s="91"/>
      <c r="SXI199" s="91"/>
      <c r="SXJ199" s="91"/>
      <c r="SXK199" s="91"/>
      <c r="SXL199" s="91"/>
      <c r="SXM199" s="91"/>
      <c r="SXN199" s="91"/>
      <c r="SXO199" s="91"/>
      <c r="SXP199" s="91"/>
      <c r="SXQ199" s="91"/>
      <c r="SXR199" s="91"/>
      <c r="SXS199" s="91"/>
      <c r="SXT199" s="91"/>
      <c r="SXU199" s="91"/>
      <c r="SXV199" s="91"/>
      <c r="SXW199" s="91"/>
      <c r="SXX199" s="91"/>
      <c r="SXY199" s="91"/>
      <c r="SXZ199" s="91"/>
      <c r="SYA199" s="91"/>
      <c r="SYB199" s="91"/>
      <c r="SYC199" s="91"/>
      <c r="SYD199" s="91"/>
      <c r="SYE199" s="91"/>
      <c r="SYF199" s="91"/>
      <c r="SYG199" s="91"/>
      <c r="SYH199" s="91"/>
      <c r="SYI199" s="91"/>
      <c r="SYJ199" s="91"/>
      <c r="SYK199" s="91"/>
      <c r="SYL199" s="91"/>
      <c r="SYM199" s="91"/>
      <c r="SYN199" s="91"/>
      <c r="SYO199" s="91"/>
      <c r="SYP199" s="91"/>
      <c r="SYQ199" s="91"/>
      <c r="SYR199" s="91"/>
      <c r="SYS199" s="91"/>
      <c r="SYT199" s="91"/>
      <c r="SYU199" s="91"/>
      <c r="SYV199" s="91"/>
      <c r="SYW199" s="91"/>
      <c r="SYX199" s="91"/>
      <c r="SYY199" s="91"/>
      <c r="SYZ199" s="91"/>
      <c r="SZA199" s="91"/>
      <c r="SZB199" s="91"/>
      <c r="SZC199" s="91"/>
      <c r="SZD199" s="91"/>
      <c r="SZE199" s="91"/>
      <c r="SZF199" s="91"/>
      <c r="SZG199" s="91"/>
      <c r="SZH199" s="91"/>
      <c r="SZI199" s="91"/>
      <c r="SZJ199" s="91"/>
      <c r="SZK199" s="91"/>
      <c r="SZL199" s="91"/>
      <c r="SZM199" s="91"/>
      <c r="SZN199" s="91"/>
      <c r="SZO199" s="91"/>
      <c r="SZP199" s="91"/>
      <c r="SZQ199" s="91"/>
      <c r="SZR199" s="91"/>
      <c r="SZS199" s="91"/>
      <c r="SZT199" s="91"/>
      <c r="SZU199" s="91"/>
      <c r="SZV199" s="91"/>
      <c r="SZW199" s="91"/>
      <c r="SZX199" s="91"/>
      <c r="SZY199" s="91"/>
      <c r="SZZ199" s="91"/>
      <c r="TAA199" s="91"/>
      <c r="TAB199" s="91"/>
      <c r="TAC199" s="91"/>
      <c r="TAD199" s="91"/>
      <c r="TAE199" s="91"/>
      <c r="TAF199" s="91"/>
      <c r="TAG199" s="91"/>
      <c r="TAH199" s="91"/>
      <c r="TAI199" s="91"/>
      <c r="TAJ199" s="91"/>
      <c r="TAK199" s="91"/>
      <c r="TAL199" s="91"/>
      <c r="TAM199" s="91"/>
      <c r="TAN199" s="91"/>
      <c r="TAO199" s="91"/>
      <c r="TAP199" s="91"/>
      <c r="TAQ199" s="91"/>
      <c r="TAR199" s="91"/>
      <c r="TAS199" s="91"/>
      <c r="TAT199" s="91"/>
      <c r="TAU199" s="91"/>
      <c r="TAV199" s="91"/>
      <c r="TAW199" s="91"/>
      <c r="TAX199" s="91"/>
      <c r="TAY199" s="91"/>
      <c r="TAZ199" s="91"/>
      <c r="TBA199" s="91"/>
      <c r="TBB199" s="91"/>
      <c r="TBC199" s="91"/>
      <c r="TBD199" s="91"/>
      <c r="TBE199" s="91"/>
      <c r="TBF199" s="91"/>
      <c r="TBG199" s="91"/>
      <c r="TBH199" s="91"/>
      <c r="TBI199" s="91"/>
      <c r="TBJ199" s="91"/>
      <c r="TBK199" s="91"/>
      <c r="TBL199" s="91"/>
      <c r="TBM199" s="91"/>
      <c r="TBN199" s="91"/>
      <c r="TBO199" s="91"/>
      <c r="TBP199" s="91"/>
      <c r="TBQ199" s="91"/>
      <c r="TBR199" s="91"/>
      <c r="TBS199" s="91"/>
      <c r="TBT199" s="91"/>
      <c r="TBU199" s="91"/>
      <c r="TBV199" s="91"/>
      <c r="TBW199" s="91"/>
      <c r="TBX199" s="91"/>
      <c r="TBY199" s="91"/>
      <c r="TBZ199" s="91"/>
      <c r="TCA199" s="91"/>
      <c r="TCB199" s="91"/>
      <c r="TCC199" s="91"/>
      <c r="TCD199" s="91"/>
      <c r="TCE199" s="91"/>
      <c r="TCF199" s="91"/>
      <c r="TCG199" s="91"/>
      <c r="TCH199" s="91"/>
      <c r="TCI199" s="91"/>
      <c r="TCJ199" s="91"/>
      <c r="TCK199" s="91"/>
      <c r="TCL199" s="91"/>
      <c r="TCM199" s="91"/>
      <c r="TCN199" s="91"/>
      <c r="TCO199" s="91"/>
      <c r="TCP199" s="91"/>
      <c r="TCQ199" s="91"/>
      <c r="TCR199" s="91"/>
      <c r="TCS199" s="91"/>
      <c r="TCT199" s="91"/>
      <c r="TCU199" s="91"/>
      <c r="TCV199" s="91"/>
      <c r="TCW199" s="91"/>
      <c r="TCX199" s="91"/>
      <c r="TCY199" s="91"/>
      <c r="TCZ199" s="91"/>
      <c r="TDA199" s="91"/>
      <c r="TDB199" s="91"/>
      <c r="TDC199" s="91"/>
      <c r="TDD199" s="91"/>
      <c r="TDE199" s="91"/>
      <c r="TDF199" s="91"/>
      <c r="TDG199" s="91"/>
      <c r="TDH199" s="91"/>
      <c r="TDI199" s="91"/>
      <c r="TDJ199" s="91"/>
      <c r="TDK199" s="91"/>
      <c r="TDL199" s="91"/>
      <c r="TDM199" s="91"/>
      <c r="TDN199" s="91"/>
      <c r="TDO199" s="91"/>
      <c r="TDP199" s="91"/>
      <c r="TDQ199" s="91"/>
      <c r="TDR199" s="91"/>
      <c r="TDS199" s="91"/>
      <c r="TDT199" s="91"/>
      <c r="TDU199" s="91"/>
      <c r="TDV199" s="91"/>
      <c r="TDW199" s="91"/>
      <c r="TDX199" s="91"/>
      <c r="TDY199" s="91"/>
      <c r="TDZ199" s="91"/>
      <c r="TEA199" s="91"/>
      <c r="TEB199" s="91"/>
      <c r="TEC199" s="91"/>
      <c r="TED199" s="91"/>
      <c r="TEE199" s="91"/>
      <c r="TEF199" s="91"/>
      <c r="TEG199" s="91"/>
      <c r="TEH199" s="91"/>
      <c r="TEI199" s="91"/>
      <c r="TEJ199" s="91"/>
      <c r="TEK199" s="91"/>
      <c r="TEL199" s="91"/>
      <c r="TEM199" s="91"/>
      <c r="TEN199" s="91"/>
      <c r="TEO199" s="91"/>
      <c r="TEP199" s="91"/>
      <c r="TEQ199" s="91"/>
      <c r="TER199" s="91"/>
      <c r="TES199" s="91"/>
      <c r="TET199" s="91"/>
      <c r="TEU199" s="91"/>
      <c r="TEV199" s="91"/>
      <c r="TEW199" s="91"/>
      <c r="TEX199" s="91"/>
      <c r="TEY199" s="91"/>
      <c r="TEZ199" s="91"/>
      <c r="TFA199" s="91"/>
      <c r="TFB199" s="91"/>
      <c r="TFC199" s="91"/>
      <c r="TFD199" s="91"/>
      <c r="TFE199" s="91"/>
      <c r="TFF199" s="91"/>
      <c r="TFG199" s="91"/>
      <c r="TFH199" s="91"/>
      <c r="TFI199" s="91"/>
      <c r="TFJ199" s="91"/>
      <c r="TFK199" s="91"/>
      <c r="TFL199" s="91"/>
      <c r="TFM199" s="91"/>
      <c r="TFN199" s="91"/>
      <c r="TFO199" s="91"/>
      <c r="TFP199" s="91"/>
      <c r="TFQ199" s="91"/>
      <c r="TFR199" s="91"/>
      <c r="TFS199" s="91"/>
      <c r="TFT199" s="91"/>
      <c r="TFU199" s="91"/>
      <c r="TFV199" s="91"/>
      <c r="TFW199" s="91"/>
      <c r="TFX199" s="91"/>
      <c r="TFY199" s="91"/>
      <c r="TFZ199" s="91"/>
      <c r="TGA199" s="91"/>
      <c r="TGB199" s="91"/>
      <c r="TGC199" s="91"/>
      <c r="TGD199" s="91"/>
      <c r="TGE199" s="91"/>
      <c r="TGF199" s="91"/>
      <c r="TGG199" s="91"/>
      <c r="TGH199" s="91"/>
      <c r="TGI199" s="91"/>
      <c r="TGJ199" s="91"/>
      <c r="TGK199" s="91"/>
      <c r="TGL199" s="91"/>
      <c r="TGM199" s="91"/>
      <c r="TGN199" s="91"/>
      <c r="TGO199" s="91"/>
      <c r="TGP199" s="91"/>
      <c r="TGQ199" s="91"/>
      <c r="TGR199" s="91"/>
      <c r="TGS199" s="91"/>
      <c r="TGT199" s="91"/>
      <c r="TGU199" s="91"/>
      <c r="TGV199" s="91"/>
      <c r="TGW199" s="91"/>
      <c r="TGX199" s="91"/>
      <c r="TGY199" s="91"/>
      <c r="TGZ199" s="91"/>
      <c r="THA199" s="91"/>
      <c r="THB199" s="91"/>
      <c r="THC199" s="91"/>
      <c r="THD199" s="91"/>
      <c r="THE199" s="91"/>
      <c r="THF199" s="91"/>
      <c r="THG199" s="91"/>
      <c r="THH199" s="91"/>
      <c r="THI199" s="91"/>
      <c r="THJ199" s="91"/>
      <c r="THK199" s="91"/>
      <c r="THL199" s="91"/>
      <c r="THM199" s="91"/>
      <c r="THN199" s="91"/>
      <c r="THO199" s="91"/>
      <c r="THP199" s="91"/>
      <c r="THQ199" s="91"/>
      <c r="THR199" s="91"/>
      <c r="THS199" s="91"/>
      <c r="THT199" s="91"/>
      <c r="THU199" s="91"/>
      <c r="THV199" s="91"/>
      <c r="THW199" s="91"/>
      <c r="THX199" s="91"/>
      <c r="THY199" s="91"/>
      <c r="THZ199" s="91"/>
      <c r="TIA199" s="91"/>
      <c r="TIB199" s="91"/>
      <c r="TIC199" s="91"/>
      <c r="TID199" s="91"/>
      <c r="TIE199" s="91"/>
      <c r="TIF199" s="91"/>
      <c r="TIG199" s="91"/>
      <c r="TIH199" s="91"/>
      <c r="TII199" s="91"/>
      <c r="TIJ199" s="91"/>
      <c r="TIK199" s="91"/>
      <c r="TIL199" s="91"/>
      <c r="TIM199" s="91"/>
      <c r="TIN199" s="91"/>
      <c r="TIO199" s="91"/>
      <c r="TIP199" s="91"/>
      <c r="TIQ199" s="91"/>
      <c r="TIR199" s="91"/>
      <c r="TIS199" s="91"/>
      <c r="TIT199" s="91"/>
      <c r="TIU199" s="91"/>
      <c r="TIV199" s="91"/>
      <c r="TIW199" s="91"/>
      <c r="TIX199" s="91"/>
      <c r="TIY199" s="91"/>
      <c r="TIZ199" s="91"/>
      <c r="TJA199" s="91"/>
      <c r="TJB199" s="91"/>
      <c r="TJC199" s="91"/>
      <c r="TJD199" s="91"/>
      <c r="TJE199" s="91"/>
      <c r="TJF199" s="91"/>
      <c r="TJG199" s="91"/>
      <c r="TJH199" s="91"/>
      <c r="TJI199" s="91"/>
      <c r="TJJ199" s="91"/>
      <c r="TJK199" s="91"/>
      <c r="TJL199" s="91"/>
      <c r="TJM199" s="91"/>
      <c r="TJN199" s="91"/>
      <c r="TJO199" s="91"/>
      <c r="TJP199" s="91"/>
      <c r="TJQ199" s="91"/>
      <c r="TJR199" s="91"/>
      <c r="TJS199" s="91"/>
      <c r="TJT199" s="91"/>
      <c r="TJU199" s="91"/>
      <c r="TJV199" s="91"/>
      <c r="TJW199" s="91"/>
      <c r="TJX199" s="91"/>
      <c r="TJY199" s="91"/>
      <c r="TJZ199" s="91"/>
      <c r="TKA199" s="91"/>
      <c r="TKB199" s="91"/>
      <c r="TKC199" s="91"/>
      <c r="TKD199" s="91"/>
      <c r="TKE199" s="91"/>
      <c r="TKF199" s="91"/>
      <c r="TKG199" s="91"/>
      <c r="TKH199" s="91"/>
      <c r="TKI199" s="91"/>
      <c r="TKJ199" s="91"/>
      <c r="TKK199" s="91"/>
      <c r="TKL199" s="91"/>
      <c r="TKM199" s="91"/>
      <c r="TKN199" s="91"/>
      <c r="TKO199" s="91"/>
      <c r="TKP199" s="91"/>
      <c r="TKQ199" s="91"/>
      <c r="TKR199" s="91"/>
      <c r="TKS199" s="91"/>
      <c r="TKT199" s="91"/>
      <c r="TKU199" s="91"/>
      <c r="TKV199" s="91"/>
      <c r="TKW199" s="91"/>
      <c r="TKX199" s="91"/>
      <c r="TKY199" s="91"/>
      <c r="TKZ199" s="91"/>
      <c r="TLA199" s="91"/>
      <c r="TLB199" s="91"/>
      <c r="TLC199" s="91"/>
      <c r="TLD199" s="91"/>
      <c r="TLE199" s="91"/>
      <c r="TLF199" s="91"/>
      <c r="TLG199" s="91"/>
      <c r="TLH199" s="91"/>
      <c r="TLI199" s="91"/>
      <c r="TLJ199" s="91"/>
      <c r="TLK199" s="91"/>
      <c r="TLL199" s="91"/>
      <c r="TLM199" s="91"/>
      <c r="TLN199" s="91"/>
      <c r="TLO199" s="91"/>
      <c r="TLP199" s="91"/>
      <c r="TLQ199" s="91"/>
      <c r="TLR199" s="91"/>
      <c r="TLS199" s="91"/>
      <c r="TLT199" s="91"/>
      <c r="TLU199" s="91"/>
      <c r="TLV199" s="91"/>
      <c r="TLW199" s="91"/>
      <c r="TLX199" s="91"/>
      <c r="TLY199" s="91"/>
      <c r="TLZ199" s="91"/>
      <c r="TMA199" s="91"/>
      <c r="TMB199" s="91"/>
      <c r="TMC199" s="91"/>
      <c r="TMD199" s="91"/>
      <c r="TME199" s="91"/>
      <c r="TMF199" s="91"/>
      <c r="TMG199" s="91"/>
      <c r="TMH199" s="91"/>
      <c r="TMI199" s="91"/>
      <c r="TMJ199" s="91"/>
      <c r="TMK199" s="91"/>
      <c r="TML199" s="91"/>
      <c r="TMM199" s="91"/>
      <c r="TMN199" s="91"/>
      <c r="TMO199" s="91"/>
      <c r="TMP199" s="91"/>
      <c r="TMQ199" s="91"/>
      <c r="TMR199" s="91"/>
      <c r="TMS199" s="91"/>
      <c r="TMT199" s="91"/>
      <c r="TMU199" s="91"/>
      <c r="TMV199" s="91"/>
      <c r="TMW199" s="91"/>
      <c r="TMX199" s="91"/>
      <c r="TMY199" s="91"/>
      <c r="TMZ199" s="91"/>
      <c r="TNA199" s="91"/>
      <c r="TNB199" s="91"/>
      <c r="TNC199" s="91"/>
      <c r="TND199" s="91"/>
      <c r="TNE199" s="91"/>
      <c r="TNF199" s="91"/>
      <c r="TNG199" s="91"/>
      <c r="TNH199" s="91"/>
      <c r="TNI199" s="91"/>
      <c r="TNJ199" s="91"/>
      <c r="TNK199" s="91"/>
      <c r="TNL199" s="91"/>
      <c r="TNM199" s="91"/>
      <c r="TNN199" s="91"/>
      <c r="TNO199" s="91"/>
      <c r="TNP199" s="91"/>
      <c r="TNQ199" s="91"/>
      <c r="TNR199" s="91"/>
      <c r="TNS199" s="91"/>
      <c r="TNT199" s="91"/>
      <c r="TNU199" s="91"/>
      <c r="TNV199" s="91"/>
      <c r="TNW199" s="91"/>
      <c r="TNX199" s="91"/>
      <c r="TNY199" s="91"/>
      <c r="TNZ199" s="91"/>
      <c r="TOA199" s="91"/>
      <c r="TOB199" s="91"/>
      <c r="TOC199" s="91"/>
      <c r="TOD199" s="91"/>
      <c r="TOE199" s="91"/>
      <c r="TOF199" s="91"/>
      <c r="TOG199" s="91"/>
      <c r="TOH199" s="91"/>
      <c r="TOI199" s="91"/>
      <c r="TOJ199" s="91"/>
      <c r="TOK199" s="91"/>
      <c r="TOL199" s="91"/>
      <c r="TOM199" s="91"/>
      <c r="TON199" s="91"/>
      <c r="TOO199" s="91"/>
      <c r="TOP199" s="91"/>
      <c r="TOQ199" s="91"/>
      <c r="TOR199" s="91"/>
      <c r="TOS199" s="91"/>
      <c r="TOT199" s="91"/>
      <c r="TOU199" s="91"/>
      <c r="TOV199" s="91"/>
      <c r="TOW199" s="91"/>
      <c r="TOX199" s="91"/>
      <c r="TOY199" s="91"/>
      <c r="TOZ199" s="91"/>
      <c r="TPA199" s="91"/>
      <c r="TPB199" s="91"/>
      <c r="TPC199" s="91"/>
      <c r="TPD199" s="91"/>
      <c r="TPE199" s="91"/>
      <c r="TPF199" s="91"/>
      <c r="TPG199" s="91"/>
      <c r="TPH199" s="91"/>
      <c r="TPI199" s="91"/>
      <c r="TPJ199" s="91"/>
      <c r="TPK199" s="91"/>
      <c r="TPL199" s="91"/>
      <c r="TPM199" s="91"/>
      <c r="TPN199" s="91"/>
      <c r="TPO199" s="91"/>
      <c r="TPP199" s="91"/>
      <c r="TPQ199" s="91"/>
      <c r="TPR199" s="91"/>
      <c r="TPS199" s="91"/>
      <c r="TPT199" s="91"/>
      <c r="TPU199" s="91"/>
      <c r="TPV199" s="91"/>
      <c r="TPW199" s="91"/>
      <c r="TPX199" s="91"/>
      <c r="TPY199" s="91"/>
      <c r="TPZ199" s="91"/>
      <c r="TQA199" s="91"/>
      <c r="TQB199" s="91"/>
      <c r="TQC199" s="91"/>
      <c r="TQD199" s="91"/>
      <c r="TQE199" s="91"/>
      <c r="TQF199" s="91"/>
      <c r="TQG199" s="91"/>
      <c r="TQH199" s="91"/>
      <c r="TQI199" s="91"/>
      <c r="TQJ199" s="91"/>
      <c r="TQK199" s="91"/>
      <c r="TQL199" s="91"/>
      <c r="TQM199" s="91"/>
      <c r="TQN199" s="91"/>
      <c r="TQO199" s="91"/>
      <c r="TQP199" s="91"/>
      <c r="TQQ199" s="91"/>
      <c r="TQR199" s="91"/>
      <c r="TQS199" s="91"/>
      <c r="TQT199" s="91"/>
      <c r="TQU199" s="91"/>
      <c r="TQV199" s="91"/>
      <c r="TQW199" s="91"/>
      <c r="TQX199" s="91"/>
      <c r="TQY199" s="91"/>
      <c r="TQZ199" s="91"/>
      <c r="TRA199" s="91"/>
      <c r="TRB199" s="91"/>
      <c r="TRC199" s="91"/>
      <c r="TRD199" s="91"/>
      <c r="TRE199" s="91"/>
      <c r="TRF199" s="91"/>
      <c r="TRG199" s="91"/>
      <c r="TRH199" s="91"/>
      <c r="TRI199" s="91"/>
      <c r="TRJ199" s="91"/>
      <c r="TRK199" s="91"/>
      <c r="TRL199" s="91"/>
      <c r="TRM199" s="91"/>
      <c r="TRN199" s="91"/>
      <c r="TRO199" s="91"/>
      <c r="TRP199" s="91"/>
      <c r="TRQ199" s="91"/>
      <c r="TRR199" s="91"/>
      <c r="TRS199" s="91"/>
      <c r="TRT199" s="91"/>
      <c r="TRU199" s="91"/>
      <c r="TRV199" s="91"/>
      <c r="TRW199" s="91"/>
      <c r="TRX199" s="91"/>
      <c r="TRY199" s="91"/>
      <c r="TRZ199" s="91"/>
      <c r="TSA199" s="91"/>
      <c r="TSB199" s="91"/>
      <c r="TSC199" s="91"/>
      <c r="TSD199" s="91"/>
      <c r="TSE199" s="91"/>
      <c r="TSF199" s="91"/>
      <c r="TSG199" s="91"/>
      <c r="TSH199" s="91"/>
      <c r="TSI199" s="91"/>
      <c r="TSJ199" s="91"/>
      <c r="TSK199" s="91"/>
      <c r="TSL199" s="91"/>
      <c r="TSM199" s="91"/>
      <c r="TSN199" s="91"/>
      <c r="TSO199" s="91"/>
      <c r="TSP199" s="91"/>
      <c r="TSQ199" s="91"/>
      <c r="TSR199" s="91"/>
      <c r="TSS199" s="91"/>
      <c r="TST199" s="91"/>
      <c r="TSU199" s="91"/>
      <c r="TSV199" s="91"/>
      <c r="TSW199" s="91"/>
      <c r="TSX199" s="91"/>
      <c r="TSY199" s="91"/>
      <c r="TSZ199" s="91"/>
      <c r="TTA199" s="91"/>
      <c r="TTB199" s="91"/>
      <c r="TTC199" s="91"/>
      <c r="TTD199" s="91"/>
      <c r="TTE199" s="91"/>
      <c r="TTF199" s="91"/>
      <c r="TTG199" s="91"/>
      <c r="TTH199" s="91"/>
      <c r="TTI199" s="91"/>
      <c r="TTJ199" s="91"/>
      <c r="TTK199" s="91"/>
      <c r="TTL199" s="91"/>
      <c r="TTM199" s="91"/>
      <c r="TTN199" s="91"/>
      <c r="TTO199" s="91"/>
      <c r="TTP199" s="91"/>
      <c r="TTQ199" s="91"/>
      <c r="TTR199" s="91"/>
      <c r="TTS199" s="91"/>
      <c r="TTT199" s="91"/>
      <c r="TTU199" s="91"/>
      <c r="TTV199" s="91"/>
      <c r="TTW199" s="91"/>
      <c r="TTX199" s="91"/>
      <c r="TTY199" s="91"/>
      <c r="TTZ199" s="91"/>
      <c r="TUA199" s="91"/>
      <c r="TUB199" s="91"/>
      <c r="TUC199" s="91"/>
      <c r="TUD199" s="91"/>
      <c r="TUE199" s="91"/>
      <c r="TUF199" s="91"/>
      <c r="TUG199" s="91"/>
      <c r="TUH199" s="91"/>
      <c r="TUI199" s="91"/>
      <c r="TUJ199" s="91"/>
      <c r="TUK199" s="91"/>
      <c r="TUL199" s="91"/>
      <c r="TUM199" s="91"/>
      <c r="TUN199" s="91"/>
      <c r="TUO199" s="91"/>
      <c r="TUP199" s="91"/>
      <c r="TUQ199" s="91"/>
      <c r="TUR199" s="91"/>
      <c r="TUS199" s="91"/>
      <c r="TUT199" s="91"/>
      <c r="TUU199" s="91"/>
      <c r="TUV199" s="91"/>
      <c r="TUW199" s="91"/>
      <c r="TUX199" s="91"/>
      <c r="TUY199" s="91"/>
      <c r="TUZ199" s="91"/>
      <c r="TVA199" s="91"/>
      <c r="TVB199" s="91"/>
      <c r="TVC199" s="91"/>
      <c r="TVD199" s="91"/>
      <c r="TVE199" s="91"/>
      <c r="TVF199" s="91"/>
      <c r="TVG199" s="91"/>
      <c r="TVH199" s="91"/>
      <c r="TVI199" s="91"/>
      <c r="TVJ199" s="91"/>
      <c r="TVK199" s="91"/>
      <c r="TVL199" s="91"/>
      <c r="TVM199" s="91"/>
      <c r="TVN199" s="91"/>
      <c r="TVO199" s="91"/>
      <c r="TVP199" s="91"/>
      <c r="TVQ199" s="91"/>
      <c r="TVR199" s="91"/>
      <c r="TVS199" s="91"/>
      <c r="TVT199" s="91"/>
      <c r="TVU199" s="91"/>
      <c r="TVV199" s="91"/>
      <c r="TVW199" s="91"/>
      <c r="TVX199" s="91"/>
      <c r="TVY199" s="91"/>
      <c r="TVZ199" s="91"/>
      <c r="TWA199" s="91"/>
      <c r="TWB199" s="91"/>
      <c r="TWC199" s="91"/>
      <c r="TWD199" s="91"/>
      <c r="TWE199" s="91"/>
      <c r="TWF199" s="91"/>
      <c r="TWG199" s="91"/>
      <c r="TWH199" s="91"/>
      <c r="TWI199" s="91"/>
      <c r="TWJ199" s="91"/>
      <c r="TWK199" s="91"/>
      <c r="TWL199" s="91"/>
      <c r="TWM199" s="91"/>
      <c r="TWN199" s="91"/>
      <c r="TWO199" s="91"/>
      <c r="TWP199" s="91"/>
      <c r="TWQ199" s="91"/>
      <c r="TWR199" s="91"/>
      <c r="TWS199" s="91"/>
      <c r="TWT199" s="91"/>
      <c r="TWU199" s="91"/>
      <c r="TWV199" s="91"/>
      <c r="TWW199" s="91"/>
      <c r="TWX199" s="91"/>
      <c r="TWY199" s="91"/>
      <c r="TWZ199" s="91"/>
      <c r="TXA199" s="91"/>
      <c r="TXB199" s="91"/>
      <c r="TXC199" s="91"/>
      <c r="TXD199" s="91"/>
      <c r="TXE199" s="91"/>
      <c r="TXF199" s="91"/>
      <c r="TXG199" s="91"/>
      <c r="TXH199" s="91"/>
      <c r="TXI199" s="91"/>
      <c r="TXJ199" s="91"/>
      <c r="TXK199" s="91"/>
      <c r="TXL199" s="91"/>
      <c r="TXM199" s="91"/>
      <c r="TXN199" s="91"/>
      <c r="TXO199" s="91"/>
      <c r="TXP199" s="91"/>
      <c r="TXQ199" s="91"/>
      <c r="TXR199" s="91"/>
      <c r="TXS199" s="91"/>
      <c r="TXT199" s="91"/>
      <c r="TXU199" s="91"/>
      <c r="TXV199" s="91"/>
      <c r="TXW199" s="91"/>
      <c r="TXX199" s="91"/>
      <c r="TXY199" s="91"/>
      <c r="TXZ199" s="91"/>
      <c r="TYA199" s="91"/>
      <c r="TYB199" s="91"/>
      <c r="TYC199" s="91"/>
      <c r="TYD199" s="91"/>
      <c r="TYE199" s="91"/>
      <c r="TYF199" s="91"/>
      <c r="TYG199" s="91"/>
      <c r="TYH199" s="91"/>
      <c r="TYI199" s="91"/>
      <c r="TYJ199" s="91"/>
      <c r="TYK199" s="91"/>
      <c r="TYL199" s="91"/>
      <c r="TYM199" s="91"/>
      <c r="TYN199" s="91"/>
      <c r="TYO199" s="91"/>
      <c r="TYP199" s="91"/>
      <c r="TYQ199" s="91"/>
      <c r="TYR199" s="91"/>
      <c r="TYS199" s="91"/>
      <c r="TYT199" s="91"/>
      <c r="TYU199" s="91"/>
      <c r="TYV199" s="91"/>
      <c r="TYW199" s="91"/>
      <c r="TYX199" s="91"/>
      <c r="TYY199" s="91"/>
      <c r="TYZ199" s="91"/>
      <c r="TZA199" s="91"/>
      <c r="TZB199" s="91"/>
      <c r="TZC199" s="91"/>
      <c r="TZD199" s="91"/>
      <c r="TZE199" s="91"/>
      <c r="TZF199" s="91"/>
      <c r="TZG199" s="91"/>
      <c r="TZH199" s="91"/>
      <c r="TZI199" s="91"/>
      <c r="TZJ199" s="91"/>
      <c r="TZK199" s="91"/>
      <c r="TZL199" s="91"/>
      <c r="TZM199" s="91"/>
      <c r="TZN199" s="91"/>
      <c r="TZO199" s="91"/>
      <c r="TZP199" s="91"/>
      <c r="TZQ199" s="91"/>
      <c r="TZR199" s="91"/>
      <c r="TZS199" s="91"/>
      <c r="TZT199" s="91"/>
      <c r="TZU199" s="91"/>
      <c r="TZV199" s="91"/>
      <c r="TZW199" s="91"/>
      <c r="TZX199" s="91"/>
      <c r="TZY199" s="91"/>
      <c r="TZZ199" s="91"/>
      <c r="UAA199" s="91"/>
      <c r="UAB199" s="91"/>
      <c r="UAC199" s="91"/>
      <c r="UAD199" s="91"/>
      <c r="UAE199" s="91"/>
      <c r="UAF199" s="91"/>
      <c r="UAG199" s="91"/>
      <c r="UAH199" s="91"/>
      <c r="UAI199" s="91"/>
      <c r="UAJ199" s="91"/>
      <c r="UAK199" s="91"/>
      <c r="UAL199" s="91"/>
      <c r="UAM199" s="91"/>
      <c r="UAN199" s="91"/>
      <c r="UAO199" s="91"/>
      <c r="UAP199" s="91"/>
      <c r="UAQ199" s="91"/>
      <c r="UAR199" s="91"/>
      <c r="UAS199" s="91"/>
      <c r="UAT199" s="91"/>
      <c r="UAU199" s="91"/>
      <c r="UAV199" s="91"/>
      <c r="UAW199" s="91"/>
      <c r="UAX199" s="91"/>
      <c r="UAY199" s="91"/>
      <c r="UAZ199" s="91"/>
      <c r="UBA199" s="91"/>
      <c r="UBB199" s="91"/>
      <c r="UBC199" s="91"/>
      <c r="UBD199" s="91"/>
      <c r="UBE199" s="91"/>
      <c r="UBF199" s="91"/>
      <c r="UBG199" s="91"/>
      <c r="UBH199" s="91"/>
      <c r="UBI199" s="91"/>
      <c r="UBJ199" s="91"/>
      <c r="UBK199" s="91"/>
      <c r="UBL199" s="91"/>
      <c r="UBM199" s="91"/>
      <c r="UBN199" s="91"/>
      <c r="UBO199" s="91"/>
      <c r="UBP199" s="91"/>
      <c r="UBQ199" s="91"/>
      <c r="UBR199" s="91"/>
      <c r="UBS199" s="91"/>
      <c r="UBT199" s="91"/>
      <c r="UBU199" s="91"/>
      <c r="UBV199" s="91"/>
      <c r="UBW199" s="91"/>
      <c r="UBX199" s="91"/>
      <c r="UBY199" s="91"/>
      <c r="UBZ199" s="91"/>
      <c r="UCA199" s="91"/>
      <c r="UCB199" s="91"/>
      <c r="UCC199" s="91"/>
      <c r="UCD199" s="91"/>
      <c r="UCE199" s="91"/>
      <c r="UCF199" s="91"/>
      <c r="UCG199" s="91"/>
      <c r="UCH199" s="91"/>
      <c r="UCI199" s="91"/>
      <c r="UCJ199" s="91"/>
      <c r="UCK199" s="91"/>
      <c r="UCL199" s="91"/>
      <c r="UCM199" s="91"/>
      <c r="UCN199" s="91"/>
      <c r="UCO199" s="91"/>
      <c r="UCP199" s="91"/>
      <c r="UCQ199" s="91"/>
      <c r="UCR199" s="91"/>
      <c r="UCS199" s="91"/>
      <c r="UCT199" s="91"/>
      <c r="UCU199" s="91"/>
      <c r="UCV199" s="91"/>
      <c r="UCW199" s="91"/>
      <c r="UCX199" s="91"/>
      <c r="UCY199" s="91"/>
      <c r="UCZ199" s="91"/>
      <c r="UDA199" s="91"/>
      <c r="UDB199" s="91"/>
      <c r="UDC199" s="91"/>
      <c r="UDD199" s="91"/>
      <c r="UDE199" s="91"/>
      <c r="UDF199" s="91"/>
      <c r="UDG199" s="91"/>
      <c r="UDH199" s="91"/>
      <c r="UDI199" s="91"/>
      <c r="UDJ199" s="91"/>
      <c r="UDK199" s="91"/>
      <c r="UDL199" s="91"/>
      <c r="UDM199" s="91"/>
      <c r="UDN199" s="91"/>
      <c r="UDO199" s="91"/>
      <c r="UDP199" s="91"/>
      <c r="UDQ199" s="91"/>
      <c r="UDR199" s="91"/>
      <c r="UDS199" s="91"/>
      <c r="UDT199" s="91"/>
      <c r="UDU199" s="91"/>
      <c r="UDV199" s="91"/>
      <c r="UDW199" s="91"/>
      <c r="UDX199" s="91"/>
      <c r="UDY199" s="91"/>
      <c r="UDZ199" s="91"/>
      <c r="UEA199" s="91"/>
      <c r="UEB199" s="91"/>
      <c r="UEC199" s="91"/>
      <c r="UED199" s="91"/>
      <c r="UEE199" s="91"/>
      <c r="UEF199" s="91"/>
      <c r="UEG199" s="91"/>
      <c r="UEH199" s="91"/>
      <c r="UEI199" s="91"/>
      <c r="UEJ199" s="91"/>
      <c r="UEK199" s="91"/>
      <c r="UEL199" s="91"/>
      <c r="UEM199" s="91"/>
      <c r="UEN199" s="91"/>
      <c r="UEO199" s="91"/>
      <c r="UEP199" s="91"/>
      <c r="UEQ199" s="91"/>
      <c r="UER199" s="91"/>
      <c r="UES199" s="91"/>
      <c r="UET199" s="91"/>
      <c r="UEU199" s="91"/>
      <c r="UEV199" s="91"/>
      <c r="UEW199" s="91"/>
      <c r="UEX199" s="91"/>
      <c r="UEY199" s="91"/>
      <c r="UEZ199" s="91"/>
      <c r="UFA199" s="91"/>
      <c r="UFB199" s="91"/>
      <c r="UFC199" s="91"/>
      <c r="UFD199" s="91"/>
      <c r="UFE199" s="91"/>
      <c r="UFF199" s="91"/>
      <c r="UFG199" s="91"/>
      <c r="UFH199" s="91"/>
      <c r="UFI199" s="91"/>
      <c r="UFJ199" s="91"/>
      <c r="UFK199" s="91"/>
      <c r="UFL199" s="91"/>
      <c r="UFM199" s="91"/>
      <c r="UFN199" s="91"/>
      <c r="UFO199" s="91"/>
      <c r="UFP199" s="91"/>
      <c r="UFQ199" s="91"/>
      <c r="UFR199" s="91"/>
      <c r="UFS199" s="91"/>
      <c r="UFT199" s="91"/>
      <c r="UFU199" s="91"/>
      <c r="UFV199" s="91"/>
      <c r="UFW199" s="91"/>
      <c r="UFX199" s="91"/>
      <c r="UFY199" s="91"/>
      <c r="UFZ199" s="91"/>
      <c r="UGA199" s="91"/>
      <c r="UGB199" s="91"/>
      <c r="UGC199" s="91"/>
      <c r="UGD199" s="91"/>
      <c r="UGE199" s="91"/>
      <c r="UGF199" s="91"/>
      <c r="UGG199" s="91"/>
      <c r="UGH199" s="91"/>
      <c r="UGI199" s="91"/>
      <c r="UGJ199" s="91"/>
      <c r="UGK199" s="91"/>
      <c r="UGL199" s="91"/>
      <c r="UGM199" s="91"/>
      <c r="UGN199" s="91"/>
      <c r="UGO199" s="91"/>
      <c r="UGP199" s="91"/>
      <c r="UGQ199" s="91"/>
      <c r="UGR199" s="91"/>
      <c r="UGS199" s="91"/>
      <c r="UGT199" s="91"/>
      <c r="UGU199" s="91"/>
      <c r="UGV199" s="91"/>
      <c r="UGW199" s="91"/>
      <c r="UGX199" s="91"/>
      <c r="UGY199" s="91"/>
      <c r="UGZ199" s="91"/>
      <c r="UHA199" s="91"/>
      <c r="UHB199" s="91"/>
      <c r="UHC199" s="91"/>
      <c r="UHD199" s="91"/>
      <c r="UHE199" s="91"/>
      <c r="UHF199" s="91"/>
      <c r="UHG199" s="91"/>
      <c r="UHH199" s="91"/>
      <c r="UHI199" s="91"/>
      <c r="UHJ199" s="91"/>
      <c r="UHK199" s="91"/>
      <c r="UHL199" s="91"/>
      <c r="UHM199" s="91"/>
      <c r="UHN199" s="91"/>
      <c r="UHO199" s="91"/>
      <c r="UHP199" s="91"/>
      <c r="UHQ199" s="91"/>
      <c r="UHR199" s="91"/>
      <c r="UHS199" s="91"/>
      <c r="UHT199" s="91"/>
      <c r="UHU199" s="91"/>
      <c r="UHV199" s="91"/>
      <c r="UHW199" s="91"/>
      <c r="UHX199" s="91"/>
      <c r="UHY199" s="91"/>
      <c r="UHZ199" s="91"/>
      <c r="UIA199" s="91"/>
      <c r="UIB199" s="91"/>
      <c r="UIC199" s="91"/>
      <c r="UID199" s="91"/>
      <c r="UIE199" s="91"/>
      <c r="UIF199" s="91"/>
      <c r="UIG199" s="91"/>
      <c r="UIH199" s="91"/>
      <c r="UII199" s="91"/>
      <c r="UIJ199" s="91"/>
      <c r="UIK199" s="91"/>
      <c r="UIL199" s="91"/>
      <c r="UIM199" s="91"/>
      <c r="UIN199" s="91"/>
      <c r="UIO199" s="91"/>
      <c r="UIP199" s="91"/>
      <c r="UIQ199" s="91"/>
      <c r="UIR199" s="91"/>
      <c r="UIS199" s="91"/>
      <c r="UIT199" s="91"/>
      <c r="UIU199" s="91"/>
      <c r="UIV199" s="91"/>
      <c r="UIW199" s="91"/>
      <c r="UIX199" s="91"/>
      <c r="UIY199" s="91"/>
      <c r="UIZ199" s="91"/>
      <c r="UJA199" s="91"/>
      <c r="UJB199" s="91"/>
      <c r="UJC199" s="91"/>
      <c r="UJD199" s="91"/>
      <c r="UJE199" s="91"/>
      <c r="UJF199" s="91"/>
      <c r="UJG199" s="91"/>
      <c r="UJH199" s="91"/>
      <c r="UJI199" s="91"/>
      <c r="UJJ199" s="91"/>
      <c r="UJK199" s="91"/>
      <c r="UJL199" s="91"/>
      <c r="UJM199" s="91"/>
      <c r="UJN199" s="91"/>
      <c r="UJO199" s="91"/>
      <c r="UJP199" s="91"/>
      <c r="UJQ199" s="91"/>
      <c r="UJR199" s="91"/>
      <c r="UJS199" s="91"/>
      <c r="UJT199" s="91"/>
      <c r="UJU199" s="91"/>
      <c r="UJV199" s="91"/>
      <c r="UJW199" s="91"/>
      <c r="UJX199" s="91"/>
      <c r="UJY199" s="91"/>
      <c r="UJZ199" s="91"/>
      <c r="UKA199" s="91"/>
      <c r="UKB199" s="91"/>
      <c r="UKC199" s="91"/>
      <c r="UKD199" s="91"/>
      <c r="UKE199" s="91"/>
      <c r="UKF199" s="91"/>
      <c r="UKG199" s="91"/>
      <c r="UKH199" s="91"/>
      <c r="UKI199" s="91"/>
      <c r="UKJ199" s="91"/>
      <c r="UKK199" s="91"/>
      <c r="UKL199" s="91"/>
      <c r="UKM199" s="91"/>
      <c r="UKN199" s="91"/>
      <c r="UKO199" s="91"/>
      <c r="UKP199" s="91"/>
      <c r="UKQ199" s="91"/>
      <c r="UKR199" s="91"/>
      <c r="UKS199" s="91"/>
      <c r="UKT199" s="91"/>
      <c r="UKU199" s="91"/>
      <c r="UKV199" s="91"/>
      <c r="UKW199" s="91"/>
      <c r="UKX199" s="91"/>
      <c r="UKY199" s="91"/>
      <c r="UKZ199" s="91"/>
      <c r="ULA199" s="91"/>
      <c r="ULB199" s="91"/>
      <c r="ULC199" s="91"/>
      <c r="ULD199" s="91"/>
      <c r="ULE199" s="91"/>
      <c r="ULF199" s="91"/>
      <c r="ULG199" s="91"/>
      <c r="ULH199" s="91"/>
      <c r="ULI199" s="91"/>
      <c r="ULJ199" s="91"/>
      <c r="ULK199" s="91"/>
      <c r="ULL199" s="91"/>
      <c r="ULM199" s="91"/>
      <c r="ULN199" s="91"/>
      <c r="ULO199" s="91"/>
      <c r="ULP199" s="91"/>
      <c r="ULQ199" s="91"/>
      <c r="ULR199" s="91"/>
      <c r="ULS199" s="91"/>
      <c r="ULT199" s="91"/>
      <c r="ULU199" s="91"/>
      <c r="ULV199" s="91"/>
      <c r="ULW199" s="91"/>
      <c r="ULX199" s="91"/>
      <c r="ULY199" s="91"/>
      <c r="ULZ199" s="91"/>
      <c r="UMA199" s="91"/>
      <c r="UMB199" s="91"/>
      <c r="UMC199" s="91"/>
      <c r="UMD199" s="91"/>
      <c r="UME199" s="91"/>
      <c r="UMF199" s="91"/>
      <c r="UMG199" s="91"/>
      <c r="UMH199" s="91"/>
      <c r="UMI199" s="91"/>
      <c r="UMJ199" s="91"/>
      <c r="UMK199" s="91"/>
      <c r="UML199" s="91"/>
      <c r="UMM199" s="91"/>
      <c r="UMN199" s="91"/>
      <c r="UMO199" s="91"/>
      <c r="UMP199" s="91"/>
      <c r="UMQ199" s="91"/>
      <c r="UMR199" s="91"/>
      <c r="UMS199" s="91"/>
      <c r="UMT199" s="91"/>
      <c r="UMU199" s="91"/>
      <c r="UMV199" s="91"/>
      <c r="UMW199" s="91"/>
      <c r="UMX199" s="91"/>
      <c r="UMY199" s="91"/>
      <c r="UMZ199" s="91"/>
      <c r="UNA199" s="91"/>
      <c r="UNB199" s="91"/>
      <c r="UNC199" s="91"/>
      <c r="UND199" s="91"/>
      <c r="UNE199" s="91"/>
      <c r="UNF199" s="91"/>
      <c r="UNG199" s="91"/>
      <c r="UNH199" s="91"/>
      <c r="UNI199" s="91"/>
      <c r="UNJ199" s="91"/>
      <c r="UNK199" s="91"/>
      <c r="UNL199" s="91"/>
      <c r="UNM199" s="91"/>
      <c r="UNN199" s="91"/>
      <c r="UNO199" s="91"/>
      <c r="UNP199" s="91"/>
      <c r="UNQ199" s="91"/>
      <c r="UNR199" s="91"/>
      <c r="UNS199" s="91"/>
      <c r="UNT199" s="91"/>
      <c r="UNU199" s="91"/>
      <c r="UNV199" s="91"/>
      <c r="UNW199" s="91"/>
      <c r="UNX199" s="91"/>
      <c r="UNY199" s="91"/>
      <c r="UNZ199" s="91"/>
      <c r="UOA199" s="91"/>
      <c r="UOB199" s="91"/>
      <c r="UOC199" s="91"/>
      <c r="UOD199" s="91"/>
      <c r="UOE199" s="91"/>
      <c r="UOF199" s="91"/>
      <c r="UOG199" s="91"/>
      <c r="UOH199" s="91"/>
      <c r="UOI199" s="91"/>
      <c r="UOJ199" s="91"/>
      <c r="UOK199" s="91"/>
      <c r="UOL199" s="91"/>
      <c r="UOM199" s="91"/>
      <c r="UON199" s="91"/>
      <c r="UOO199" s="91"/>
      <c r="UOP199" s="91"/>
      <c r="UOQ199" s="91"/>
      <c r="UOR199" s="91"/>
      <c r="UOS199" s="91"/>
      <c r="UOT199" s="91"/>
      <c r="UOU199" s="91"/>
      <c r="UOV199" s="91"/>
      <c r="UOW199" s="91"/>
      <c r="UOX199" s="91"/>
      <c r="UOY199" s="91"/>
      <c r="UOZ199" s="91"/>
      <c r="UPA199" s="91"/>
      <c r="UPB199" s="91"/>
      <c r="UPC199" s="91"/>
      <c r="UPD199" s="91"/>
      <c r="UPE199" s="91"/>
      <c r="UPF199" s="91"/>
      <c r="UPG199" s="91"/>
      <c r="UPH199" s="91"/>
      <c r="UPI199" s="91"/>
      <c r="UPJ199" s="91"/>
      <c r="UPK199" s="91"/>
      <c r="UPL199" s="91"/>
      <c r="UPM199" s="91"/>
      <c r="UPN199" s="91"/>
      <c r="UPO199" s="91"/>
      <c r="UPP199" s="91"/>
      <c r="UPQ199" s="91"/>
      <c r="UPR199" s="91"/>
      <c r="UPS199" s="91"/>
      <c r="UPT199" s="91"/>
      <c r="UPU199" s="91"/>
      <c r="UPV199" s="91"/>
      <c r="UPW199" s="91"/>
      <c r="UPX199" s="91"/>
      <c r="UPY199" s="91"/>
      <c r="UPZ199" s="91"/>
      <c r="UQA199" s="91"/>
      <c r="UQB199" s="91"/>
      <c r="UQC199" s="91"/>
      <c r="UQD199" s="91"/>
      <c r="UQE199" s="91"/>
      <c r="UQF199" s="91"/>
      <c r="UQG199" s="91"/>
      <c r="UQH199" s="91"/>
      <c r="UQI199" s="91"/>
      <c r="UQJ199" s="91"/>
      <c r="UQK199" s="91"/>
      <c r="UQL199" s="91"/>
      <c r="UQM199" s="91"/>
      <c r="UQN199" s="91"/>
      <c r="UQO199" s="91"/>
      <c r="UQP199" s="91"/>
      <c r="UQQ199" s="91"/>
      <c r="UQR199" s="91"/>
      <c r="UQS199" s="91"/>
      <c r="UQT199" s="91"/>
      <c r="UQU199" s="91"/>
      <c r="UQV199" s="91"/>
      <c r="UQW199" s="91"/>
      <c r="UQX199" s="91"/>
      <c r="UQY199" s="91"/>
      <c r="UQZ199" s="91"/>
      <c r="URA199" s="91"/>
      <c r="URB199" s="91"/>
      <c r="URC199" s="91"/>
      <c r="URD199" s="91"/>
      <c r="URE199" s="91"/>
      <c r="URF199" s="91"/>
      <c r="URG199" s="91"/>
      <c r="URH199" s="91"/>
      <c r="URI199" s="91"/>
      <c r="URJ199" s="91"/>
      <c r="URK199" s="91"/>
      <c r="URL199" s="91"/>
      <c r="URM199" s="91"/>
      <c r="URN199" s="91"/>
      <c r="URO199" s="91"/>
      <c r="URP199" s="91"/>
      <c r="URQ199" s="91"/>
      <c r="URR199" s="91"/>
      <c r="URS199" s="91"/>
      <c r="URT199" s="91"/>
      <c r="URU199" s="91"/>
      <c r="URV199" s="91"/>
      <c r="URW199" s="91"/>
      <c r="URX199" s="91"/>
      <c r="URY199" s="91"/>
      <c r="URZ199" s="91"/>
      <c r="USA199" s="91"/>
      <c r="USB199" s="91"/>
      <c r="USC199" s="91"/>
      <c r="USD199" s="91"/>
      <c r="USE199" s="91"/>
      <c r="USF199" s="91"/>
      <c r="USG199" s="91"/>
      <c r="USH199" s="91"/>
      <c r="USI199" s="91"/>
      <c r="USJ199" s="91"/>
      <c r="USK199" s="91"/>
      <c r="USL199" s="91"/>
      <c r="USM199" s="91"/>
      <c r="USN199" s="91"/>
      <c r="USO199" s="91"/>
      <c r="USP199" s="91"/>
      <c r="USQ199" s="91"/>
      <c r="USR199" s="91"/>
      <c r="USS199" s="91"/>
      <c r="UST199" s="91"/>
      <c r="USU199" s="91"/>
      <c r="USV199" s="91"/>
      <c r="USW199" s="91"/>
      <c r="USX199" s="91"/>
      <c r="USY199" s="91"/>
      <c r="USZ199" s="91"/>
      <c r="UTA199" s="91"/>
      <c r="UTB199" s="91"/>
      <c r="UTC199" s="91"/>
      <c r="UTD199" s="91"/>
      <c r="UTE199" s="91"/>
      <c r="UTF199" s="91"/>
      <c r="UTG199" s="91"/>
      <c r="UTH199" s="91"/>
      <c r="UTI199" s="91"/>
      <c r="UTJ199" s="91"/>
      <c r="UTK199" s="91"/>
      <c r="UTL199" s="91"/>
      <c r="UTM199" s="91"/>
      <c r="UTN199" s="91"/>
      <c r="UTO199" s="91"/>
      <c r="UTP199" s="91"/>
      <c r="UTQ199" s="91"/>
      <c r="UTR199" s="91"/>
      <c r="UTS199" s="91"/>
      <c r="UTT199" s="91"/>
      <c r="UTU199" s="91"/>
      <c r="UTV199" s="91"/>
      <c r="UTW199" s="91"/>
      <c r="UTX199" s="91"/>
      <c r="UTY199" s="91"/>
      <c r="UTZ199" s="91"/>
      <c r="UUA199" s="91"/>
      <c r="UUB199" s="91"/>
      <c r="UUC199" s="91"/>
      <c r="UUD199" s="91"/>
      <c r="UUE199" s="91"/>
      <c r="UUF199" s="91"/>
      <c r="UUG199" s="91"/>
      <c r="UUH199" s="91"/>
      <c r="UUI199" s="91"/>
      <c r="UUJ199" s="91"/>
      <c r="UUK199" s="91"/>
      <c r="UUL199" s="91"/>
      <c r="UUM199" s="91"/>
      <c r="UUN199" s="91"/>
      <c r="UUO199" s="91"/>
      <c r="UUP199" s="91"/>
      <c r="UUQ199" s="91"/>
      <c r="UUR199" s="91"/>
      <c r="UUS199" s="91"/>
      <c r="UUT199" s="91"/>
      <c r="UUU199" s="91"/>
      <c r="UUV199" s="91"/>
      <c r="UUW199" s="91"/>
      <c r="UUX199" s="91"/>
      <c r="UUY199" s="91"/>
      <c r="UUZ199" s="91"/>
      <c r="UVA199" s="91"/>
      <c r="UVB199" s="91"/>
      <c r="UVC199" s="91"/>
      <c r="UVD199" s="91"/>
      <c r="UVE199" s="91"/>
      <c r="UVF199" s="91"/>
      <c r="UVG199" s="91"/>
      <c r="UVH199" s="91"/>
      <c r="UVI199" s="91"/>
      <c r="UVJ199" s="91"/>
      <c r="UVK199" s="91"/>
      <c r="UVL199" s="91"/>
      <c r="UVM199" s="91"/>
      <c r="UVN199" s="91"/>
      <c r="UVO199" s="91"/>
      <c r="UVP199" s="91"/>
      <c r="UVQ199" s="91"/>
      <c r="UVR199" s="91"/>
      <c r="UVS199" s="91"/>
      <c r="UVT199" s="91"/>
      <c r="UVU199" s="91"/>
      <c r="UVV199" s="91"/>
      <c r="UVW199" s="91"/>
      <c r="UVX199" s="91"/>
      <c r="UVY199" s="91"/>
      <c r="UVZ199" s="91"/>
      <c r="UWA199" s="91"/>
      <c r="UWB199" s="91"/>
      <c r="UWC199" s="91"/>
      <c r="UWD199" s="91"/>
      <c r="UWE199" s="91"/>
      <c r="UWF199" s="91"/>
      <c r="UWG199" s="91"/>
      <c r="UWH199" s="91"/>
      <c r="UWI199" s="91"/>
      <c r="UWJ199" s="91"/>
      <c r="UWK199" s="91"/>
      <c r="UWL199" s="91"/>
      <c r="UWM199" s="91"/>
      <c r="UWN199" s="91"/>
      <c r="UWO199" s="91"/>
      <c r="UWP199" s="91"/>
      <c r="UWQ199" s="91"/>
      <c r="UWR199" s="91"/>
      <c r="UWS199" s="91"/>
      <c r="UWT199" s="91"/>
      <c r="UWU199" s="91"/>
      <c r="UWV199" s="91"/>
      <c r="UWW199" s="91"/>
      <c r="UWX199" s="91"/>
      <c r="UWY199" s="91"/>
      <c r="UWZ199" s="91"/>
      <c r="UXA199" s="91"/>
      <c r="UXB199" s="91"/>
      <c r="UXC199" s="91"/>
      <c r="UXD199" s="91"/>
      <c r="UXE199" s="91"/>
      <c r="UXF199" s="91"/>
      <c r="UXG199" s="91"/>
      <c r="UXH199" s="91"/>
      <c r="UXI199" s="91"/>
      <c r="UXJ199" s="91"/>
      <c r="UXK199" s="91"/>
      <c r="UXL199" s="91"/>
      <c r="UXM199" s="91"/>
      <c r="UXN199" s="91"/>
      <c r="UXO199" s="91"/>
      <c r="UXP199" s="91"/>
      <c r="UXQ199" s="91"/>
      <c r="UXR199" s="91"/>
      <c r="UXS199" s="91"/>
      <c r="UXT199" s="91"/>
      <c r="UXU199" s="91"/>
      <c r="UXV199" s="91"/>
      <c r="UXW199" s="91"/>
      <c r="UXX199" s="91"/>
      <c r="UXY199" s="91"/>
      <c r="UXZ199" s="91"/>
      <c r="UYA199" s="91"/>
      <c r="UYB199" s="91"/>
      <c r="UYC199" s="91"/>
      <c r="UYD199" s="91"/>
      <c r="UYE199" s="91"/>
      <c r="UYF199" s="91"/>
      <c r="UYG199" s="91"/>
      <c r="UYH199" s="91"/>
      <c r="UYI199" s="91"/>
      <c r="UYJ199" s="91"/>
      <c r="UYK199" s="91"/>
      <c r="UYL199" s="91"/>
      <c r="UYM199" s="91"/>
      <c r="UYN199" s="91"/>
      <c r="UYO199" s="91"/>
      <c r="UYP199" s="91"/>
      <c r="UYQ199" s="91"/>
      <c r="UYR199" s="91"/>
      <c r="UYS199" s="91"/>
      <c r="UYT199" s="91"/>
      <c r="UYU199" s="91"/>
      <c r="UYV199" s="91"/>
      <c r="UYW199" s="91"/>
      <c r="UYX199" s="91"/>
      <c r="UYY199" s="91"/>
      <c r="UYZ199" s="91"/>
      <c r="UZA199" s="91"/>
      <c r="UZB199" s="91"/>
      <c r="UZC199" s="91"/>
      <c r="UZD199" s="91"/>
      <c r="UZE199" s="91"/>
      <c r="UZF199" s="91"/>
      <c r="UZG199" s="91"/>
      <c r="UZH199" s="91"/>
      <c r="UZI199" s="91"/>
      <c r="UZJ199" s="91"/>
      <c r="UZK199" s="91"/>
      <c r="UZL199" s="91"/>
      <c r="UZM199" s="91"/>
      <c r="UZN199" s="91"/>
      <c r="UZO199" s="91"/>
      <c r="UZP199" s="91"/>
      <c r="UZQ199" s="91"/>
      <c r="UZR199" s="91"/>
      <c r="UZS199" s="91"/>
      <c r="UZT199" s="91"/>
      <c r="UZU199" s="91"/>
      <c r="UZV199" s="91"/>
      <c r="UZW199" s="91"/>
      <c r="UZX199" s="91"/>
      <c r="UZY199" s="91"/>
      <c r="UZZ199" s="91"/>
      <c r="VAA199" s="91"/>
      <c r="VAB199" s="91"/>
      <c r="VAC199" s="91"/>
      <c r="VAD199" s="91"/>
      <c r="VAE199" s="91"/>
      <c r="VAF199" s="91"/>
      <c r="VAG199" s="91"/>
      <c r="VAH199" s="91"/>
      <c r="VAI199" s="91"/>
      <c r="VAJ199" s="91"/>
      <c r="VAK199" s="91"/>
      <c r="VAL199" s="91"/>
      <c r="VAM199" s="91"/>
      <c r="VAN199" s="91"/>
      <c r="VAO199" s="91"/>
      <c r="VAP199" s="91"/>
      <c r="VAQ199" s="91"/>
      <c r="VAR199" s="91"/>
      <c r="VAS199" s="91"/>
      <c r="VAT199" s="91"/>
      <c r="VAU199" s="91"/>
      <c r="VAV199" s="91"/>
      <c r="VAW199" s="91"/>
      <c r="VAX199" s="91"/>
      <c r="VAY199" s="91"/>
      <c r="VAZ199" s="91"/>
      <c r="VBA199" s="91"/>
      <c r="VBB199" s="91"/>
      <c r="VBC199" s="91"/>
      <c r="VBD199" s="91"/>
      <c r="VBE199" s="91"/>
      <c r="VBF199" s="91"/>
      <c r="VBG199" s="91"/>
      <c r="VBH199" s="91"/>
      <c r="VBI199" s="91"/>
      <c r="VBJ199" s="91"/>
      <c r="VBK199" s="91"/>
      <c r="VBL199" s="91"/>
      <c r="VBM199" s="91"/>
      <c r="VBN199" s="91"/>
      <c r="VBO199" s="91"/>
      <c r="VBP199" s="91"/>
      <c r="VBQ199" s="91"/>
      <c r="VBR199" s="91"/>
      <c r="VBS199" s="91"/>
      <c r="VBT199" s="91"/>
      <c r="VBU199" s="91"/>
      <c r="VBV199" s="91"/>
      <c r="VBW199" s="91"/>
      <c r="VBX199" s="91"/>
      <c r="VBY199" s="91"/>
      <c r="VBZ199" s="91"/>
      <c r="VCA199" s="91"/>
      <c r="VCB199" s="91"/>
      <c r="VCC199" s="91"/>
      <c r="VCD199" s="91"/>
      <c r="VCE199" s="91"/>
      <c r="VCF199" s="91"/>
      <c r="VCG199" s="91"/>
      <c r="VCH199" s="91"/>
      <c r="VCI199" s="91"/>
      <c r="VCJ199" s="91"/>
      <c r="VCK199" s="91"/>
      <c r="VCL199" s="91"/>
      <c r="VCM199" s="91"/>
      <c r="VCN199" s="91"/>
      <c r="VCO199" s="91"/>
      <c r="VCP199" s="91"/>
      <c r="VCQ199" s="91"/>
      <c r="VCR199" s="91"/>
      <c r="VCS199" s="91"/>
      <c r="VCT199" s="91"/>
      <c r="VCU199" s="91"/>
      <c r="VCV199" s="91"/>
      <c r="VCW199" s="91"/>
      <c r="VCX199" s="91"/>
      <c r="VCY199" s="91"/>
      <c r="VCZ199" s="91"/>
      <c r="VDA199" s="91"/>
      <c r="VDB199" s="91"/>
      <c r="VDC199" s="91"/>
      <c r="VDD199" s="91"/>
      <c r="VDE199" s="91"/>
      <c r="VDF199" s="91"/>
      <c r="VDG199" s="91"/>
      <c r="VDH199" s="91"/>
      <c r="VDI199" s="91"/>
      <c r="VDJ199" s="91"/>
      <c r="VDK199" s="91"/>
      <c r="VDL199" s="91"/>
      <c r="VDM199" s="91"/>
      <c r="VDN199" s="91"/>
      <c r="VDO199" s="91"/>
      <c r="VDP199" s="91"/>
      <c r="VDQ199" s="91"/>
      <c r="VDR199" s="91"/>
      <c r="VDS199" s="91"/>
      <c r="VDT199" s="91"/>
      <c r="VDU199" s="91"/>
      <c r="VDV199" s="91"/>
      <c r="VDW199" s="91"/>
      <c r="VDX199" s="91"/>
      <c r="VDY199" s="91"/>
      <c r="VDZ199" s="91"/>
      <c r="VEA199" s="91"/>
      <c r="VEB199" s="91"/>
      <c r="VEC199" s="91"/>
      <c r="VED199" s="91"/>
      <c r="VEE199" s="91"/>
      <c r="VEF199" s="91"/>
      <c r="VEG199" s="91"/>
      <c r="VEH199" s="91"/>
      <c r="VEI199" s="91"/>
      <c r="VEJ199" s="91"/>
      <c r="VEK199" s="91"/>
      <c r="VEL199" s="91"/>
      <c r="VEM199" s="91"/>
      <c r="VEN199" s="91"/>
      <c r="VEO199" s="91"/>
      <c r="VEP199" s="91"/>
      <c r="VEQ199" s="91"/>
      <c r="VER199" s="91"/>
      <c r="VES199" s="91"/>
      <c r="VET199" s="91"/>
      <c r="VEU199" s="91"/>
      <c r="VEV199" s="91"/>
      <c r="VEW199" s="91"/>
      <c r="VEX199" s="91"/>
      <c r="VEY199" s="91"/>
      <c r="VEZ199" s="91"/>
      <c r="VFA199" s="91"/>
      <c r="VFB199" s="91"/>
      <c r="VFC199" s="91"/>
      <c r="VFD199" s="91"/>
      <c r="VFE199" s="91"/>
      <c r="VFF199" s="91"/>
      <c r="VFG199" s="91"/>
      <c r="VFH199" s="91"/>
      <c r="VFI199" s="91"/>
      <c r="VFJ199" s="91"/>
      <c r="VFK199" s="91"/>
      <c r="VFL199" s="91"/>
      <c r="VFM199" s="91"/>
      <c r="VFN199" s="91"/>
      <c r="VFO199" s="91"/>
      <c r="VFP199" s="91"/>
      <c r="VFQ199" s="91"/>
      <c r="VFR199" s="91"/>
      <c r="VFS199" s="91"/>
      <c r="VFT199" s="91"/>
      <c r="VFU199" s="91"/>
      <c r="VFV199" s="91"/>
      <c r="VFW199" s="91"/>
      <c r="VFX199" s="91"/>
      <c r="VFY199" s="91"/>
      <c r="VFZ199" s="91"/>
      <c r="VGA199" s="91"/>
      <c r="VGB199" s="91"/>
      <c r="VGC199" s="91"/>
      <c r="VGD199" s="91"/>
      <c r="VGE199" s="91"/>
      <c r="VGF199" s="91"/>
      <c r="VGG199" s="91"/>
      <c r="VGH199" s="91"/>
      <c r="VGI199" s="91"/>
      <c r="VGJ199" s="91"/>
      <c r="VGK199" s="91"/>
      <c r="VGL199" s="91"/>
      <c r="VGM199" s="91"/>
      <c r="VGN199" s="91"/>
      <c r="VGO199" s="91"/>
      <c r="VGP199" s="91"/>
      <c r="VGQ199" s="91"/>
      <c r="VGR199" s="91"/>
      <c r="VGS199" s="91"/>
      <c r="VGT199" s="91"/>
      <c r="VGU199" s="91"/>
      <c r="VGV199" s="91"/>
      <c r="VGW199" s="91"/>
      <c r="VGX199" s="91"/>
      <c r="VGY199" s="91"/>
      <c r="VGZ199" s="91"/>
      <c r="VHA199" s="91"/>
      <c r="VHB199" s="91"/>
      <c r="VHC199" s="91"/>
      <c r="VHD199" s="91"/>
      <c r="VHE199" s="91"/>
      <c r="VHF199" s="91"/>
      <c r="VHG199" s="91"/>
      <c r="VHH199" s="91"/>
      <c r="VHI199" s="91"/>
      <c r="VHJ199" s="91"/>
      <c r="VHK199" s="91"/>
      <c r="VHL199" s="91"/>
      <c r="VHM199" s="91"/>
      <c r="VHN199" s="91"/>
      <c r="VHO199" s="91"/>
      <c r="VHP199" s="91"/>
      <c r="VHQ199" s="91"/>
      <c r="VHR199" s="91"/>
      <c r="VHS199" s="91"/>
      <c r="VHT199" s="91"/>
      <c r="VHU199" s="91"/>
      <c r="VHV199" s="91"/>
      <c r="VHW199" s="91"/>
      <c r="VHX199" s="91"/>
      <c r="VHY199" s="91"/>
      <c r="VHZ199" s="91"/>
      <c r="VIA199" s="91"/>
      <c r="VIB199" s="91"/>
      <c r="VIC199" s="91"/>
      <c r="VID199" s="91"/>
      <c r="VIE199" s="91"/>
      <c r="VIF199" s="91"/>
      <c r="VIG199" s="91"/>
      <c r="VIH199" s="91"/>
      <c r="VII199" s="91"/>
      <c r="VIJ199" s="91"/>
      <c r="VIK199" s="91"/>
      <c r="VIL199" s="91"/>
      <c r="VIM199" s="91"/>
      <c r="VIN199" s="91"/>
      <c r="VIO199" s="91"/>
      <c r="VIP199" s="91"/>
      <c r="VIQ199" s="91"/>
      <c r="VIR199" s="91"/>
      <c r="VIS199" s="91"/>
      <c r="VIT199" s="91"/>
      <c r="VIU199" s="91"/>
      <c r="VIV199" s="91"/>
      <c r="VIW199" s="91"/>
      <c r="VIX199" s="91"/>
      <c r="VIY199" s="91"/>
      <c r="VIZ199" s="91"/>
      <c r="VJA199" s="91"/>
      <c r="VJB199" s="91"/>
      <c r="VJC199" s="91"/>
      <c r="VJD199" s="91"/>
      <c r="VJE199" s="91"/>
      <c r="VJF199" s="91"/>
      <c r="VJG199" s="91"/>
      <c r="VJH199" s="91"/>
      <c r="VJI199" s="91"/>
      <c r="VJJ199" s="91"/>
      <c r="VJK199" s="91"/>
      <c r="VJL199" s="91"/>
      <c r="VJM199" s="91"/>
      <c r="VJN199" s="91"/>
      <c r="VJO199" s="91"/>
      <c r="VJP199" s="91"/>
      <c r="VJQ199" s="91"/>
      <c r="VJR199" s="91"/>
      <c r="VJS199" s="91"/>
      <c r="VJT199" s="91"/>
      <c r="VJU199" s="91"/>
      <c r="VJV199" s="91"/>
      <c r="VJW199" s="91"/>
      <c r="VJX199" s="91"/>
      <c r="VJY199" s="91"/>
      <c r="VJZ199" s="91"/>
      <c r="VKA199" s="91"/>
      <c r="VKB199" s="91"/>
      <c r="VKC199" s="91"/>
      <c r="VKD199" s="91"/>
      <c r="VKE199" s="91"/>
      <c r="VKF199" s="91"/>
      <c r="VKG199" s="91"/>
      <c r="VKH199" s="91"/>
      <c r="VKI199" s="91"/>
      <c r="VKJ199" s="91"/>
      <c r="VKK199" s="91"/>
      <c r="VKL199" s="91"/>
      <c r="VKM199" s="91"/>
      <c r="VKN199" s="91"/>
      <c r="VKO199" s="91"/>
      <c r="VKP199" s="91"/>
      <c r="VKQ199" s="91"/>
      <c r="VKR199" s="91"/>
      <c r="VKS199" s="91"/>
      <c r="VKT199" s="91"/>
      <c r="VKU199" s="91"/>
      <c r="VKV199" s="91"/>
      <c r="VKW199" s="91"/>
      <c r="VKX199" s="91"/>
      <c r="VKY199" s="91"/>
      <c r="VKZ199" s="91"/>
      <c r="VLA199" s="91"/>
      <c r="VLB199" s="91"/>
      <c r="VLC199" s="91"/>
      <c r="VLD199" s="91"/>
      <c r="VLE199" s="91"/>
      <c r="VLF199" s="91"/>
      <c r="VLG199" s="91"/>
      <c r="VLH199" s="91"/>
      <c r="VLI199" s="91"/>
      <c r="VLJ199" s="91"/>
      <c r="VLK199" s="91"/>
      <c r="VLL199" s="91"/>
      <c r="VLM199" s="91"/>
      <c r="VLN199" s="91"/>
      <c r="VLO199" s="91"/>
      <c r="VLP199" s="91"/>
      <c r="VLQ199" s="91"/>
      <c r="VLR199" s="91"/>
      <c r="VLS199" s="91"/>
      <c r="VLT199" s="91"/>
      <c r="VLU199" s="91"/>
      <c r="VLV199" s="91"/>
      <c r="VLW199" s="91"/>
      <c r="VLX199" s="91"/>
      <c r="VLY199" s="91"/>
      <c r="VLZ199" s="91"/>
      <c r="VMA199" s="91"/>
      <c r="VMB199" s="91"/>
      <c r="VMC199" s="91"/>
      <c r="VMD199" s="91"/>
      <c r="VME199" s="91"/>
      <c r="VMF199" s="91"/>
      <c r="VMG199" s="91"/>
      <c r="VMH199" s="91"/>
      <c r="VMI199" s="91"/>
      <c r="VMJ199" s="91"/>
      <c r="VMK199" s="91"/>
      <c r="VML199" s="91"/>
      <c r="VMM199" s="91"/>
      <c r="VMN199" s="91"/>
      <c r="VMO199" s="91"/>
      <c r="VMP199" s="91"/>
      <c r="VMQ199" s="91"/>
      <c r="VMR199" s="91"/>
      <c r="VMS199" s="91"/>
      <c r="VMT199" s="91"/>
      <c r="VMU199" s="91"/>
      <c r="VMV199" s="91"/>
      <c r="VMW199" s="91"/>
      <c r="VMX199" s="91"/>
      <c r="VMY199" s="91"/>
      <c r="VMZ199" s="91"/>
      <c r="VNA199" s="91"/>
      <c r="VNB199" s="91"/>
      <c r="VNC199" s="91"/>
      <c r="VND199" s="91"/>
      <c r="VNE199" s="91"/>
      <c r="VNF199" s="91"/>
      <c r="VNG199" s="91"/>
      <c r="VNH199" s="91"/>
      <c r="VNI199" s="91"/>
      <c r="VNJ199" s="91"/>
      <c r="VNK199" s="91"/>
      <c r="VNL199" s="91"/>
      <c r="VNM199" s="91"/>
      <c r="VNN199" s="91"/>
      <c r="VNO199" s="91"/>
      <c r="VNP199" s="91"/>
      <c r="VNQ199" s="91"/>
      <c r="VNR199" s="91"/>
      <c r="VNS199" s="91"/>
      <c r="VNT199" s="91"/>
      <c r="VNU199" s="91"/>
      <c r="VNV199" s="91"/>
      <c r="VNW199" s="91"/>
      <c r="VNX199" s="91"/>
      <c r="VNY199" s="91"/>
      <c r="VNZ199" s="91"/>
      <c r="VOA199" s="91"/>
      <c r="VOB199" s="91"/>
      <c r="VOC199" s="91"/>
      <c r="VOD199" s="91"/>
      <c r="VOE199" s="91"/>
      <c r="VOF199" s="91"/>
      <c r="VOG199" s="91"/>
      <c r="VOH199" s="91"/>
      <c r="VOI199" s="91"/>
      <c r="VOJ199" s="91"/>
      <c r="VOK199" s="91"/>
      <c r="VOL199" s="91"/>
      <c r="VOM199" s="91"/>
      <c r="VON199" s="91"/>
      <c r="VOO199" s="91"/>
      <c r="VOP199" s="91"/>
      <c r="VOQ199" s="91"/>
      <c r="VOR199" s="91"/>
      <c r="VOS199" s="91"/>
      <c r="VOT199" s="91"/>
      <c r="VOU199" s="91"/>
      <c r="VOV199" s="91"/>
      <c r="VOW199" s="91"/>
      <c r="VOX199" s="91"/>
      <c r="VOY199" s="91"/>
      <c r="VOZ199" s="91"/>
      <c r="VPA199" s="91"/>
      <c r="VPB199" s="91"/>
      <c r="VPC199" s="91"/>
      <c r="VPD199" s="91"/>
      <c r="VPE199" s="91"/>
      <c r="VPF199" s="91"/>
      <c r="VPG199" s="91"/>
      <c r="VPH199" s="91"/>
      <c r="VPI199" s="91"/>
      <c r="VPJ199" s="91"/>
      <c r="VPK199" s="91"/>
      <c r="VPL199" s="91"/>
      <c r="VPM199" s="91"/>
      <c r="VPN199" s="91"/>
      <c r="VPO199" s="91"/>
      <c r="VPP199" s="91"/>
      <c r="VPQ199" s="91"/>
      <c r="VPR199" s="91"/>
      <c r="VPS199" s="91"/>
      <c r="VPT199" s="91"/>
      <c r="VPU199" s="91"/>
      <c r="VPV199" s="91"/>
      <c r="VPW199" s="91"/>
      <c r="VPX199" s="91"/>
      <c r="VPY199" s="91"/>
      <c r="VPZ199" s="91"/>
      <c r="VQA199" s="91"/>
      <c r="VQB199" s="91"/>
      <c r="VQC199" s="91"/>
      <c r="VQD199" s="91"/>
      <c r="VQE199" s="91"/>
      <c r="VQF199" s="91"/>
      <c r="VQG199" s="91"/>
      <c r="VQH199" s="91"/>
      <c r="VQI199" s="91"/>
      <c r="VQJ199" s="91"/>
      <c r="VQK199" s="91"/>
      <c r="VQL199" s="91"/>
      <c r="VQM199" s="91"/>
      <c r="VQN199" s="91"/>
      <c r="VQO199" s="91"/>
      <c r="VQP199" s="91"/>
      <c r="VQQ199" s="91"/>
      <c r="VQR199" s="91"/>
      <c r="VQS199" s="91"/>
      <c r="VQT199" s="91"/>
      <c r="VQU199" s="91"/>
      <c r="VQV199" s="91"/>
      <c r="VQW199" s="91"/>
      <c r="VQX199" s="91"/>
      <c r="VQY199" s="91"/>
      <c r="VQZ199" s="91"/>
      <c r="VRA199" s="91"/>
      <c r="VRB199" s="91"/>
      <c r="VRC199" s="91"/>
      <c r="VRD199" s="91"/>
      <c r="VRE199" s="91"/>
      <c r="VRF199" s="91"/>
      <c r="VRG199" s="91"/>
      <c r="VRH199" s="91"/>
      <c r="VRI199" s="91"/>
      <c r="VRJ199" s="91"/>
      <c r="VRK199" s="91"/>
      <c r="VRL199" s="91"/>
      <c r="VRM199" s="91"/>
      <c r="VRN199" s="91"/>
      <c r="VRO199" s="91"/>
      <c r="VRP199" s="91"/>
      <c r="VRQ199" s="91"/>
      <c r="VRR199" s="91"/>
      <c r="VRS199" s="91"/>
      <c r="VRT199" s="91"/>
      <c r="VRU199" s="91"/>
      <c r="VRV199" s="91"/>
      <c r="VRW199" s="91"/>
      <c r="VRX199" s="91"/>
      <c r="VRY199" s="91"/>
      <c r="VRZ199" s="91"/>
      <c r="VSA199" s="91"/>
      <c r="VSB199" s="91"/>
      <c r="VSC199" s="91"/>
      <c r="VSD199" s="91"/>
      <c r="VSE199" s="91"/>
      <c r="VSF199" s="91"/>
      <c r="VSG199" s="91"/>
      <c r="VSH199" s="91"/>
      <c r="VSI199" s="91"/>
      <c r="VSJ199" s="91"/>
      <c r="VSK199" s="91"/>
      <c r="VSL199" s="91"/>
      <c r="VSM199" s="91"/>
      <c r="VSN199" s="91"/>
      <c r="VSO199" s="91"/>
      <c r="VSP199" s="91"/>
      <c r="VSQ199" s="91"/>
      <c r="VSR199" s="91"/>
      <c r="VSS199" s="91"/>
      <c r="VST199" s="91"/>
      <c r="VSU199" s="91"/>
      <c r="VSV199" s="91"/>
      <c r="VSW199" s="91"/>
      <c r="VSX199" s="91"/>
      <c r="VSY199" s="91"/>
      <c r="VSZ199" s="91"/>
      <c r="VTA199" s="91"/>
      <c r="VTB199" s="91"/>
      <c r="VTC199" s="91"/>
      <c r="VTD199" s="91"/>
      <c r="VTE199" s="91"/>
      <c r="VTF199" s="91"/>
      <c r="VTG199" s="91"/>
      <c r="VTH199" s="91"/>
      <c r="VTI199" s="91"/>
      <c r="VTJ199" s="91"/>
      <c r="VTK199" s="91"/>
      <c r="VTL199" s="91"/>
      <c r="VTM199" s="91"/>
      <c r="VTN199" s="91"/>
      <c r="VTO199" s="91"/>
      <c r="VTP199" s="91"/>
      <c r="VTQ199" s="91"/>
      <c r="VTR199" s="91"/>
      <c r="VTS199" s="91"/>
      <c r="VTT199" s="91"/>
      <c r="VTU199" s="91"/>
      <c r="VTV199" s="91"/>
      <c r="VTW199" s="91"/>
      <c r="VTX199" s="91"/>
      <c r="VTY199" s="91"/>
      <c r="VTZ199" s="91"/>
      <c r="VUA199" s="91"/>
      <c r="VUB199" s="91"/>
      <c r="VUC199" s="91"/>
      <c r="VUD199" s="91"/>
      <c r="VUE199" s="91"/>
      <c r="VUF199" s="91"/>
      <c r="VUG199" s="91"/>
      <c r="VUH199" s="91"/>
      <c r="VUI199" s="91"/>
      <c r="VUJ199" s="91"/>
      <c r="VUK199" s="91"/>
      <c r="VUL199" s="91"/>
      <c r="VUM199" s="91"/>
      <c r="VUN199" s="91"/>
      <c r="VUO199" s="91"/>
      <c r="VUP199" s="91"/>
      <c r="VUQ199" s="91"/>
      <c r="VUR199" s="91"/>
      <c r="VUS199" s="91"/>
      <c r="VUT199" s="91"/>
      <c r="VUU199" s="91"/>
      <c r="VUV199" s="91"/>
      <c r="VUW199" s="91"/>
      <c r="VUX199" s="91"/>
      <c r="VUY199" s="91"/>
      <c r="VUZ199" s="91"/>
      <c r="VVA199" s="91"/>
      <c r="VVB199" s="91"/>
      <c r="VVC199" s="91"/>
      <c r="VVD199" s="91"/>
      <c r="VVE199" s="91"/>
      <c r="VVF199" s="91"/>
      <c r="VVG199" s="91"/>
      <c r="VVH199" s="91"/>
      <c r="VVI199" s="91"/>
      <c r="VVJ199" s="91"/>
      <c r="VVK199" s="91"/>
      <c r="VVL199" s="91"/>
      <c r="VVM199" s="91"/>
      <c r="VVN199" s="91"/>
      <c r="VVO199" s="91"/>
      <c r="VVP199" s="91"/>
      <c r="VVQ199" s="91"/>
      <c r="VVR199" s="91"/>
      <c r="VVS199" s="91"/>
      <c r="VVT199" s="91"/>
      <c r="VVU199" s="91"/>
      <c r="VVV199" s="91"/>
      <c r="VVW199" s="91"/>
      <c r="VVX199" s="91"/>
      <c r="VVY199" s="91"/>
      <c r="VVZ199" s="91"/>
      <c r="VWA199" s="91"/>
      <c r="VWB199" s="91"/>
      <c r="VWC199" s="91"/>
      <c r="VWD199" s="91"/>
      <c r="VWE199" s="91"/>
      <c r="VWF199" s="91"/>
      <c r="VWG199" s="91"/>
      <c r="VWH199" s="91"/>
      <c r="VWI199" s="91"/>
      <c r="VWJ199" s="91"/>
      <c r="VWK199" s="91"/>
      <c r="VWL199" s="91"/>
      <c r="VWM199" s="91"/>
      <c r="VWN199" s="91"/>
      <c r="VWO199" s="91"/>
      <c r="VWP199" s="91"/>
      <c r="VWQ199" s="91"/>
      <c r="VWR199" s="91"/>
      <c r="VWS199" s="91"/>
      <c r="VWT199" s="91"/>
      <c r="VWU199" s="91"/>
      <c r="VWV199" s="91"/>
      <c r="VWW199" s="91"/>
      <c r="VWX199" s="91"/>
      <c r="VWY199" s="91"/>
      <c r="VWZ199" s="91"/>
      <c r="VXA199" s="91"/>
      <c r="VXB199" s="91"/>
      <c r="VXC199" s="91"/>
      <c r="VXD199" s="91"/>
      <c r="VXE199" s="91"/>
      <c r="VXF199" s="91"/>
      <c r="VXG199" s="91"/>
      <c r="VXH199" s="91"/>
      <c r="VXI199" s="91"/>
      <c r="VXJ199" s="91"/>
      <c r="VXK199" s="91"/>
      <c r="VXL199" s="91"/>
      <c r="VXM199" s="91"/>
      <c r="VXN199" s="91"/>
      <c r="VXO199" s="91"/>
      <c r="VXP199" s="91"/>
      <c r="VXQ199" s="91"/>
      <c r="VXR199" s="91"/>
      <c r="VXS199" s="91"/>
      <c r="VXT199" s="91"/>
      <c r="VXU199" s="91"/>
      <c r="VXV199" s="91"/>
      <c r="VXW199" s="91"/>
      <c r="VXX199" s="91"/>
      <c r="VXY199" s="91"/>
      <c r="VXZ199" s="91"/>
      <c r="VYA199" s="91"/>
      <c r="VYB199" s="91"/>
      <c r="VYC199" s="91"/>
      <c r="VYD199" s="91"/>
      <c r="VYE199" s="91"/>
      <c r="VYF199" s="91"/>
      <c r="VYG199" s="91"/>
      <c r="VYH199" s="91"/>
      <c r="VYI199" s="91"/>
      <c r="VYJ199" s="91"/>
      <c r="VYK199" s="91"/>
      <c r="VYL199" s="91"/>
      <c r="VYM199" s="91"/>
      <c r="VYN199" s="91"/>
      <c r="VYO199" s="91"/>
      <c r="VYP199" s="91"/>
      <c r="VYQ199" s="91"/>
      <c r="VYR199" s="91"/>
      <c r="VYS199" s="91"/>
      <c r="VYT199" s="91"/>
      <c r="VYU199" s="91"/>
      <c r="VYV199" s="91"/>
      <c r="VYW199" s="91"/>
      <c r="VYX199" s="91"/>
      <c r="VYY199" s="91"/>
      <c r="VYZ199" s="91"/>
      <c r="VZA199" s="91"/>
      <c r="VZB199" s="91"/>
      <c r="VZC199" s="91"/>
      <c r="VZD199" s="91"/>
      <c r="VZE199" s="91"/>
      <c r="VZF199" s="91"/>
      <c r="VZG199" s="91"/>
      <c r="VZH199" s="91"/>
      <c r="VZI199" s="91"/>
      <c r="VZJ199" s="91"/>
      <c r="VZK199" s="91"/>
      <c r="VZL199" s="91"/>
      <c r="VZM199" s="91"/>
      <c r="VZN199" s="91"/>
      <c r="VZO199" s="91"/>
      <c r="VZP199" s="91"/>
      <c r="VZQ199" s="91"/>
      <c r="VZR199" s="91"/>
      <c r="VZS199" s="91"/>
      <c r="VZT199" s="91"/>
      <c r="VZU199" s="91"/>
      <c r="VZV199" s="91"/>
      <c r="VZW199" s="91"/>
      <c r="VZX199" s="91"/>
      <c r="VZY199" s="91"/>
      <c r="VZZ199" s="91"/>
      <c r="WAA199" s="91"/>
      <c r="WAB199" s="91"/>
      <c r="WAC199" s="91"/>
      <c r="WAD199" s="91"/>
      <c r="WAE199" s="91"/>
      <c r="WAF199" s="91"/>
      <c r="WAG199" s="91"/>
      <c r="WAH199" s="91"/>
      <c r="WAI199" s="91"/>
      <c r="WAJ199" s="91"/>
      <c r="WAK199" s="91"/>
      <c r="WAL199" s="91"/>
      <c r="WAM199" s="91"/>
      <c r="WAN199" s="91"/>
      <c r="WAO199" s="91"/>
      <c r="WAP199" s="91"/>
      <c r="WAQ199" s="91"/>
      <c r="WAR199" s="91"/>
      <c r="WAS199" s="91"/>
      <c r="WAT199" s="91"/>
      <c r="WAU199" s="91"/>
      <c r="WAV199" s="91"/>
      <c r="WAW199" s="91"/>
      <c r="WAX199" s="91"/>
      <c r="WAY199" s="91"/>
      <c r="WAZ199" s="91"/>
      <c r="WBA199" s="91"/>
      <c r="WBB199" s="91"/>
      <c r="WBC199" s="91"/>
      <c r="WBD199" s="91"/>
      <c r="WBE199" s="91"/>
      <c r="WBF199" s="91"/>
      <c r="WBG199" s="91"/>
      <c r="WBH199" s="91"/>
      <c r="WBI199" s="91"/>
      <c r="WBJ199" s="91"/>
      <c r="WBK199" s="91"/>
      <c r="WBL199" s="91"/>
      <c r="WBM199" s="91"/>
      <c r="WBN199" s="91"/>
      <c r="WBO199" s="91"/>
      <c r="WBP199" s="91"/>
      <c r="WBQ199" s="91"/>
      <c r="WBR199" s="91"/>
      <c r="WBS199" s="91"/>
      <c r="WBT199" s="91"/>
      <c r="WBU199" s="91"/>
      <c r="WBV199" s="91"/>
      <c r="WBW199" s="91"/>
      <c r="WBX199" s="91"/>
      <c r="WBY199" s="91"/>
      <c r="WBZ199" s="91"/>
      <c r="WCA199" s="91"/>
      <c r="WCB199" s="91"/>
      <c r="WCC199" s="91"/>
      <c r="WCD199" s="91"/>
      <c r="WCE199" s="91"/>
      <c r="WCF199" s="91"/>
      <c r="WCG199" s="91"/>
      <c r="WCH199" s="91"/>
      <c r="WCI199" s="91"/>
      <c r="WCJ199" s="91"/>
      <c r="WCK199" s="91"/>
      <c r="WCL199" s="91"/>
      <c r="WCM199" s="91"/>
      <c r="WCN199" s="91"/>
      <c r="WCO199" s="91"/>
      <c r="WCP199" s="91"/>
      <c r="WCQ199" s="91"/>
      <c r="WCR199" s="91"/>
      <c r="WCS199" s="91"/>
      <c r="WCT199" s="91"/>
      <c r="WCU199" s="91"/>
      <c r="WCV199" s="91"/>
      <c r="WCW199" s="91"/>
      <c r="WCX199" s="91"/>
      <c r="WCY199" s="91"/>
      <c r="WCZ199" s="91"/>
      <c r="WDA199" s="91"/>
      <c r="WDB199" s="91"/>
      <c r="WDC199" s="91"/>
      <c r="WDD199" s="91"/>
      <c r="WDE199" s="91"/>
      <c r="WDF199" s="91"/>
      <c r="WDG199" s="91"/>
      <c r="WDH199" s="91"/>
      <c r="WDI199" s="91"/>
      <c r="WDJ199" s="91"/>
      <c r="WDK199" s="91"/>
      <c r="WDL199" s="91"/>
      <c r="WDM199" s="91"/>
      <c r="WDN199" s="91"/>
      <c r="WDO199" s="91"/>
      <c r="WDP199" s="91"/>
      <c r="WDQ199" s="91"/>
      <c r="WDR199" s="91"/>
      <c r="WDS199" s="91"/>
      <c r="WDT199" s="91"/>
      <c r="WDU199" s="91"/>
      <c r="WDV199" s="91"/>
      <c r="WDW199" s="91"/>
      <c r="WDX199" s="91"/>
      <c r="WDY199" s="91"/>
      <c r="WDZ199" s="91"/>
      <c r="WEA199" s="91"/>
      <c r="WEB199" s="91"/>
      <c r="WEC199" s="91"/>
      <c r="WED199" s="91"/>
      <c r="WEE199" s="91"/>
      <c r="WEF199" s="91"/>
      <c r="WEG199" s="91"/>
      <c r="WEH199" s="91"/>
      <c r="WEI199" s="91"/>
      <c r="WEJ199" s="91"/>
      <c r="WEK199" s="91"/>
      <c r="WEL199" s="91"/>
      <c r="WEM199" s="91"/>
      <c r="WEN199" s="91"/>
      <c r="WEO199" s="91"/>
      <c r="WEP199" s="91"/>
      <c r="WEQ199" s="91"/>
      <c r="WER199" s="91"/>
      <c r="WES199" s="91"/>
      <c r="WET199" s="91"/>
      <c r="WEU199" s="91"/>
      <c r="WEV199" s="91"/>
      <c r="WEW199" s="91"/>
      <c r="WEX199" s="91"/>
      <c r="WEY199" s="91"/>
      <c r="WEZ199" s="91"/>
      <c r="WFA199" s="91"/>
      <c r="WFB199" s="91"/>
      <c r="WFC199" s="91"/>
      <c r="WFD199" s="91"/>
      <c r="WFE199" s="91"/>
      <c r="WFF199" s="91"/>
      <c r="WFG199" s="91"/>
      <c r="WFH199" s="91"/>
      <c r="WFI199" s="91"/>
      <c r="WFJ199" s="91"/>
      <c r="WFK199" s="91"/>
      <c r="WFL199" s="91"/>
      <c r="WFM199" s="91"/>
      <c r="WFN199" s="91"/>
      <c r="WFO199" s="91"/>
      <c r="WFP199" s="91"/>
      <c r="WFQ199" s="91"/>
      <c r="WFR199" s="91"/>
      <c r="WFS199" s="91"/>
      <c r="WFT199" s="91"/>
      <c r="WFU199" s="91"/>
      <c r="WFV199" s="91"/>
      <c r="WFW199" s="91"/>
      <c r="WFX199" s="91"/>
      <c r="WFY199" s="91"/>
      <c r="WFZ199" s="91"/>
      <c r="WGA199" s="91"/>
      <c r="WGB199" s="91"/>
      <c r="WGC199" s="91"/>
      <c r="WGD199" s="91"/>
      <c r="WGE199" s="91"/>
      <c r="WGF199" s="91"/>
      <c r="WGG199" s="91"/>
      <c r="WGH199" s="91"/>
      <c r="WGI199" s="91"/>
      <c r="WGJ199" s="91"/>
      <c r="WGK199" s="91"/>
      <c r="WGL199" s="91"/>
      <c r="WGM199" s="91"/>
      <c r="WGN199" s="91"/>
      <c r="WGO199" s="91"/>
      <c r="WGP199" s="91"/>
      <c r="WGQ199" s="91"/>
      <c r="WGR199" s="91"/>
      <c r="WGS199" s="91"/>
      <c r="WGT199" s="91"/>
      <c r="WGU199" s="91"/>
      <c r="WGV199" s="91"/>
      <c r="WGW199" s="91"/>
      <c r="WGX199" s="91"/>
      <c r="WGY199" s="91"/>
      <c r="WGZ199" s="91"/>
      <c r="WHA199" s="91"/>
      <c r="WHB199" s="91"/>
      <c r="WHC199" s="91"/>
      <c r="WHD199" s="91"/>
      <c r="WHE199" s="91"/>
      <c r="WHF199" s="91"/>
      <c r="WHG199" s="91"/>
      <c r="WHH199" s="91"/>
      <c r="WHI199" s="91"/>
      <c r="WHJ199" s="91"/>
      <c r="WHK199" s="91"/>
      <c r="WHL199" s="91"/>
      <c r="WHM199" s="91"/>
      <c r="WHN199" s="91"/>
      <c r="WHO199" s="91"/>
      <c r="WHP199" s="91"/>
      <c r="WHQ199" s="91"/>
      <c r="WHR199" s="91"/>
      <c r="WHS199" s="91"/>
      <c r="WHT199" s="91"/>
      <c r="WHU199" s="91"/>
      <c r="WHV199" s="91"/>
      <c r="WHW199" s="91"/>
      <c r="WHX199" s="91"/>
      <c r="WHY199" s="91"/>
      <c r="WHZ199" s="91"/>
      <c r="WIA199" s="91"/>
      <c r="WIB199" s="91"/>
      <c r="WIC199" s="91"/>
      <c r="WID199" s="91"/>
      <c r="WIE199" s="91"/>
      <c r="WIF199" s="91"/>
      <c r="WIG199" s="91"/>
      <c r="WIH199" s="91"/>
      <c r="WII199" s="91"/>
      <c r="WIJ199" s="91"/>
      <c r="WIK199" s="91"/>
      <c r="WIL199" s="91"/>
      <c r="WIM199" s="91"/>
      <c r="WIN199" s="91"/>
      <c r="WIO199" s="91"/>
      <c r="WIP199" s="91"/>
      <c r="WIQ199" s="91"/>
      <c r="WIR199" s="91"/>
      <c r="WIS199" s="91"/>
      <c r="WIT199" s="91"/>
      <c r="WIU199" s="91"/>
      <c r="WIV199" s="91"/>
      <c r="WIW199" s="91"/>
      <c r="WIX199" s="91"/>
      <c r="WIY199" s="91"/>
      <c r="WIZ199" s="91"/>
      <c r="WJA199" s="91"/>
      <c r="WJB199" s="91"/>
      <c r="WJC199" s="91"/>
      <c r="WJD199" s="91"/>
      <c r="WJE199" s="91"/>
      <c r="WJF199" s="91"/>
      <c r="WJG199" s="91"/>
      <c r="WJH199" s="91"/>
      <c r="WJI199" s="91"/>
      <c r="WJJ199" s="91"/>
      <c r="WJK199" s="91"/>
      <c r="WJL199" s="91"/>
      <c r="WJM199" s="91"/>
      <c r="WJN199" s="91"/>
      <c r="WJO199" s="91"/>
      <c r="WJP199" s="91"/>
      <c r="WJQ199" s="91"/>
      <c r="WJR199" s="91"/>
      <c r="WJS199" s="91"/>
      <c r="WJT199" s="91"/>
      <c r="WJU199" s="91"/>
      <c r="WJV199" s="91"/>
      <c r="WJW199" s="91"/>
      <c r="WJX199" s="91"/>
      <c r="WJY199" s="91"/>
      <c r="WJZ199" s="91"/>
      <c r="WKA199" s="91"/>
      <c r="WKB199" s="91"/>
      <c r="WKC199" s="91"/>
      <c r="WKD199" s="91"/>
      <c r="WKE199" s="91"/>
      <c r="WKF199" s="91"/>
      <c r="WKG199" s="91"/>
      <c r="WKH199" s="91"/>
      <c r="WKI199" s="91"/>
      <c r="WKJ199" s="91"/>
      <c r="WKK199" s="91"/>
      <c r="WKL199" s="91"/>
      <c r="WKM199" s="91"/>
      <c r="WKN199" s="91"/>
      <c r="WKO199" s="91"/>
      <c r="WKP199" s="91"/>
      <c r="WKQ199" s="91"/>
      <c r="WKR199" s="91"/>
      <c r="WKS199" s="91"/>
      <c r="WKT199" s="91"/>
      <c r="WKU199" s="91"/>
      <c r="WKV199" s="91"/>
      <c r="WKW199" s="91"/>
      <c r="WKX199" s="91"/>
      <c r="WKY199" s="91"/>
      <c r="WKZ199" s="91"/>
      <c r="WLA199" s="91"/>
      <c r="WLB199" s="91"/>
      <c r="WLC199" s="91"/>
      <c r="WLD199" s="91"/>
      <c r="WLE199" s="91"/>
      <c r="WLF199" s="91"/>
      <c r="WLG199" s="91"/>
      <c r="WLH199" s="91"/>
      <c r="WLI199" s="91"/>
      <c r="WLJ199" s="91"/>
      <c r="WLK199" s="91"/>
      <c r="WLL199" s="91"/>
      <c r="WLM199" s="91"/>
      <c r="WLN199" s="91"/>
      <c r="WLO199" s="91"/>
      <c r="WLP199" s="91"/>
      <c r="WLQ199" s="91"/>
      <c r="WLR199" s="91"/>
      <c r="WLS199" s="91"/>
      <c r="WLT199" s="91"/>
      <c r="WLU199" s="91"/>
      <c r="WLV199" s="91"/>
      <c r="WLW199" s="91"/>
      <c r="WLX199" s="91"/>
      <c r="WLY199" s="91"/>
      <c r="WLZ199" s="91"/>
      <c r="WMA199" s="91"/>
      <c r="WMB199" s="91"/>
      <c r="WMC199" s="91"/>
      <c r="WMD199" s="91"/>
      <c r="WME199" s="91"/>
      <c r="WMF199" s="91"/>
      <c r="WMG199" s="91"/>
      <c r="WMH199" s="91"/>
      <c r="WMI199" s="91"/>
      <c r="WMJ199" s="91"/>
      <c r="WMK199" s="91"/>
      <c r="WML199" s="91"/>
      <c r="WMM199" s="91"/>
      <c r="WMN199" s="91"/>
      <c r="WMO199" s="91"/>
      <c r="WMP199" s="91"/>
      <c r="WMQ199" s="91"/>
      <c r="WMR199" s="91"/>
      <c r="WMS199" s="91"/>
      <c r="WMT199" s="91"/>
      <c r="WMU199" s="91"/>
      <c r="WMV199" s="91"/>
      <c r="WMW199" s="91"/>
      <c r="WMX199" s="91"/>
      <c r="WMY199" s="91"/>
      <c r="WMZ199" s="91"/>
      <c r="WNA199" s="91"/>
      <c r="WNB199" s="91"/>
      <c r="WNC199" s="91"/>
      <c r="WND199" s="91"/>
      <c r="WNE199" s="91"/>
      <c r="WNF199" s="91"/>
      <c r="WNG199" s="91"/>
      <c r="WNH199" s="91"/>
      <c r="WNI199" s="91"/>
      <c r="WNJ199" s="91"/>
      <c r="WNK199" s="91"/>
      <c r="WNL199" s="91"/>
      <c r="WNM199" s="91"/>
      <c r="WNN199" s="91"/>
      <c r="WNO199" s="91"/>
      <c r="WNP199" s="91"/>
      <c r="WNQ199" s="91"/>
      <c r="WNR199" s="91"/>
      <c r="WNS199" s="91"/>
      <c r="WNT199" s="91"/>
      <c r="WNU199" s="91"/>
      <c r="WNV199" s="91"/>
      <c r="WNW199" s="91"/>
      <c r="WNX199" s="91"/>
      <c r="WNY199" s="91"/>
      <c r="WNZ199" s="91"/>
      <c r="WOA199" s="91"/>
      <c r="WOB199" s="91"/>
      <c r="WOC199" s="91"/>
      <c r="WOD199" s="91"/>
      <c r="WOE199" s="91"/>
      <c r="WOF199" s="91"/>
      <c r="WOG199" s="91"/>
      <c r="WOH199" s="91"/>
      <c r="WOI199" s="91"/>
      <c r="WOJ199" s="91"/>
      <c r="WOK199" s="91"/>
      <c r="WOL199" s="91"/>
      <c r="WOM199" s="91"/>
      <c r="WON199" s="91"/>
      <c r="WOO199" s="91"/>
      <c r="WOP199" s="91"/>
      <c r="WOQ199" s="91"/>
      <c r="WOR199" s="91"/>
      <c r="WOS199" s="91"/>
      <c r="WOT199" s="91"/>
      <c r="WOU199" s="91"/>
      <c r="WOV199" s="91"/>
      <c r="WOW199" s="91"/>
      <c r="WOX199" s="91"/>
      <c r="WOY199" s="91"/>
      <c r="WOZ199" s="91"/>
      <c r="WPA199" s="91"/>
      <c r="WPB199" s="91"/>
      <c r="WPC199" s="91"/>
      <c r="WPD199" s="91"/>
      <c r="WPE199" s="91"/>
      <c r="WPF199" s="91"/>
      <c r="WPG199" s="91"/>
      <c r="WPH199" s="91"/>
      <c r="WPI199" s="91"/>
      <c r="WPJ199" s="91"/>
      <c r="WPK199" s="91"/>
      <c r="WPL199" s="91"/>
      <c r="WPM199" s="91"/>
      <c r="WPN199" s="91"/>
      <c r="WPO199" s="91"/>
      <c r="WPP199" s="91"/>
      <c r="WPQ199" s="91"/>
      <c r="WPR199" s="91"/>
      <c r="WPS199" s="91"/>
      <c r="WPT199" s="91"/>
      <c r="WPU199" s="91"/>
      <c r="WPV199" s="91"/>
      <c r="WPW199" s="91"/>
      <c r="WPX199" s="91"/>
      <c r="WPY199" s="91"/>
      <c r="WPZ199" s="91"/>
      <c r="WQA199" s="91"/>
      <c r="WQB199" s="91"/>
      <c r="WQC199" s="91"/>
      <c r="WQD199" s="91"/>
      <c r="WQE199" s="91"/>
      <c r="WQF199" s="91"/>
      <c r="WQG199" s="91"/>
      <c r="WQH199" s="91"/>
      <c r="WQI199" s="91"/>
      <c r="WQJ199" s="91"/>
      <c r="WQK199" s="91"/>
      <c r="WQL199" s="91"/>
      <c r="WQM199" s="91"/>
      <c r="WQN199" s="91"/>
      <c r="WQO199" s="91"/>
      <c r="WQP199" s="91"/>
      <c r="WQQ199" s="91"/>
      <c r="WQR199" s="91"/>
      <c r="WQS199" s="91"/>
      <c r="WQT199" s="91"/>
      <c r="WQU199" s="91"/>
      <c r="WQV199" s="91"/>
      <c r="WQW199" s="91"/>
      <c r="WQX199" s="91"/>
      <c r="WQY199" s="91"/>
      <c r="WQZ199" s="91"/>
      <c r="WRA199" s="91"/>
      <c r="WRB199" s="91"/>
      <c r="WRC199" s="91"/>
      <c r="WRD199" s="91"/>
      <c r="WRE199" s="91"/>
      <c r="WRF199" s="91"/>
      <c r="WRG199" s="91"/>
      <c r="WRH199" s="91"/>
      <c r="WRI199" s="91"/>
      <c r="WRJ199" s="91"/>
      <c r="WRK199" s="91"/>
      <c r="WRL199" s="91"/>
      <c r="WRM199" s="91"/>
      <c r="WRN199" s="91"/>
      <c r="WRO199" s="91"/>
      <c r="WRP199" s="91"/>
      <c r="WRQ199" s="91"/>
      <c r="WRR199" s="91"/>
      <c r="WRS199" s="91"/>
      <c r="WRT199" s="91"/>
      <c r="WRU199" s="91"/>
      <c r="WRV199" s="91"/>
      <c r="WRW199" s="91"/>
      <c r="WRX199" s="91"/>
      <c r="WRY199" s="91"/>
      <c r="WRZ199" s="91"/>
      <c r="WSA199" s="91"/>
      <c r="WSB199" s="91"/>
      <c r="WSC199" s="91"/>
      <c r="WSD199" s="91"/>
      <c r="WSE199" s="91"/>
      <c r="WSF199" s="91"/>
      <c r="WSG199" s="91"/>
      <c r="WSH199" s="91"/>
      <c r="WSI199" s="91"/>
      <c r="WSJ199" s="91"/>
      <c r="WSK199" s="91"/>
      <c r="WSL199" s="91"/>
      <c r="WSM199" s="91"/>
      <c r="WSN199" s="91"/>
      <c r="WSO199" s="91"/>
      <c r="WSP199" s="91"/>
      <c r="WSQ199" s="91"/>
      <c r="WSR199" s="91"/>
      <c r="WSS199" s="91"/>
      <c r="WST199" s="91"/>
      <c r="WSU199" s="91"/>
      <c r="WSV199" s="91"/>
      <c r="WSW199" s="91"/>
      <c r="WSX199" s="91"/>
      <c r="WSY199" s="91"/>
      <c r="WSZ199" s="91"/>
      <c r="WTA199" s="91"/>
      <c r="WTB199" s="91"/>
      <c r="WTC199" s="91"/>
      <c r="WTD199" s="91"/>
      <c r="WTE199" s="91"/>
      <c r="WTF199" s="91"/>
      <c r="WTG199" s="91"/>
      <c r="WTH199" s="91"/>
      <c r="WTI199" s="91"/>
      <c r="WTJ199" s="91"/>
      <c r="WTK199" s="91"/>
      <c r="WTL199" s="91"/>
      <c r="WTM199" s="91"/>
      <c r="WTN199" s="91"/>
      <c r="WTO199" s="91"/>
      <c r="WTP199" s="91"/>
      <c r="WTQ199" s="91"/>
      <c r="WTR199" s="91"/>
      <c r="WTS199" s="91"/>
      <c r="WTT199" s="91"/>
      <c r="WTU199" s="91"/>
      <c r="WTV199" s="91"/>
      <c r="WTW199" s="91"/>
      <c r="WTX199" s="91"/>
      <c r="WTY199" s="91"/>
      <c r="WTZ199" s="91"/>
      <c r="WUA199" s="91"/>
      <c r="WUB199" s="91"/>
      <c r="WUC199" s="91"/>
      <c r="WUD199" s="91"/>
      <c r="WUE199" s="91"/>
      <c r="WUF199" s="91"/>
      <c r="WUG199" s="91"/>
      <c r="WUH199" s="91"/>
      <c r="WUI199" s="91"/>
      <c r="WUJ199" s="91"/>
      <c r="WUK199" s="91"/>
      <c r="WUL199" s="91"/>
      <c r="WUM199" s="91"/>
      <c r="WUN199" s="91"/>
      <c r="WUO199" s="91"/>
      <c r="WUP199" s="91"/>
      <c r="WUQ199" s="91"/>
      <c r="WUR199" s="91"/>
      <c r="WUS199" s="91"/>
      <c r="WUT199" s="91"/>
      <c r="WUU199" s="91"/>
      <c r="WUV199" s="91"/>
      <c r="WUW199" s="91"/>
      <c r="WUX199" s="91"/>
      <c r="WUY199" s="91"/>
      <c r="WUZ199" s="91"/>
      <c r="WVA199" s="91"/>
      <c r="WVB199" s="91"/>
      <c r="WVC199" s="91"/>
      <c r="WVD199" s="91"/>
      <c r="WVE199" s="91"/>
      <c r="WVF199" s="91"/>
      <c r="WVG199" s="91"/>
      <c r="WVH199" s="91"/>
      <c r="WVI199" s="91"/>
      <c r="WVJ199" s="91"/>
      <c r="WVK199" s="91"/>
      <c r="WVL199" s="91"/>
      <c r="WVM199" s="91"/>
      <c r="WVN199" s="91"/>
      <c r="WVO199" s="91"/>
      <c r="WVP199" s="91"/>
      <c r="WVQ199" s="91"/>
      <c r="WVR199" s="91"/>
      <c r="WVS199" s="91"/>
      <c r="WVT199" s="91"/>
      <c r="WVU199" s="91"/>
      <c r="WVV199" s="91"/>
      <c r="WVW199" s="91"/>
      <c r="WVX199" s="91"/>
      <c r="WVY199" s="91"/>
      <c r="WVZ199" s="91"/>
      <c r="WWA199" s="91"/>
      <c r="WWB199" s="91"/>
      <c r="WWC199" s="91"/>
      <c r="WWD199" s="91"/>
      <c r="WWE199" s="91"/>
      <c r="WWF199" s="91"/>
      <c r="WWG199" s="91"/>
      <c r="WWH199" s="91"/>
      <c r="WWI199" s="91"/>
      <c r="WWJ199" s="91"/>
      <c r="WWK199" s="91"/>
      <c r="WWL199" s="91"/>
      <c r="WWM199" s="91"/>
      <c r="WWN199" s="91"/>
      <c r="WWO199" s="91"/>
      <c r="WWP199" s="91"/>
      <c r="WWQ199" s="91"/>
      <c r="WWR199" s="91"/>
      <c r="WWS199" s="91"/>
      <c r="WWT199" s="91"/>
      <c r="WWU199" s="91"/>
      <c r="WWV199" s="91"/>
      <c r="WWW199" s="91"/>
      <c r="WWX199" s="91"/>
      <c r="WWY199" s="91"/>
      <c r="WWZ199" s="91"/>
      <c r="WXA199" s="91"/>
      <c r="WXB199" s="91"/>
      <c r="WXC199" s="91"/>
      <c r="WXD199" s="91"/>
      <c r="WXE199" s="91"/>
      <c r="WXF199" s="91"/>
      <c r="WXG199" s="91"/>
      <c r="WXH199" s="91"/>
      <c r="WXI199" s="91"/>
      <c r="WXJ199" s="91"/>
      <c r="WXK199" s="91"/>
      <c r="WXL199" s="91"/>
      <c r="WXM199" s="91"/>
      <c r="WXN199" s="91"/>
      <c r="WXO199" s="91"/>
      <c r="WXP199" s="91"/>
      <c r="WXQ199" s="91"/>
      <c r="WXR199" s="91"/>
      <c r="WXS199" s="91"/>
      <c r="WXT199" s="91"/>
      <c r="WXU199" s="91"/>
      <c r="WXV199" s="91"/>
      <c r="WXW199" s="91"/>
      <c r="WXX199" s="91"/>
      <c r="WXY199" s="91"/>
      <c r="WXZ199" s="91"/>
      <c r="WYA199" s="91"/>
      <c r="WYB199" s="91"/>
      <c r="WYC199" s="91"/>
      <c r="WYD199" s="91"/>
      <c r="WYE199" s="91"/>
      <c r="WYF199" s="91"/>
      <c r="WYG199" s="91"/>
      <c r="WYH199" s="91"/>
      <c r="WYI199" s="91"/>
      <c r="WYJ199" s="91"/>
      <c r="WYK199" s="91"/>
      <c r="WYL199" s="91"/>
      <c r="WYM199" s="91"/>
      <c r="WYN199" s="91"/>
      <c r="WYO199" s="91"/>
      <c r="WYP199" s="91"/>
      <c r="WYQ199" s="91"/>
      <c r="WYR199" s="91"/>
      <c r="WYS199" s="91"/>
      <c r="WYT199" s="91"/>
      <c r="WYU199" s="91"/>
      <c r="WYV199" s="91"/>
      <c r="WYW199" s="91"/>
      <c r="WYX199" s="91"/>
      <c r="WYY199" s="91"/>
      <c r="WYZ199" s="91"/>
      <c r="WZA199" s="91"/>
      <c r="WZB199" s="91"/>
      <c r="WZC199" s="91"/>
      <c r="WZD199" s="91"/>
      <c r="WZE199" s="91"/>
      <c r="WZF199" s="91"/>
      <c r="WZG199" s="91"/>
      <c r="WZH199" s="91"/>
      <c r="WZI199" s="91"/>
      <c r="WZJ199" s="91"/>
      <c r="WZK199" s="91"/>
      <c r="WZL199" s="91"/>
      <c r="WZM199" s="91"/>
      <c r="WZN199" s="91"/>
      <c r="WZO199" s="91"/>
      <c r="WZP199" s="91"/>
      <c r="WZQ199" s="91"/>
      <c r="WZR199" s="91"/>
      <c r="WZS199" s="91"/>
      <c r="WZT199" s="91"/>
      <c r="WZU199" s="91"/>
      <c r="WZV199" s="91"/>
      <c r="WZW199" s="91"/>
      <c r="WZX199" s="91"/>
      <c r="WZY199" s="91"/>
      <c r="WZZ199" s="91"/>
      <c r="XAA199" s="91"/>
      <c r="XAB199" s="91"/>
      <c r="XAC199" s="91"/>
      <c r="XAD199" s="91"/>
      <c r="XAE199" s="91"/>
      <c r="XAF199" s="91"/>
      <c r="XAG199" s="91"/>
      <c r="XAH199" s="91"/>
      <c r="XAI199" s="91"/>
      <c r="XAJ199" s="91"/>
      <c r="XAK199" s="91"/>
      <c r="XAL199" s="91"/>
      <c r="XAM199" s="91"/>
      <c r="XAN199" s="91"/>
      <c r="XAO199" s="91"/>
      <c r="XAP199" s="91"/>
      <c r="XAQ199" s="91"/>
      <c r="XAR199" s="91"/>
      <c r="XAS199" s="91"/>
      <c r="XAT199" s="91"/>
      <c r="XAU199" s="91"/>
      <c r="XAV199" s="91"/>
      <c r="XAW199" s="91"/>
      <c r="XAX199" s="91"/>
      <c r="XAY199" s="91"/>
      <c r="XAZ199" s="91"/>
      <c r="XBA199" s="91"/>
      <c r="XBB199" s="91"/>
      <c r="XBC199" s="91"/>
      <c r="XBD199" s="91"/>
      <c r="XBE199" s="91"/>
      <c r="XBF199" s="91"/>
      <c r="XBG199" s="91"/>
      <c r="XBH199" s="91"/>
      <c r="XBI199" s="91"/>
      <c r="XBJ199" s="91"/>
      <c r="XBK199" s="91"/>
      <c r="XBL199" s="91"/>
      <c r="XBM199" s="91"/>
      <c r="XBN199" s="91"/>
      <c r="XBO199" s="91"/>
      <c r="XBP199" s="91"/>
      <c r="XBQ199" s="91"/>
      <c r="XBR199" s="91"/>
      <c r="XBS199" s="91"/>
      <c r="XBT199" s="91"/>
      <c r="XBU199" s="91"/>
      <c r="XBV199" s="91"/>
      <c r="XBW199" s="91"/>
      <c r="XBX199" s="91"/>
      <c r="XBY199" s="91"/>
      <c r="XBZ199" s="91"/>
      <c r="XCA199" s="91"/>
      <c r="XCB199" s="91"/>
      <c r="XCC199" s="91"/>
      <c r="XCD199" s="91"/>
      <c r="XCE199" s="91"/>
      <c r="XCF199" s="91"/>
      <c r="XCG199" s="91"/>
      <c r="XCH199" s="91"/>
      <c r="XCI199" s="91"/>
      <c r="XCJ199" s="91"/>
      <c r="XCK199" s="91"/>
      <c r="XCL199" s="91"/>
      <c r="XCM199" s="91"/>
      <c r="XCN199" s="91"/>
      <c r="XCO199" s="91"/>
      <c r="XCP199" s="91"/>
      <c r="XCQ199" s="91"/>
      <c r="XCR199" s="91"/>
      <c r="XCS199" s="91"/>
      <c r="XCT199" s="91"/>
      <c r="XCU199" s="91"/>
      <c r="XCV199" s="91"/>
      <c r="XCW199" s="91"/>
      <c r="XCX199" s="91"/>
      <c r="XCY199" s="91"/>
      <c r="XCZ199" s="91"/>
      <c r="XDA199" s="91"/>
      <c r="XDB199" s="91"/>
      <c r="XDC199" s="91"/>
      <c r="XDD199" s="91"/>
      <c r="XDE199" s="91"/>
      <c r="XDF199" s="91"/>
      <c r="XDG199" s="91"/>
      <c r="XDH199" s="91"/>
      <c r="XDI199" s="91"/>
      <c r="XDJ199" s="91"/>
      <c r="XDK199" s="91"/>
      <c r="XDL199" s="91"/>
      <c r="XDM199" s="91"/>
      <c r="XDN199" s="91"/>
      <c r="XDO199" s="91"/>
      <c r="XDP199" s="91"/>
      <c r="XDQ199" s="91"/>
      <c r="XDR199" s="91"/>
      <c r="XDS199" s="91"/>
      <c r="XDT199" s="91"/>
      <c r="XDU199" s="91"/>
      <c r="XDV199" s="91"/>
      <c r="XDW199" s="91"/>
      <c r="XDX199" s="91"/>
      <c r="XDY199" s="91"/>
      <c r="XDZ199" s="91"/>
      <c r="XEA199" s="91"/>
      <c r="XEB199" s="91"/>
      <c r="XEC199" s="91"/>
      <c r="XED199" s="91"/>
      <c r="XEE199" s="91"/>
      <c r="XEF199" s="91"/>
      <c r="XEG199" s="91"/>
      <c r="XEH199" s="91"/>
      <c r="XEI199" s="91"/>
      <c r="XEJ199" s="91"/>
      <c r="XEK199" s="91"/>
      <c r="XEL199" s="91"/>
      <c r="XEM199" s="91"/>
      <c r="XEN199" s="91"/>
      <c r="XEO199" s="91"/>
      <c r="XEP199" s="91"/>
      <c r="XEQ199" s="91"/>
      <c r="XER199" s="91"/>
      <c r="XES199" s="91"/>
      <c r="XET199" s="91"/>
      <c r="XEU199" s="91"/>
      <c r="XEV199" s="91"/>
      <c r="XEW199" s="91"/>
      <c r="XEX199" s="91"/>
      <c r="XEY199" s="91"/>
      <c r="XEZ199" s="91"/>
      <c r="XFA199" s="91"/>
      <c r="XFB199" s="91"/>
      <c r="XFC199" s="91"/>
      <c r="XFD199" s="91"/>
    </row>
    <row r="200" spans="1:16384" ht="14.1" customHeight="1" x14ac:dyDescent="0.2">
      <c r="A200" s="45"/>
      <c r="B200" s="45"/>
      <c r="C200" s="45"/>
      <c r="D200" s="45"/>
      <c r="E200" s="73" t="s">
        <v>12552</v>
      </c>
      <c r="F200" s="74">
        <f ca="1">SUM(Table310[MONTO TOTAL ESTIMADO])</f>
        <v>992500</v>
      </c>
      <c r="G200" s="45"/>
      <c r="H200" s="45" t="str">
        <f>C188</f>
        <v>Servicios</v>
      </c>
      <c r="I200" s="45" t="str">
        <f>E188</f>
        <v>Sí</v>
      </c>
      <c r="J200" s="45" t="str">
        <f>D188</f>
        <v>Compras por debajo del Umbral</v>
      </c>
    </row>
    <row r="201" spans="1:16384" ht="14.1" customHeight="1" thickBot="1" x14ac:dyDescent="0.3"/>
    <row r="202" spans="1:16384" ht="33.75" customHeight="1" thickBot="1" x14ac:dyDescent="0.25">
      <c r="A202" s="64" t="s">
        <v>16384</v>
      </c>
      <c r="B202" s="64" t="s">
        <v>161</v>
      </c>
      <c r="C202" s="64" t="s">
        <v>11726</v>
      </c>
      <c r="D202" s="64" t="s">
        <v>14380</v>
      </c>
      <c r="E202" s="64" t="s">
        <v>10962</v>
      </c>
      <c r="F202" s="64" t="s">
        <v>11095</v>
      </c>
      <c r="G202" s="45"/>
      <c r="H202" s="45"/>
      <c r="I202" s="45"/>
      <c r="J202" s="45"/>
    </row>
    <row r="203" spans="1:16384" ht="13.5" customHeight="1" thickBot="1" x14ac:dyDescent="0.25">
      <c r="A203" s="85" t="s">
        <v>18839</v>
      </c>
      <c r="B203" s="85" t="s">
        <v>18839</v>
      </c>
      <c r="C203" s="66" t="s">
        <v>17799</v>
      </c>
      <c r="D203" s="66" t="s">
        <v>17484</v>
      </c>
      <c r="E203" s="66" t="s">
        <v>8855</v>
      </c>
      <c r="F203" s="66"/>
      <c r="G203" s="45"/>
      <c r="H203" s="45"/>
      <c r="I203" s="45"/>
      <c r="J203" s="45"/>
    </row>
    <row r="204" spans="1:16384" ht="14.1" customHeight="1" thickBot="1" x14ac:dyDescent="0.25">
      <c r="A204" s="99" t="s">
        <v>14830</v>
      </c>
      <c r="B204" s="67" t="s">
        <v>8529</v>
      </c>
      <c r="C204" s="77">
        <v>42750</v>
      </c>
      <c r="D204" s="99" t="s">
        <v>9386</v>
      </c>
      <c r="E204" s="67" t="s">
        <v>13095</v>
      </c>
      <c r="F204" s="66" t="s">
        <v>3081</v>
      </c>
      <c r="G204" s="45"/>
      <c r="H204" s="45"/>
      <c r="I204" s="45"/>
      <c r="J204" s="45"/>
    </row>
    <row r="205" spans="1:16384" ht="14.1" customHeight="1" thickBot="1" x14ac:dyDescent="0.25">
      <c r="A205" s="100"/>
      <c r="B205" s="67" t="s">
        <v>1787</v>
      </c>
      <c r="C205" s="88">
        <f>IF(C204="","",IF(AND(MONTH(C204)&gt;=1,MONTH(C204)&lt;=3),1,IF(AND(MONTH(C204)&gt;=4,MONTH(C204)&lt;=6),2,IF(AND(MONTH(C204)&gt;=7,MONTH(C204)&lt;=9),3,4))))</f>
        <v>1</v>
      </c>
      <c r="D205" s="100"/>
      <c r="E205" s="67" t="s">
        <v>2418</v>
      </c>
      <c r="F205" s="66" t="s">
        <v>11112</v>
      </c>
      <c r="G205" s="45"/>
      <c r="H205" s="45"/>
      <c r="I205" s="45"/>
      <c r="J205" s="45"/>
    </row>
    <row r="206" spans="1:16384" ht="14.1" customHeight="1" thickBot="1" x14ac:dyDescent="0.25">
      <c r="A206" s="100"/>
      <c r="B206" s="67" t="s">
        <v>12944</v>
      </c>
      <c r="C206" s="77">
        <v>42781</v>
      </c>
      <c r="D206" s="100"/>
      <c r="E206" s="67" t="s">
        <v>3074</v>
      </c>
      <c r="F206" s="66" t="s">
        <v>11112</v>
      </c>
      <c r="G206" s="45"/>
      <c r="H206" s="45"/>
      <c r="I206" s="45"/>
      <c r="J206" s="45"/>
    </row>
    <row r="207" spans="1:16384" ht="14.1" customHeight="1" thickBot="1" x14ac:dyDescent="0.25">
      <c r="A207" s="100"/>
      <c r="B207" s="67" t="s">
        <v>1787</v>
      </c>
      <c r="C207" s="88">
        <f>IF(C206="","",IF(AND(MONTH(C206)&gt;=1,MONTH(C206)&lt;=3),1,IF(AND(MONTH(C206)&gt;=4,MONTH(C206)&lt;=6),2,IF(AND(MONTH(C206)&gt;=7,MONTH(C206)&lt;=9),3,4))))</f>
        <v>1</v>
      </c>
      <c r="D207" s="100"/>
      <c r="E207" s="67" t="s">
        <v>13194</v>
      </c>
      <c r="F207" s="66" t="s">
        <v>11112</v>
      </c>
      <c r="G207" s="45"/>
      <c r="H207" s="45"/>
      <c r="I207" s="45"/>
      <c r="J207" s="45"/>
    </row>
    <row r="208" spans="1:16384" ht="14.1" customHeight="1" thickBot="1" x14ac:dyDescent="0.25">
      <c r="A208" s="45"/>
      <c r="B208" s="45"/>
      <c r="C208" s="45"/>
      <c r="D208" s="45"/>
      <c r="E208" s="45"/>
      <c r="F208" s="45"/>
      <c r="G208" s="45"/>
      <c r="H208" s="45"/>
      <c r="I208" s="45"/>
      <c r="J208" s="45"/>
    </row>
    <row r="209" spans="1:10" ht="14.1" customHeight="1" thickBot="1" x14ac:dyDescent="0.25">
      <c r="A209" s="72" t="s">
        <v>15737</v>
      </c>
      <c r="B209" s="72" t="s">
        <v>16148</v>
      </c>
      <c r="C209" s="72" t="s">
        <v>15643</v>
      </c>
      <c r="D209" s="72" t="s">
        <v>15252</v>
      </c>
      <c r="E209" s="72" t="s">
        <v>6933</v>
      </c>
      <c r="F209" s="72" t="s">
        <v>15281</v>
      </c>
      <c r="G209" s="45"/>
      <c r="H209" s="45"/>
      <c r="I209" s="45"/>
      <c r="J209" s="45"/>
    </row>
    <row r="210" spans="1:10" ht="13.5" customHeight="1" x14ac:dyDescent="0.2">
      <c r="A210" s="86">
        <v>41102703</v>
      </c>
      <c r="B210" s="69" t="str">
        <f ca="1">IFERROR(INDEX(UNSPSCDes,MATCH(INDIRECT(ADDRESS(ROW(),COLUMN()-1,4)),UNSPSCCode,0)),"")</f>
        <v>Equipo de dispersión de luz</v>
      </c>
      <c r="C210" s="81" t="s">
        <v>1450</v>
      </c>
      <c r="D210" s="81">
        <v>50</v>
      </c>
      <c r="E210" s="71">
        <v>170</v>
      </c>
      <c r="F210" s="70">
        <f ca="1">INDIRECT(ADDRESS(ROW(),COLUMN()-2,4))*INDIRECT(ADDRESS(ROW(),COLUMN()-1,4))</f>
        <v>8500</v>
      </c>
      <c r="G210" s="45"/>
      <c r="H210" s="45"/>
      <c r="I210" s="45"/>
      <c r="J210" s="45"/>
    </row>
    <row r="211" spans="1:10" ht="13.5" customHeight="1" x14ac:dyDescent="0.2">
      <c r="A211" s="86">
        <v>39101701</v>
      </c>
      <c r="B211" s="69" t="str">
        <f ca="1">IFERROR(INDEX(UNSPSCDes,MATCH(INDIRECT(ADDRESS(ROW(),COLUMN()-1,4)),UNSPSCCode,0)),"")</f>
        <v>Tubos fluorescentes</v>
      </c>
      <c r="C211" s="81" t="s">
        <v>16990</v>
      </c>
      <c r="D211" s="81">
        <v>4</v>
      </c>
      <c r="E211" s="71">
        <v>240</v>
      </c>
      <c r="F211" s="70">
        <f ca="1">INDIRECT(ADDRESS(ROW(),COLUMN()-2,4))*INDIRECT(ADDRESS(ROW(),COLUMN()-1,4))</f>
        <v>960</v>
      </c>
      <c r="G211" s="45"/>
      <c r="H211" s="45"/>
      <c r="I211" s="45"/>
      <c r="J211" s="45"/>
    </row>
    <row r="212" spans="1:10" ht="13.5" customHeight="1" x14ac:dyDescent="0.2">
      <c r="A212" s="86">
        <v>39121002</v>
      </c>
      <c r="B212" s="69" t="str">
        <f ca="1">IFERROR(INDEX(UNSPSCDes,MATCH(INDIRECT(ADDRESS(ROW(),COLUMN()-1,4)),UNSPSCCode,0)),"")</f>
        <v>Transformadores de suministro de potencia</v>
      </c>
      <c r="C212" s="81" t="s">
        <v>18144</v>
      </c>
      <c r="D212" s="81">
        <v>3</v>
      </c>
      <c r="E212" s="71">
        <v>1500</v>
      </c>
      <c r="F212" s="70">
        <f ca="1">INDIRECT(ADDRESS(ROW(),COLUMN()-2,4))*INDIRECT(ADDRESS(ROW(),COLUMN()-1,4))</f>
        <v>4500</v>
      </c>
      <c r="G212" s="45"/>
      <c r="H212" s="45"/>
      <c r="I212" s="45"/>
      <c r="J212" s="45"/>
    </row>
    <row r="213" spans="1:10" ht="14.1" customHeight="1" x14ac:dyDescent="0.2">
      <c r="A213" s="45"/>
      <c r="B213" s="45"/>
      <c r="C213" s="45"/>
      <c r="D213" s="45"/>
      <c r="E213" s="73" t="s">
        <v>12552</v>
      </c>
      <c r="F213" s="74">
        <f ca="1">SUM(Table311[MONTO TOTAL ESTIMADO])</f>
        <v>13960</v>
      </c>
      <c r="G213" s="45"/>
      <c r="H213" s="45" t="str">
        <f>C203</f>
        <v>Bienes</v>
      </c>
      <c r="I213" s="45" t="str">
        <f>E203</f>
        <v>Sí</v>
      </c>
      <c r="J213" s="45" t="str">
        <f>D203</f>
        <v>Compras Menores</v>
      </c>
    </row>
    <row r="214" spans="1:10" ht="14.1" customHeight="1" thickBot="1" x14ac:dyDescent="0.3"/>
    <row r="215" spans="1:10" ht="33.75" customHeight="1" thickBot="1" x14ac:dyDescent="0.25">
      <c r="A215" s="64" t="s">
        <v>16384</v>
      </c>
      <c r="B215" s="64" t="s">
        <v>161</v>
      </c>
      <c r="C215" s="64" t="s">
        <v>11726</v>
      </c>
      <c r="D215" s="64" t="s">
        <v>14380</v>
      </c>
      <c r="E215" s="64" t="s">
        <v>10962</v>
      </c>
      <c r="F215" s="64" t="s">
        <v>11095</v>
      </c>
      <c r="G215" s="45"/>
      <c r="H215" s="45"/>
      <c r="I215" s="45"/>
      <c r="J215" s="45"/>
    </row>
    <row r="216" spans="1:10" ht="13.5" customHeight="1" thickBot="1" x14ac:dyDescent="0.25">
      <c r="A216" s="85" t="s">
        <v>18840</v>
      </c>
      <c r="B216" s="85" t="s">
        <v>18840</v>
      </c>
      <c r="C216" s="66" t="s">
        <v>17799</v>
      </c>
      <c r="D216" s="66" t="s">
        <v>17484</v>
      </c>
      <c r="E216" s="66" t="s">
        <v>8855</v>
      </c>
      <c r="F216" s="66"/>
      <c r="G216" s="45"/>
      <c r="H216" s="45"/>
      <c r="I216" s="45"/>
      <c r="J216" s="45"/>
    </row>
    <row r="217" spans="1:10" ht="14.1" customHeight="1" thickBot="1" x14ac:dyDescent="0.25">
      <c r="A217" s="99" t="s">
        <v>14830</v>
      </c>
      <c r="B217" s="67" t="s">
        <v>8529</v>
      </c>
      <c r="C217" s="77">
        <v>42755</v>
      </c>
      <c r="D217" s="99" t="s">
        <v>9386</v>
      </c>
      <c r="E217" s="67" t="s">
        <v>13095</v>
      </c>
      <c r="F217" s="66" t="s">
        <v>3081</v>
      </c>
      <c r="G217" s="45"/>
      <c r="H217" s="45"/>
      <c r="I217" s="45"/>
      <c r="J217" s="45"/>
    </row>
    <row r="218" spans="1:10" ht="14.1" customHeight="1" thickBot="1" x14ac:dyDescent="0.25">
      <c r="A218" s="100"/>
      <c r="B218" s="67" t="s">
        <v>1787</v>
      </c>
      <c r="C218" s="88">
        <f>IF(C217="","",IF(AND(MONTH(C217)&gt;=1,MONTH(C217)&lt;=3),1,IF(AND(MONTH(C217)&gt;=4,MONTH(C217)&lt;=6),2,IF(AND(MONTH(C217)&gt;=7,MONTH(C217)&lt;=9),3,4))))</f>
        <v>1</v>
      </c>
      <c r="D218" s="100"/>
      <c r="E218" s="67" t="s">
        <v>2418</v>
      </c>
      <c r="F218" s="66" t="s">
        <v>11112</v>
      </c>
      <c r="G218" s="45"/>
      <c r="H218" s="45"/>
      <c r="I218" s="45"/>
      <c r="J218" s="45"/>
    </row>
    <row r="219" spans="1:10" ht="14.1" customHeight="1" thickBot="1" x14ac:dyDescent="0.25">
      <c r="A219" s="100"/>
      <c r="B219" s="67" t="s">
        <v>12944</v>
      </c>
      <c r="C219" s="77">
        <v>42786</v>
      </c>
      <c r="D219" s="100"/>
      <c r="E219" s="67" t="s">
        <v>3074</v>
      </c>
      <c r="F219" s="66" t="s">
        <v>11112</v>
      </c>
      <c r="G219" s="45"/>
      <c r="H219" s="45"/>
      <c r="I219" s="45"/>
      <c r="J219" s="45"/>
    </row>
    <row r="220" spans="1:10" ht="14.1" customHeight="1" thickBot="1" x14ac:dyDescent="0.25">
      <c r="A220" s="100"/>
      <c r="B220" s="67" t="s">
        <v>1787</v>
      </c>
      <c r="C220" s="88">
        <f>IF(C219="","",IF(AND(MONTH(C219)&gt;=1,MONTH(C219)&lt;=3),1,IF(AND(MONTH(C219)&gt;=4,MONTH(C219)&lt;=6),2,IF(AND(MONTH(C219)&gt;=7,MONTH(C219)&lt;=9),3,4))))</f>
        <v>1</v>
      </c>
      <c r="D220" s="100"/>
      <c r="E220" s="67" t="s">
        <v>13194</v>
      </c>
      <c r="F220" s="66" t="s">
        <v>11112</v>
      </c>
      <c r="G220" s="45"/>
      <c r="H220" s="45"/>
      <c r="I220" s="45"/>
      <c r="J220" s="45"/>
    </row>
    <row r="221" spans="1:10" ht="14.1" customHeight="1" thickBot="1" x14ac:dyDescent="0.25">
      <c r="A221" s="45"/>
      <c r="B221" s="45"/>
      <c r="C221" s="45"/>
      <c r="D221" s="45"/>
      <c r="E221" s="45"/>
      <c r="F221" s="45"/>
      <c r="G221" s="45"/>
      <c r="H221" s="45"/>
      <c r="I221" s="45"/>
      <c r="J221" s="45"/>
    </row>
    <row r="222" spans="1:10" ht="14.1" customHeight="1" thickBot="1" x14ac:dyDescent="0.25">
      <c r="A222" s="72" t="s">
        <v>15737</v>
      </c>
      <c r="B222" s="72" t="s">
        <v>16148</v>
      </c>
      <c r="C222" s="72" t="s">
        <v>15643</v>
      </c>
      <c r="D222" s="72" t="s">
        <v>15252</v>
      </c>
      <c r="E222" s="72" t="s">
        <v>6933</v>
      </c>
      <c r="F222" s="72" t="s">
        <v>15281</v>
      </c>
      <c r="G222" s="45"/>
      <c r="H222" s="45"/>
      <c r="I222" s="45"/>
      <c r="J222" s="45"/>
    </row>
    <row r="223" spans="1:10" ht="13.5" customHeight="1" x14ac:dyDescent="0.2">
      <c r="A223" s="86">
        <v>31201603</v>
      </c>
      <c r="B223" s="69" t="str">
        <f ca="1">IFERROR(INDEX(UNSPSCDes,MATCH(INDIRECT(ADDRESS(ROW(),COLUMN()-1,4)),UNSPSCCode,0)),"")</f>
        <v>Gomas</v>
      </c>
      <c r="C223" s="81" t="s">
        <v>1450</v>
      </c>
      <c r="D223" s="81">
        <v>10</v>
      </c>
      <c r="E223" s="71">
        <v>3000</v>
      </c>
      <c r="F223" s="70">
        <f ca="1">INDIRECT(ADDRESS(ROW(),COLUMN()-2,4))*INDIRECT(ADDRESS(ROW(),COLUMN()-1,4))</f>
        <v>30000</v>
      </c>
      <c r="G223" s="45"/>
      <c r="H223" s="45"/>
      <c r="I223" s="45"/>
      <c r="J223" s="45"/>
    </row>
    <row r="224" spans="1:10" ht="13.5" customHeight="1" x14ac:dyDescent="0.2">
      <c r="A224" s="86">
        <v>26111703</v>
      </c>
      <c r="B224" s="69" t="str">
        <f ca="1">IFERROR(INDEX(UNSPSCDes,MATCH(INDIRECT(ADDRESS(ROW(),COLUMN()-1,4)),UNSPSCCode,0)),"")</f>
        <v>Baterías para vehículos</v>
      </c>
      <c r="C224" s="90" t="s">
        <v>1450</v>
      </c>
      <c r="D224" s="81">
        <v>10</v>
      </c>
      <c r="E224" s="71">
        <v>8000</v>
      </c>
      <c r="F224" s="70">
        <f ca="1">INDIRECT(ADDRESS(ROW(),COLUMN()-2,4))*INDIRECT(ADDRESS(ROW(),COLUMN()-1,4))</f>
        <v>80000</v>
      </c>
      <c r="G224" s="45"/>
      <c r="H224" s="45"/>
      <c r="I224" s="45"/>
      <c r="J224" s="45"/>
    </row>
    <row r="225" spans="1:10" ht="13.5" customHeight="1" x14ac:dyDescent="0.2">
      <c r="A225" s="86">
        <v>26111702</v>
      </c>
      <c r="B225" s="69" t="str">
        <f ca="1">IFERROR(INDEX(UNSPSCDes,MATCH(INDIRECT(ADDRESS(ROW(),COLUMN()-1,4)),UNSPSCCode,0)),"")</f>
        <v>Pilas alcalinas</v>
      </c>
      <c r="C225" s="90" t="s">
        <v>1450</v>
      </c>
      <c r="D225" s="81">
        <v>10</v>
      </c>
      <c r="E225" s="71">
        <v>100</v>
      </c>
      <c r="F225" s="70">
        <f ca="1">INDIRECT(ADDRESS(ROW(),COLUMN()-2,4))*INDIRECT(ADDRESS(ROW(),COLUMN()-1,4))</f>
        <v>1000</v>
      </c>
      <c r="G225" s="45"/>
      <c r="H225" s="45"/>
      <c r="I225" s="45"/>
      <c r="J225" s="45"/>
    </row>
    <row r="226" spans="1:10" ht="13.5" customHeight="1" x14ac:dyDescent="0.2">
      <c r="A226" s="86">
        <v>26111702</v>
      </c>
      <c r="B226" s="69" t="str">
        <f ca="1">IFERROR(INDEX(UNSPSCDes,MATCH(INDIRECT(ADDRESS(ROW(),COLUMN()-1,4)),UNSPSCCode,0)),"")</f>
        <v>Pilas alcalinas</v>
      </c>
      <c r="C226" s="90" t="s">
        <v>1450</v>
      </c>
      <c r="D226" s="81">
        <v>10</v>
      </c>
      <c r="E226" s="71">
        <v>40</v>
      </c>
      <c r="F226" s="70">
        <f ca="1">INDIRECT(ADDRESS(ROW(),COLUMN()-2,4))*INDIRECT(ADDRESS(ROW(),COLUMN()-1,4))</f>
        <v>400</v>
      </c>
      <c r="G226" s="45"/>
      <c r="H226" s="45"/>
      <c r="I226" s="45"/>
      <c r="J226" s="45"/>
    </row>
    <row r="227" spans="1:10" ht="14.1" customHeight="1" x14ac:dyDescent="0.2">
      <c r="A227" s="45"/>
      <c r="B227" s="45"/>
      <c r="C227" s="45"/>
      <c r="D227" s="45"/>
      <c r="E227" s="73" t="s">
        <v>12552</v>
      </c>
      <c r="F227" s="74">
        <f ca="1">SUM(Table312[MONTO TOTAL ESTIMADO])</f>
        <v>111400</v>
      </c>
      <c r="G227" s="45"/>
      <c r="H227" s="45" t="str">
        <f>C216</f>
        <v>Bienes</v>
      </c>
      <c r="I227" s="45" t="str">
        <f>E216</f>
        <v>Sí</v>
      </c>
      <c r="J227" s="45" t="str">
        <f>D216</f>
        <v>Compras Menores</v>
      </c>
    </row>
    <row r="228" spans="1:10" ht="14.1" customHeight="1" thickBot="1" x14ac:dyDescent="0.3"/>
    <row r="229" spans="1:10" ht="33.75" customHeight="1" thickBot="1" x14ac:dyDescent="0.25">
      <c r="A229" s="64" t="s">
        <v>16384</v>
      </c>
      <c r="B229" s="64" t="s">
        <v>161</v>
      </c>
      <c r="C229" s="64" t="s">
        <v>11726</v>
      </c>
      <c r="D229" s="64" t="s">
        <v>14380</v>
      </c>
      <c r="E229" s="64" t="s">
        <v>10962</v>
      </c>
      <c r="F229" s="64" t="s">
        <v>11095</v>
      </c>
      <c r="G229" s="45"/>
      <c r="H229" s="45"/>
      <c r="I229" s="45"/>
      <c r="J229" s="45"/>
    </row>
    <row r="230" spans="1:10" ht="13.5" customHeight="1" thickBot="1" x14ac:dyDescent="0.25">
      <c r="A230" s="85" t="s">
        <v>18841</v>
      </c>
      <c r="B230" s="85" t="s">
        <v>18841</v>
      </c>
      <c r="C230" s="66" t="s">
        <v>17799</v>
      </c>
      <c r="D230" s="66" t="s">
        <v>17484</v>
      </c>
      <c r="E230" s="66" t="s">
        <v>8855</v>
      </c>
      <c r="F230" s="66"/>
      <c r="G230" s="45"/>
      <c r="H230" s="45"/>
      <c r="I230" s="45"/>
      <c r="J230" s="45"/>
    </row>
    <row r="231" spans="1:10" ht="14.1" customHeight="1" thickBot="1" x14ac:dyDescent="0.25">
      <c r="A231" s="99" t="s">
        <v>14830</v>
      </c>
      <c r="B231" s="67" t="s">
        <v>8529</v>
      </c>
      <c r="C231" s="77">
        <v>42745</v>
      </c>
      <c r="D231" s="99" t="s">
        <v>9386</v>
      </c>
      <c r="E231" s="67" t="s">
        <v>13095</v>
      </c>
      <c r="F231" s="66" t="s">
        <v>3081</v>
      </c>
      <c r="G231" s="45"/>
      <c r="H231" s="45"/>
      <c r="I231" s="45"/>
      <c r="J231" s="45"/>
    </row>
    <row r="232" spans="1:10" ht="14.1" customHeight="1" thickBot="1" x14ac:dyDescent="0.25">
      <c r="A232" s="100"/>
      <c r="B232" s="67" t="s">
        <v>1787</v>
      </c>
      <c r="C232" s="88">
        <f>IF(C231="","",IF(AND(MONTH(C231)&gt;=1,MONTH(C231)&lt;=3),1,IF(AND(MONTH(C231)&gt;=4,MONTH(C231)&lt;=6),2,IF(AND(MONTH(C231)&gt;=7,MONTH(C231)&lt;=9),3,4))))</f>
        <v>1</v>
      </c>
      <c r="D232" s="100"/>
      <c r="E232" s="67" t="s">
        <v>2418</v>
      </c>
      <c r="F232" s="66" t="s">
        <v>11112</v>
      </c>
      <c r="G232" s="45"/>
      <c r="H232" s="45"/>
      <c r="I232" s="45"/>
      <c r="J232" s="45"/>
    </row>
    <row r="233" spans="1:10" ht="14.1" customHeight="1" thickBot="1" x14ac:dyDescent="0.25">
      <c r="A233" s="100"/>
      <c r="B233" s="67" t="s">
        <v>12944</v>
      </c>
      <c r="C233" s="77">
        <v>42776</v>
      </c>
      <c r="D233" s="100"/>
      <c r="E233" s="67" t="s">
        <v>3074</v>
      </c>
      <c r="F233" s="66" t="s">
        <v>11112</v>
      </c>
      <c r="G233" s="45"/>
      <c r="H233" s="45"/>
      <c r="I233" s="45"/>
      <c r="J233" s="45"/>
    </row>
    <row r="234" spans="1:10" ht="14.1" customHeight="1" thickBot="1" x14ac:dyDescent="0.25">
      <c r="A234" s="100"/>
      <c r="B234" s="67" t="s">
        <v>1787</v>
      </c>
      <c r="C234" s="88">
        <f>IF(C233="","",IF(AND(MONTH(C233)&gt;=1,MONTH(C233)&lt;=3),1,IF(AND(MONTH(C233)&gt;=4,MONTH(C233)&lt;=6),2,IF(AND(MONTH(C233)&gt;=7,MONTH(C233)&lt;=9),3,4))))</f>
        <v>1</v>
      </c>
      <c r="D234" s="100"/>
      <c r="E234" s="67" t="s">
        <v>13194</v>
      </c>
      <c r="F234" s="66" t="s">
        <v>11112</v>
      </c>
      <c r="G234" s="45"/>
      <c r="H234" s="45"/>
      <c r="I234" s="45"/>
      <c r="J234" s="45"/>
    </row>
    <row r="235" spans="1:10" ht="14.1" customHeight="1" thickBot="1" x14ac:dyDescent="0.25">
      <c r="A235" s="45"/>
      <c r="B235" s="45"/>
      <c r="C235" s="45"/>
      <c r="D235" s="45"/>
      <c r="E235" s="45"/>
      <c r="F235" s="45"/>
      <c r="G235" s="45"/>
      <c r="H235" s="45"/>
      <c r="I235" s="45"/>
      <c r="J235" s="45"/>
    </row>
    <row r="236" spans="1:10" ht="14.1" customHeight="1" thickBot="1" x14ac:dyDescent="0.25">
      <c r="A236" s="72" t="s">
        <v>15737</v>
      </c>
      <c r="B236" s="72" t="s">
        <v>16148</v>
      </c>
      <c r="C236" s="72" t="s">
        <v>15643</v>
      </c>
      <c r="D236" s="72" t="s">
        <v>15252</v>
      </c>
      <c r="E236" s="72" t="s">
        <v>6933</v>
      </c>
      <c r="F236" s="72" t="s">
        <v>15281</v>
      </c>
      <c r="G236" s="45"/>
      <c r="H236" s="45"/>
      <c r="I236" s="45"/>
      <c r="J236" s="45"/>
    </row>
    <row r="237" spans="1:10" ht="13.5" customHeight="1" x14ac:dyDescent="0.2">
      <c r="A237" s="86">
        <v>39111521</v>
      </c>
      <c r="B237" s="69" t="str">
        <f ca="1">IFERROR(INDEX(UNSPSCDes,MATCH(INDIRECT(ADDRESS(ROW(),COLUMN()-1,4)),UNSPSCCode,0)),"")</f>
        <v>Plafones</v>
      </c>
      <c r="C237" s="81" t="s">
        <v>16990</v>
      </c>
      <c r="D237" s="81">
        <v>5</v>
      </c>
      <c r="E237" s="71">
        <v>2500</v>
      </c>
      <c r="F237" s="70">
        <f ca="1">INDIRECT(ADDRESS(ROW(),COLUMN()-2,4))*INDIRECT(ADDRESS(ROW(),COLUMN()-1,4))</f>
        <v>12500</v>
      </c>
      <c r="G237" s="45"/>
      <c r="H237" s="45"/>
      <c r="I237" s="45"/>
      <c r="J237" s="45"/>
    </row>
    <row r="238" spans="1:10" ht="13.5" customHeight="1" x14ac:dyDescent="0.2">
      <c r="A238" s="86">
        <v>60121001</v>
      </c>
      <c r="B238" s="69" t="str">
        <f ca="1">IFERROR(INDEX(UNSPSCDes,MATCH(INDIRECT(ADDRESS(ROW(),COLUMN()-1,4)),UNSPSCCode,0)),"")</f>
        <v>Pinturas</v>
      </c>
      <c r="C238" s="81" t="s">
        <v>9560</v>
      </c>
      <c r="D238" s="81">
        <v>50</v>
      </c>
      <c r="E238" s="71">
        <v>1300</v>
      </c>
      <c r="F238" s="70">
        <f ca="1">INDIRECT(ADDRESS(ROW(),COLUMN()-2,4))*INDIRECT(ADDRESS(ROW(),COLUMN()-1,4))</f>
        <v>65000</v>
      </c>
      <c r="G238" s="45"/>
      <c r="H238" s="45"/>
      <c r="I238" s="45"/>
      <c r="J238" s="45"/>
    </row>
    <row r="239" spans="1:10" ht="13.5" customHeight="1" x14ac:dyDescent="0.2">
      <c r="A239" s="86">
        <v>31211904</v>
      </c>
      <c r="B239" s="69" t="str">
        <f ca="1">IFERROR(INDEX(UNSPSCDes,MATCH(INDIRECT(ADDRESS(ROW(),COLUMN()-1,4)),UNSPSCCode,0)),"")</f>
        <v>Brochas</v>
      </c>
      <c r="C239" s="90" t="s">
        <v>1450</v>
      </c>
      <c r="D239" s="81">
        <v>5</v>
      </c>
      <c r="E239" s="71">
        <v>25</v>
      </c>
      <c r="F239" s="70">
        <f ca="1">INDIRECT(ADDRESS(ROW(),COLUMN()-2,4))*INDIRECT(ADDRESS(ROW(),COLUMN()-1,4))</f>
        <v>125</v>
      </c>
      <c r="G239" s="45"/>
      <c r="H239" s="45"/>
      <c r="I239" s="45"/>
      <c r="J239" s="45"/>
    </row>
    <row r="240" spans="1:10" ht="14.1" customHeight="1" x14ac:dyDescent="0.2">
      <c r="A240" s="45"/>
      <c r="B240" s="45"/>
      <c r="C240" s="45"/>
      <c r="D240" s="45"/>
      <c r="E240" s="73" t="s">
        <v>12552</v>
      </c>
      <c r="F240" s="74">
        <f ca="1">SUM(Table313[MONTO TOTAL ESTIMADO])</f>
        <v>77625</v>
      </c>
      <c r="G240" s="45"/>
      <c r="H240" s="45" t="str">
        <f>C230</f>
        <v>Bienes</v>
      </c>
      <c r="I240" s="45" t="str">
        <f>E230</f>
        <v>Sí</v>
      </c>
      <c r="J240" s="45" t="str">
        <f>D230</f>
        <v>Compras Menores</v>
      </c>
    </row>
    <row r="241" spans="1:10" ht="14.1" customHeight="1" thickBot="1" x14ac:dyDescent="0.3"/>
    <row r="242" spans="1:10" ht="33.75" customHeight="1" thickBot="1" x14ac:dyDescent="0.25">
      <c r="A242" s="64" t="s">
        <v>16384</v>
      </c>
      <c r="B242" s="64" t="s">
        <v>161</v>
      </c>
      <c r="C242" s="64" t="s">
        <v>11726</v>
      </c>
      <c r="D242" s="64" t="s">
        <v>14380</v>
      </c>
      <c r="E242" s="64" t="s">
        <v>10962</v>
      </c>
      <c r="F242" s="64" t="s">
        <v>11095</v>
      </c>
      <c r="G242" s="45"/>
      <c r="H242" s="45"/>
      <c r="I242" s="45"/>
      <c r="J242" s="45"/>
    </row>
    <row r="243" spans="1:10" ht="13.5" customHeight="1" thickBot="1" x14ac:dyDescent="0.25">
      <c r="A243" s="85" t="s">
        <v>18842</v>
      </c>
      <c r="B243" s="85" t="s">
        <v>18842</v>
      </c>
      <c r="C243" s="66" t="s">
        <v>17799</v>
      </c>
      <c r="D243" s="66" t="s">
        <v>17484</v>
      </c>
      <c r="E243" s="66" t="s">
        <v>17855</v>
      </c>
      <c r="F243" s="66"/>
      <c r="G243" s="45"/>
      <c r="H243" s="45"/>
      <c r="I243" s="45"/>
      <c r="J243" s="45"/>
    </row>
    <row r="244" spans="1:10" ht="14.1" customHeight="1" thickBot="1" x14ac:dyDescent="0.25">
      <c r="A244" s="99" t="s">
        <v>14830</v>
      </c>
      <c r="B244" s="67" t="s">
        <v>8529</v>
      </c>
      <c r="C244" s="77">
        <v>42740</v>
      </c>
      <c r="D244" s="99" t="s">
        <v>9386</v>
      </c>
      <c r="E244" s="67" t="s">
        <v>13095</v>
      </c>
      <c r="F244" s="66" t="s">
        <v>3081</v>
      </c>
      <c r="G244" s="45"/>
      <c r="H244" s="45"/>
      <c r="I244" s="45"/>
      <c r="J244" s="45"/>
    </row>
    <row r="245" spans="1:10" ht="14.1" customHeight="1" thickBot="1" x14ac:dyDescent="0.25">
      <c r="A245" s="100"/>
      <c r="B245" s="67" t="s">
        <v>1787</v>
      </c>
      <c r="C245" s="88">
        <f>IF(C244="","",IF(AND(MONTH(C244)&gt;=1,MONTH(C244)&lt;=3),1,IF(AND(MONTH(C244)&gt;=4,MONTH(C244)&lt;=6),2,IF(AND(MONTH(C244)&gt;=7,MONTH(C244)&lt;=9),3,4))))</f>
        <v>1</v>
      </c>
      <c r="D245" s="100"/>
      <c r="E245" s="67" t="s">
        <v>2418</v>
      </c>
      <c r="F245" s="66" t="s">
        <v>11112</v>
      </c>
      <c r="G245" s="45"/>
      <c r="H245" s="45"/>
      <c r="I245" s="45"/>
      <c r="J245" s="45"/>
    </row>
    <row r="246" spans="1:10" ht="14.1" customHeight="1" thickBot="1" x14ac:dyDescent="0.25">
      <c r="A246" s="100"/>
      <c r="B246" s="67" t="s">
        <v>12944</v>
      </c>
      <c r="C246" s="77">
        <v>42740</v>
      </c>
      <c r="D246" s="100"/>
      <c r="E246" s="67" t="s">
        <v>3074</v>
      </c>
      <c r="F246" s="66" t="s">
        <v>11112</v>
      </c>
      <c r="G246" s="45"/>
      <c r="H246" s="45"/>
      <c r="I246" s="45"/>
      <c r="J246" s="45"/>
    </row>
    <row r="247" spans="1:10" ht="14.1" customHeight="1" thickBot="1" x14ac:dyDescent="0.25">
      <c r="A247" s="100"/>
      <c r="B247" s="67" t="s">
        <v>1787</v>
      </c>
      <c r="C247" s="88">
        <f>IF(C246="","",IF(AND(MONTH(C246)&gt;=1,MONTH(C246)&lt;=3),1,IF(AND(MONTH(C246)&gt;=4,MONTH(C246)&lt;=6),2,IF(AND(MONTH(C246)&gt;=7,MONTH(C246)&lt;=9),3,4))))</f>
        <v>1</v>
      </c>
      <c r="D247" s="100"/>
      <c r="E247" s="67" t="s">
        <v>13194</v>
      </c>
      <c r="F247" s="66" t="s">
        <v>11112</v>
      </c>
      <c r="G247" s="45"/>
      <c r="H247" s="45"/>
      <c r="I247" s="45"/>
      <c r="J247" s="45"/>
    </row>
    <row r="248" spans="1:10" ht="14.1" customHeight="1" thickBot="1" x14ac:dyDescent="0.25">
      <c r="A248" s="45"/>
      <c r="B248" s="45"/>
      <c r="C248" s="45"/>
      <c r="D248" s="45"/>
      <c r="E248" s="45"/>
      <c r="F248" s="45"/>
      <c r="G248" s="45"/>
      <c r="H248" s="45"/>
      <c r="I248" s="45"/>
      <c r="J248" s="45"/>
    </row>
    <row r="249" spans="1:10" ht="14.1" customHeight="1" thickBot="1" x14ac:dyDescent="0.25">
      <c r="A249" s="72" t="s">
        <v>15737</v>
      </c>
      <c r="B249" s="72" t="s">
        <v>16148</v>
      </c>
      <c r="C249" s="72" t="s">
        <v>15643</v>
      </c>
      <c r="D249" s="72" t="s">
        <v>15252</v>
      </c>
      <c r="E249" s="72" t="s">
        <v>6933</v>
      </c>
      <c r="F249" s="72" t="s">
        <v>15281</v>
      </c>
      <c r="G249" s="45"/>
      <c r="H249" s="45"/>
      <c r="I249" s="45"/>
      <c r="J249" s="45"/>
    </row>
    <row r="250" spans="1:10" ht="13.5" customHeight="1" x14ac:dyDescent="0.2">
      <c r="A250" s="86">
        <v>93151510</v>
      </c>
      <c r="B250" s="69" t="str">
        <f ca="1">IFERROR(INDEX(UNSPSCDes,MATCH(INDIRECT(ADDRESS(ROW(),COLUMN()-1,4)),UNSPSCCode,0)),"")</f>
        <v>Servicios recaudación de  impuestos o tasas administrativas</v>
      </c>
      <c r="C250" s="81" t="s">
        <v>1450</v>
      </c>
      <c r="D250" s="81">
        <v>200</v>
      </c>
      <c r="E250" s="71">
        <v>60</v>
      </c>
      <c r="F250" s="70">
        <f ca="1">INDIRECT(ADDRESS(ROW(),COLUMN()-2,4))*INDIRECT(ADDRESS(ROW(),COLUMN()-1,4))</f>
        <v>12000</v>
      </c>
      <c r="G250" s="45"/>
      <c r="H250" s="45"/>
      <c r="I250" s="45"/>
      <c r="J250" s="45"/>
    </row>
    <row r="251" spans="1:10" ht="14.1" customHeight="1" x14ac:dyDescent="0.2">
      <c r="A251" s="45"/>
      <c r="B251" s="45"/>
      <c r="C251" s="45"/>
      <c r="D251" s="45"/>
      <c r="E251" s="73" t="s">
        <v>12552</v>
      </c>
      <c r="F251" s="74">
        <f ca="1">SUM(Table314[MONTO TOTAL ESTIMADO])</f>
        <v>12000</v>
      </c>
      <c r="G251" s="45"/>
      <c r="H251" s="45" t="str">
        <f>C243</f>
        <v>Bienes</v>
      </c>
      <c r="I251" s="45" t="str">
        <f>E243</f>
        <v>No</v>
      </c>
      <c r="J251" s="45" t="str">
        <f>D243</f>
        <v>Compras Menores</v>
      </c>
    </row>
    <row r="252" spans="1:10" ht="14.1" customHeight="1" thickBot="1" x14ac:dyDescent="0.3"/>
    <row r="253" spans="1:10" ht="33.75" customHeight="1" thickBot="1" x14ac:dyDescent="0.25">
      <c r="A253" s="64" t="s">
        <v>16384</v>
      </c>
      <c r="B253" s="64" t="s">
        <v>161</v>
      </c>
      <c r="C253" s="64" t="s">
        <v>11726</v>
      </c>
      <c r="D253" s="64" t="s">
        <v>14380</v>
      </c>
      <c r="E253" s="64" t="s">
        <v>10962</v>
      </c>
      <c r="F253" s="64" t="s">
        <v>11095</v>
      </c>
      <c r="G253" s="45"/>
      <c r="H253" s="45"/>
      <c r="I253" s="45"/>
      <c r="J253" s="45"/>
    </row>
    <row r="254" spans="1:10" ht="13.5" customHeight="1" thickBot="1" x14ac:dyDescent="0.25">
      <c r="A254" s="85" t="s">
        <v>18844</v>
      </c>
      <c r="B254" s="85" t="s">
        <v>18843</v>
      </c>
      <c r="C254" s="66" t="s">
        <v>6799</v>
      </c>
      <c r="D254" s="66" t="s">
        <v>10171</v>
      </c>
      <c r="E254" s="66"/>
      <c r="F254" s="66"/>
      <c r="G254" s="45"/>
      <c r="H254" s="45"/>
      <c r="I254" s="45"/>
      <c r="J254" s="45"/>
    </row>
    <row r="255" spans="1:10" ht="14.1" customHeight="1" thickBot="1" x14ac:dyDescent="0.25">
      <c r="A255" s="99" t="s">
        <v>14830</v>
      </c>
      <c r="B255" s="67" t="s">
        <v>8529</v>
      </c>
      <c r="C255" s="77">
        <v>42736</v>
      </c>
      <c r="D255" s="99" t="s">
        <v>9386</v>
      </c>
      <c r="E255" s="67" t="s">
        <v>13095</v>
      </c>
      <c r="F255" s="66" t="s">
        <v>3081</v>
      </c>
      <c r="G255" s="45"/>
      <c r="H255" s="45"/>
      <c r="I255" s="45"/>
      <c r="J255" s="45"/>
    </row>
    <row r="256" spans="1:10" ht="14.1" customHeight="1" thickBot="1" x14ac:dyDescent="0.25">
      <c r="A256" s="100"/>
      <c r="B256" s="67" t="s">
        <v>1787</v>
      </c>
      <c r="C256" s="88">
        <f>IF(C255="","",IF(AND(MONTH(C255)&gt;=1,MONTH(C255)&lt;=3),1,IF(AND(MONTH(C255)&gt;=4,MONTH(C255)&lt;=6),2,IF(AND(MONTH(C255)&gt;=7,MONTH(C255)&lt;=9),3,4))))</f>
        <v>1</v>
      </c>
      <c r="D256" s="100"/>
      <c r="E256" s="67" t="s">
        <v>2418</v>
      </c>
      <c r="F256" s="66" t="s">
        <v>11112</v>
      </c>
      <c r="G256" s="45"/>
      <c r="H256" s="45"/>
      <c r="I256" s="45"/>
      <c r="J256" s="45"/>
    </row>
    <row r="257" spans="1:10" ht="14.1" customHeight="1" thickBot="1" x14ac:dyDescent="0.25">
      <c r="A257" s="100"/>
      <c r="B257" s="67" t="s">
        <v>12944</v>
      </c>
      <c r="C257" s="77">
        <v>42745</v>
      </c>
      <c r="D257" s="100"/>
      <c r="E257" s="67" t="s">
        <v>3074</v>
      </c>
      <c r="F257" s="66" t="s">
        <v>11112</v>
      </c>
      <c r="G257" s="45"/>
      <c r="H257" s="45"/>
      <c r="I257" s="45"/>
      <c r="J257" s="45"/>
    </row>
    <row r="258" spans="1:10" ht="14.1" customHeight="1" thickBot="1" x14ac:dyDescent="0.25">
      <c r="A258" s="100"/>
      <c r="B258" s="67" t="s">
        <v>1787</v>
      </c>
      <c r="C258" s="88">
        <f>IF(C257="","",IF(AND(MONTH(C257)&gt;=1,MONTH(C257)&lt;=3),1,IF(AND(MONTH(C257)&gt;=4,MONTH(C257)&lt;=6),2,IF(AND(MONTH(C257)&gt;=7,MONTH(C257)&lt;=9),3,4))))</f>
        <v>1</v>
      </c>
      <c r="D258" s="100"/>
      <c r="E258" s="67" t="s">
        <v>13194</v>
      </c>
      <c r="F258" s="66" t="s">
        <v>11112</v>
      </c>
      <c r="G258" s="45"/>
      <c r="H258" s="45"/>
      <c r="I258" s="45"/>
      <c r="J258" s="45"/>
    </row>
    <row r="259" spans="1:10" ht="14.1" customHeight="1" thickBot="1" x14ac:dyDescent="0.25">
      <c r="A259" s="45"/>
      <c r="B259" s="45"/>
      <c r="C259" s="45"/>
      <c r="D259" s="45"/>
      <c r="E259" s="45"/>
      <c r="F259" s="45"/>
      <c r="G259" s="45"/>
      <c r="H259" s="45"/>
      <c r="I259" s="45"/>
      <c r="J259" s="45"/>
    </row>
    <row r="260" spans="1:10" ht="14.1" customHeight="1" thickBot="1" x14ac:dyDescent="0.25">
      <c r="A260" s="72" t="s">
        <v>15737</v>
      </c>
      <c r="B260" s="72" t="s">
        <v>16148</v>
      </c>
      <c r="C260" s="72" t="s">
        <v>15643</v>
      </c>
      <c r="D260" s="72" t="s">
        <v>15252</v>
      </c>
      <c r="E260" s="72" t="s">
        <v>6933</v>
      </c>
      <c r="F260" s="72" t="s">
        <v>15281</v>
      </c>
      <c r="G260" s="45"/>
      <c r="H260" s="45"/>
      <c r="I260" s="45"/>
      <c r="J260" s="45"/>
    </row>
    <row r="261" spans="1:10" ht="13.5" customHeight="1" x14ac:dyDescent="0.2">
      <c r="A261" s="86">
        <v>83111503</v>
      </c>
      <c r="B261" s="69" t="str">
        <f ca="1">IFERROR(INDEX(UNSPSCDes,MATCH(INDIRECT(ADDRESS(ROW(),COLUMN()-1,4)),UNSPSCCode,0)),"")</f>
        <v>Servicios de proveedores de teléfonos con pago</v>
      </c>
      <c r="C261" s="81" t="s">
        <v>18144</v>
      </c>
      <c r="D261" s="81">
        <v>3</v>
      </c>
      <c r="E261" s="71">
        <v>1700000</v>
      </c>
      <c r="F261" s="70">
        <f ca="1">INDIRECT(ADDRESS(ROW(),COLUMN()-2,4))*INDIRECT(ADDRESS(ROW(),COLUMN()-1,4))</f>
        <v>5100000</v>
      </c>
      <c r="G261" s="45"/>
      <c r="H261" s="45"/>
      <c r="I261" s="45"/>
      <c r="J261" s="45"/>
    </row>
    <row r="262" spans="1:10" ht="13.5" customHeight="1" x14ac:dyDescent="0.2">
      <c r="A262" s="86">
        <v>83101803</v>
      </c>
      <c r="B262" s="69" t="str">
        <f ca="1">IFERROR(INDEX(UNSPSCDes,MATCH(INDIRECT(ADDRESS(ROW(),COLUMN()-1,4)),UNSPSCCode,0)),"")</f>
        <v>Suministro de electricidad  trifásica</v>
      </c>
      <c r="C262" s="90" t="s">
        <v>18144</v>
      </c>
      <c r="D262" s="81">
        <v>3</v>
      </c>
      <c r="E262" s="71">
        <v>1900000</v>
      </c>
      <c r="F262" s="70">
        <f ca="1">INDIRECT(ADDRESS(ROW(),COLUMN()-2,4))*INDIRECT(ADDRESS(ROW(),COLUMN()-1,4))</f>
        <v>5700000</v>
      </c>
      <c r="G262" s="45"/>
      <c r="H262" s="45"/>
      <c r="I262" s="45"/>
      <c r="J262" s="45"/>
    </row>
    <row r="263" spans="1:10" ht="13.5" customHeight="1" x14ac:dyDescent="0.2">
      <c r="A263" s="86">
        <v>83101501</v>
      </c>
      <c r="B263" s="69" t="str">
        <f ca="1">IFERROR(INDEX(UNSPSCDes,MATCH(INDIRECT(ADDRESS(ROW(),COLUMN()-1,4)),UNSPSCCode,0)),"")</f>
        <v>Abastecimiento de agua</v>
      </c>
      <c r="C263" s="90" t="s">
        <v>18144</v>
      </c>
      <c r="D263" s="81">
        <v>3</v>
      </c>
      <c r="E263" s="71">
        <v>10000</v>
      </c>
      <c r="F263" s="70">
        <f ca="1">INDIRECT(ADDRESS(ROW(),COLUMN()-2,4))*INDIRECT(ADDRESS(ROW(),COLUMN()-1,4))</f>
        <v>30000</v>
      </c>
      <c r="G263" s="45"/>
      <c r="H263" s="45"/>
      <c r="I263" s="45"/>
      <c r="J263" s="45"/>
    </row>
    <row r="264" spans="1:10" ht="14.1" customHeight="1" x14ac:dyDescent="0.2">
      <c r="A264" s="45"/>
      <c r="B264" s="45"/>
      <c r="C264" s="45"/>
      <c r="D264" s="45"/>
      <c r="E264" s="73" t="s">
        <v>12552</v>
      </c>
      <c r="F264" s="74">
        <f ca="1">SUM(Table315[MONTO TOTAL ESTIMADO])</f>
        <v>10830000</v>
      </c>
      <c r="G264" s="45"/>
      <c r="H264" s="45" t="str">
        <f>C254</f>
        <v>Servicios</v>
      </c>
      <c r="I264" s="45">
        <f>E254</f>
        <v>0</v>
      </c>
      <c r="J264" s="45" t="str">
        <f>D254</f>
        <v>Compras por debajo del Umbral</v>
      </c>
    </row>
    <row r="265" spans="1:10" ht="14.1" customHeight="1" thickBot="1" x14ac:dyDescent="0.3"/>
    <row r="266" spans="1:10" ht="33.75" customHeight="1" thickBot="1" x14ac:dyDescent="0.25">
      <c r="A266" s="64" t="s">
        <v>16384</v>
      </c>
      <c r="B266" s="64" t="s">
        <v>161</v>
      </c>
      <c r="C266" s="64" t="s">
        <v>11726</v>
      </c>
      <c r="D266" s="64" t="s">
        <v>14380</v>
      </c>
      <c r="E266" s="64" t="s">
        <v>10962</v>
      </c>
      <c r="F266" s="64" t="s">
        <v>11095</v>
      </c>
      <c r="G266" s="45"/>
      <c r="H266" s="45"/>
      <c r="I266" s="45"/>
      <c r="J266" s="45"/>
    </row>
    <row r="267" spans="1:10" ht="13.5" customHeight="1" thickBot="1" x14ac:dyDescent="0.25">
      <c r="A267" s="85" t="s">
        <v>18845</v>
      </c>
      <c r="B267" s="85" t="s">
        <v>18845</v>
      </c>
      <c r="C267" s="66" t="s">
        <v>6799</v>
      </c>
      <c r="D267" s="66" t="s">
        <v>10171</v>
      </c>
      <c r="E267" s="66" t="s">
        <v>8855</v>
      </c>
      <c r="F267" s="66"/>
      <c r="G267" s="45"/>
      <c r="H267" s="45"/>
      <c r="I267" s="45"/>
      <c r="J267" s="45"/>
    </row>
    <row r="268" spans="1:10" ht="14.1" customHeight="1" thickBot="1" x14ac:dyDescent="0.25">
      <c r="A268" s="99" t="s">
        <v>14830</v>
      </c>
      <c r="B268" s="67" t="s">
        <v>8529</v>
      </c>
      <c r="C268" s="77">
        <v>42745</v>
      </c>
      <c r="D268" s="99" t="s">
        <v>9386</v>
      </c>
      <c r="E268" s="67" t="s">
        <v>13095</v>
      </c>
      <c r="F268" s="66" t="s">
        <v>3081</v>
      </c>
      <c r="G268" s="45"/>
      <c r="H268" s="45"/>
      <c r="I268" s="45"/>
      <c r="J268" s="45"/>
    </row>
    <row r="269" spans="1:10" ht="14.1" customHeight="1" thickBot="1" x14ac:dyDescent="0.25">
      <c r="A269" s="100"/>
      <c r="B269" s="67" t="s">
        <v>1787</v>
      </c>
      <c r="C269" s="89">
        <f>IF(C268="","",IF(AND(MONTH(C268)&gt;=1,MONTH(C268)&lt;=3),1,IF(AND(MONTH(C268)&gt;=4,MONTH(C268)&lt;=6),2,IF(AND(MONTH(C268)&gt;=7,MONTH(C268)&lt;=9),3,4))))</f>
        <v>1</v>
      </c>
      <c r="D269" s="100"/>
      <c r="E269" s="67" t="s">
        <v>2418</v>
      </c>
      <c r="F269" s="66" t="s">
        <v>11112</v>
      </c>
      <c r="G269" s="45"/>
      <c r="H269" s="45"/>
      <c r="I269" s="45"/>
      <c r="J269" s="45"/>
    </row>
    <row r="270" spans="1:10" ht="14.1" customHeight="1" thickBot="1" x14ac:dyDescent="0.25">
      <c r="A270" s="100"/>
      <c r="B270" s="67" t="s">
        <v>12944</v>
      </c>
      <c r="C270" s="77">
        <v>42776</v>
      </c>
      <c r="D270" s="100"/>
      <c r="E270" s="67" t="s">
        <v>3074</v>
      </c>
      <c r="F270" s="66" t="s">
        <v>11112</v>
      </c>
      <c r="G270" s="45"/>
      <c r="H270" s="45"/>
      <c r="I270" s="45"/>
      <c r="J270" s="45"/>
    </row>
    <row r="271" spans="1:10" ht="14.1" customHeight="1" thickBot="1" x14ac:dyDescent="0.25">
      <c r="A271" s="100"/>
      <c r="B271" s="67" t="s">
        <v>1787</v>
      </c>
      <c r="C271" s="89">
        <f>IF(C270="","",IF(AND(MONTH(C270)&gt;=1,MONTH(C270)&lt;=3),1,IF(AND(MONTH(C270)&gt;=4,MONTH(C270)&lt;=6),2,IF(AND(MONTH(C270)&gt;=7,MONTH(C270)&lt;=9),3,4))))</f>
        <v>1</v>
      </c>
      <c r="D271" s="100"/>
      <c r="E271" s="67" t="s">
        <v>13194</v>
      </c>
      <c r="F271" s="66" t="s">
        <v>11112</v>
      </c>
      <c r="G271" s="45"/>
      <c r="H271" s="45"/>
      <c r="I271" s="45"/>
      <c r="J271" s="45"/>
    </row>
    <row r="272" spans="1:10" ht="14.1" customHeight="1" thickBot="1" x14ac:dyDescent="0.25">
      <c r="A272" s="45"/>
      <c r="B272" s="45"/>
      <c r="C272" s="45"/>
      <c r="D272" s="45"/>
      <c r="E272" s="45"/>
      <c r="F272" s="45"/>
      <c r="G272" s="45"/>
      <c r="H272" s="45"/>
      <c r="I272" s="45"/>
      <c r="J272" s="45"/>
    </row>
    <row r="273" spans="1:10" ht="14.1" customHeight="1" thickBot="1" x14ac:dyDescent="0.25">
      <c r="A273" s="72" t="s">
        <v>15737</v>
      </c>
      <c r="B273" s="72" t="s">
        <v>16148</v>
      </c>
      <c r="C273" s="72" t="s">
        <v>15643</v>
      </c>
      <c r="D273" s="72" t="s">
        <v>15252</v>
      </c>
      <c r="E273" s="72" t="s">
        <v>6933</v>
      </c>
      <c r="F273" s="72" t="s">
        <v>15281</v>
      </c>
      <c r="G273" s="45"/>
      <c r="H273" s="45"/>
      <c r="I273" s="45"/>
      <c r="J273" s="45"/>
    </row>
    <row r="274" spans="1:10" ht="13.5" customHeight="1" x14ac:dyDescent="0.2">
      <c r="A274" s="86">
        <v>78111808</v>
      </c>
      <c r="B274" s="69" t="str">
        <f ca="1">IFERROR(INDEX(UNSPSCDes,MATCH(INDIRECT(ADDRESS(ROW(),COLUMN()-1,4)),UNSPSCCode,0)),"")</f>
        <v>Alquiler de vehículos</v>
      </c>
      <c r="C274" s="81" t="s">
        <v>1450</v>
      </c>
      <c r="D274" s="81">
        <v>2</v>
      </c>
      <c r="E274" s="71">
        <v>100000</v>
      </c>
      <c r="F274" s="70">
        <f ca="1">INDIRECT(ADDRESS(ROW(),COLUMN()-2,4))*INDIRECT(ADDRESS(ROW(),COLUMN()-1,4))</f>
        <v>200000</v>
      </c>
      <c r="G274" s="45"/>
      <c r="H274" s="45"/>
      <c r="I274" s="45"/>
      <c r="J274" s="45"/>
    </row>
    <row r="275" spans="1:10" ht="14.1" customHeight="1" x14ac:dyDescent="0.2">
      <c r="A275" s="45"/>
      <c r="B275" s="45"/>
      <c r="C275" s="45"/>
      <c r="D275" s="45"/>
      <c r="E275" s="73" t="s">
        <v>12552</v>
      </c>
      <c r="F275" s="74">
        <f ca="1">SUM(Table316[MONTO TOTAL ESTIMADO])</f>
        <v>200000</v>
      </c>
      <c r="G275" s="45"/>
      <c r="H275" s="45" t="str">
        <f>C267</f>
        <v>Servicios</v>
      </c>
      <c r="I275" s="45" t="str">
        <f>E267</f>
        <v>Sí</v>
      </c>
      <c r="J275" s="45" t="str">
        <f>D267</f>
        <v>Compras por debajo del Umbral</v>
      </c>
    </row>
    <row r="276" spans="1:10" ht="14.1" customHeight="1" thickBot="1" x14ac:dyDescent="0.3"/>
    <row r="277" spans="1:10" ht="33.75" customHeight="1" thickBot="1" x14ac:dyDescent="0.25">
      <c r="A277" s="64" t="s">
        <v>16384</v>
      </c>
      <c r="B277" s="64" t="s">
        <v>161</v>
      </c>
      <c r="C277" s="64" t="s">
        <v>11726</v>
      </c>
      <c r="D277" s="64" t="s">
        <v>14380</v>
      </c>
      <c r="E277" s="64" t="s">
        <v>10962</v>
      </c>
      <c r="F277" s="64" t="s">
        <v>11095</v>
      </c>
      <c r="G277" s="45"/>
      <c r="H277" s="45"/>
      <c r="I277" s="45"/>
      <c r="J277" s="45"/>
    </row>
    <row r="278" spans="1:10" ht="13.5" customHeight="1" thickBot="1" x14ac:dyDescent="0.25">
      <c r="A278" s="85" t="s">
        <v>18846</v>
      </c>
      <c r="B278" s="85" t="s">
        <v>18847</v>
      </c>
      <c r="C278" s="66" t="s">
        <v>6799</v>
      </c>
      <c r="D278" s="66" t="s">
        <v>17484</v>
      </c>
      <c r="E278" s="66" t="s">
        <v>8855</v>
      </c>
      <c r="F278" s="66"/>
      <c r="G278" s="45"/>
      <c r="H278" s="45"/>
      <c r="I278" s="45"/>
      <c r="J278" s="45"/>
    </row>
    <row r="279" spans="1:10" ht="14.1" customHeight="1" thickBot="1" x14ac:dyDescent="0.25">
      <c r="A279" s="99" t="s">
        <v>14830</v>
      </c>
      <c r="B279" s="67" t="s">
        <v>8529</v>
      </c>
      <c r="C279" s="77">
        <v>42750</v>
      </c>
      <c r="D279" s="99" t="s">
        <v>9386</v>
      </c>
      <c r="E279" s="67" t="s">
        <v>13095</v>
      </c>
      <c r="F279" s="66" t="s">
        <v>3081</v>
      </c>
      <c r="G279" s="45"/>
      <c r="H279" s="45"/>
      <c r="I279" s="45"/>
      <c r="J279" s="45"/>
    </row>
    <row r="280" spans="1:10" ht="14.1" customHeight="1" thickBot="1" x14ac:dyDescent="0.25">
      <c r="A280" s="100"/>
      <c r="B280" s="67" t="s">
        <v>1787</v>
      </c>
      <c r="C280" s="89">
        <f>IF(C279="","",IF(AND(MONTH(C279)&gt;=1,MONTH(C279)&lt;=3),1,IF(AND(MONTH(C279)&gt;=4,MONTH(C279)&lt;=6),2,IF(AND(MONTH(C279)&gt;=7,MONTH(C279)&lt;=9),3,4))))</f>
        <v>1</v>
      </c>
      <c r="D280" s="100"/>
      <c r="E280" s="67" t="s">
        <v>2418</v>
      </c>
      <c r="F280" s="66" t="s">
        <v>11112</v>
      </c>
      <c r="G280" s="45"/>
      <c r="H280" s="45"/>
      <c r="I280" s="45"/>
      <c r="J280" s="45"/>
    </row>
    <row r="281" spans="1:10" ht="14.1" customHeight="1" thickBot="1" x14ac:dyDescent="0.25">
      <c r="A281" s="100"/>
      <c r="B281" s="67" t="s">
        <v>12944</v>
      </c>
      <c r="C281" s="77">
        <v>42781</v>
      </c>
      <c r="D281" s="100"/>
      <c r="E281" s="67" t="s">
        <v>3074</v>
      </c>
      <c r="F281" s="66" t="s">
        <v>11112</v>
      </c>
      <c r="G281" s="45"/>
      <c r="H281" s="45"/>
      <c r="I281" s="45"/>
      <c r="J281" s="45"/>
    </row>
    <row r="282" spans="1:10" ht="14.1" customHeight="1" thickBot="1" x14ac:dyDescent="0.25">
      <c r="A282" s="100"/>
      <c r="B282" s="67" t="s">
        <v>1787</v>
      </c>
      <c r="C282" s="89">
        <f>IF(C281="","",IF(AND(MONTH(C281)&gt;=1,MONTH(C281)&lt;=3),1,IF(AND(MONTH(C281)&gt;=4,MONTH(C281)&lt;=6),2,IF(AND(MONTH(C281)&gt;=7,MONTH(C281)&lt;=9),3,4))))</f>
        <v>1</v>
      </c>
      <c r="D282" s="100"/>
      <c r="E282" s="67" t="s">
        <v>13194</v>
      </c>
      <c r="F282" s="66" t="s">
        <v>11112</v>
      </c>
      <c r="G282" s="45"/>
      <c r="H282" s="45"/>
      <c r="I282" s="45"/>
      <c r="J282" s="45"/>
    </row>
    <row r="283" spans="1:10" ht="14.1" customHeight="1" thickBot="1" x14ac:dyDescent="0.25">
      <c r="A283" s="45"/>
      <c r="B283" s="45"/>
      <c r="C283" s="45"/>
      <c r="D283" s="45"/>
      <c r="E283" s="45"/>
      <c r="F283" s="45"/>
      <c r="G283" s="45"/>
      <c r="H283" s="45"/>
      <c r="I283" s="45"/>
      <c r="J283" s="45"/>
    </row>
    <row r="284" spans="1:10" ht="14.1" customHeight="1" thickBot="1" x14ac:dyDescent="0.25">
      <c r="A284" s="72" t="s">
        <v>15737</v>
      </c>
      <c r="B284" s="72" t="s">
        <v>16148</v>
      </c>
      <c r="C284" s="72" t="s">
        <v>15643</v>
      </c>
      <c r="D284" s="72" t="s">
        <v>15252</v>
      </c>
      <c r="E284" s="72" t="s">
        <v>6933</v>
      </c>
      <c r="F284" s="72" t="s">
        <v>15281</v>
      </c>
      <c r="G284" s="45"/>
      <c r="H284" s="45"/>
      <c r="I284" s="45"/>
      <c r="J284" s="45"/>
    </row>
    <row r="285" spans="1:10" ht="13.5" customHeight="1" x14ac:dyDescent="0.2">
      <c r="A285" s="86">
        <v>82101504</v>
      </c>
      <c r="B285" s="69" t="str">
        <f ca="1">IFERROR(INDEX(UNSPSCDes,MATCH(INDIRECT(ADDRESS(ROW(),COLUMN()-1,4)),UNSPSCCode,0)),"")</f>
        <v>Publicidad en periódicos</v>
      </c>
      <c r="C285" s="81" t="s">
        <v>1450</v>
      </c>
      <c r="D285" s="81">
        <v>5</v>
      </c>
      <c r="E285" s="71">
        <v>300000</v>
      </c>
      <c r="F285" s="70">
        <f ca="1">INDIRECT(ADDRESS(ROW(),COLUMN()-2,4))*INDIRECT(ADDRESS(ROW(),COLUMN()-1,4))</f>
        <v>1500000</v>
      </c>
      <c r="G285" s="45"/>
      <c r="H285" s="45"/>
      <c r="I285" s="45"/>
      <c r="J285" s="45"/>
    </row>
    <row r="286" spans="1:10" ht="14.1" customHeight="1" x14ac:dyDescent="0.2">
      <c r="A286" s="45"/>
      <c r="B286" s="45"/>
      <c r="C286" s="45"/>
      <c r="D286" s="45"/>
      <c r="E286" s="73" t="s">
        <v>12552</v>
      </c>
      <c r="F286" s="74">
        <f ca="1">SUM(Table317[MONTO TOTAL ESTIMADO])</f>
        <v>1500000</v>
      </c>
      <c r="G286" s="45"/>
      <c r="H286" s="45" t="str">
        <f>C278</f>
        <v>Servicios</v>
      </c>
      <c r="I286" s="45" t="str">
        <f>E278</f>
        <v>Sí</v>
      </c>
      <c r="J286" s="45" t="str">
        <f>D278</f>
        <v>Compras Menores</v>
      </c>
    </row>
    <row r="287" spans="1:10" ht="14.1" customHeight="1" thickBot="1" x14ac:dyDescent="0.3"/>
    <row r="288" spans="1:10" ht="33.75" customHeight="1" thickBot="1" x14ac:dyDescent="0.25">
      <c r="A288" s="64" t="s">
        <v>16384</v>
      </c>
      <c r="B288" s="64" t="s">
        <v>161</v>
      </c>
      <c r="C288" s="64" t="s">
        <v>11726</v>
      </c>
      <c r="D288" s="64" t="s">
        <v>14380</v>
      </c>
      <c r="E288" s="64" t="s">
        <v>10962</v>
      </c>
      <c r="F288" s="64" t="s">
        <v>11095</v>
      </c>
      <c r="G288" s="45"/>
      <c r="H288" s="45"/>
      <c r="I288" s="45"/>
      <c r="J288" s="45"/>
    </row>
    <row r="289" spans="1:10" ht="13.5" customHeight="1" thickBot="1" x14ac:dyDescent="0.25">
      <c r="A289" s="85" t="s">
        <v>18848</v>
      </c>
      <c r="B289" s="85" t="s">
        <v>18848</v>
      </c>
      <c r="C289" s="66" t="s">
        <v>6799</v>
      </c>
      <c r="D289" s="66" t="s">
        <v>1876</v>
      </c>
      <c r="E289" s="66" t="s">
        <v>8855</v>
      </c>
      <c r="F289" s="66"/>
      <c r="G289" s="45"/>
      <c r="H289" s="45"/>
      <c r="I289" s="45"/>
      <c r="J289" s="45"/>
    </row>
    <row r="290" spans="1:10" ht="14.1" customHeight="1" thickBot="1" x14ac:dyDescent="0.25">
      <c r="A290" s="99" t="s">
        <v>14830</v>
      </c>
      <c r="B290" s="67" t="s">
        <v>8529</v>
      </c>
      <c r="C290" s="77">
        <v>42745</v>
      </c>
      <c r="D290" s="99" t="s">
        <v>9386</v>
      </c>
      <c r="E290" s="67" t="s">
        <v>13095</v>
      </c>
      <c r="F290" s="66" t="s">
        <v>3081</v>
      </c>
      <c r="G290" s="45"/>
      <c r="H290" s="45"/>
      <c r="I290" s="45"/>
      <c r="J290" s="45"/>
    </row>
    <row r="291" spans="1:10" ht="14.1" customHeight="1" thickBot="1" x14ac:dyDescent="0.25">
      <c r="A291" s="100"/>
      <c r="B291" s="67" t="s">
        <v>1787</v>
      </c>
      <c r="C291" s="89">
        <f>IF(C290="","",IF(AND(MONTH(C290)&gt;=1,MONTH(C290)&lt;=3),1,IF(AND(MONTH(C290)&gt;=4,MONTH(C290)&lt;=6),2,IF(AND(MONTH(C290)&gt;=7,MONTH(C290)&lt;=9),3,4))))</f>
        <v>1</v>
      </c>
      <c r="D291" s="100"/>
      <c r="E291" s="67" t="s">
        <v>2418</v>
      </c>
      <c r="F291" s="66" t="s">
        <v>11112</v>
      </c>
      <c r="G291" s="45"/>
      <c r="H291" s="45"/>
      <c r="I291" s="45"/>
      <c r="J291" s="45"/>
    </row>
    <row r="292" spans="1:10" ht="14.1" customHeight="1" thickBot="1" x14ac:dyDescent="0.25">
      <c r="A292" s="100"/>
      <c r="B292" s="67" t="s">
        <v>12944</v>
      </c>
      <c r="C292" s="77">
        <v>42776</v>
      </c>
      <c r="D292" s="100"/>
      <c r="E292" s="67" t="s">
        <v>3074</v>
      </c>
      <c r="F292" s="66" t="s">
        <v>11112</v>
      </c>
      <c r="G292" s="45"/>
      <c r="H292" s="45"/>
      <c r="I292" s="45"/>
      <c r="J292" s="45"/>
    </row>
    <row r="293" spans="1:10" ht="14.1" customHeight="1" thickBot="1" x14ac:dyDescent="0.25">
      <c r="A293" s="100"/>
      <c r="B293" s="67" t="s">
        <v>1787</v>
      </c>
      <c r="C293" s="89">
        <f>IF(C292="","",IF(AND(MONTH(C292)&gt;=1,MONTH(C292)&lt;=3),1,IF(AND(MONTH(C292)&gt;=4,MONTH(C292)&lt;=6),2,IF(AND(MONTH(C292)&gt;=7,MONTH(C292)&lt;=9),3,4))))</f>
        <v>1</v>
      </c>
      <c r="D293" s="100"/>
      <c r="E293" s="67" t="s">
        <v>13194</v>
      </c>
      <c r="F293" s="66" t="s">
        <v>11112</v>
      </c>
      <c r="G293" s="45"/>
      <c r="H293" s="45"/>
      <c r="I293" s="45"/>
      <c r="J293" s="45"/>
    </row>
    <row r="294" spans="1:10" ht="14.1" customHeight="1" thickBot="1" x14ac:dyDescent="0.25">
      <c r="A294" s="45"/>
      <c r="B294" s="45"/>
      <c r="C294" s="45"/>
      <c r="D294" s="45"/>
      <c r="E294" s="45"/>
      <c r="F294" s="45"/>
      <c r="G294" s="45"/>
      <c r="H294" s="45"/>
      <c r="I294" s="45"/>
      <c r="J294" s="45"/>
    </row>
    <row r="295" spans="1:10" ht="14.1" customHeight="1" thickBot="1" x14ac:dyDescent="0.25">
      <c r="A295" s="72" t="s">
        <v>15737</v>
      </c>
      <c r="B295" s="72" t="s">
        <v>16148</v>
      </c>
      <c r="C295" s="72" t="s">
        <v>15643</v>
      </c>
      <c r="D295" s="72" t="s">
        <v>15252</v>
      </c>
      <c r="E295" s="72" t="s">
        <v>6933</v>
      </c>
      <c r="F295" s="72" t="s">
        <v>15281</v>
      </c>
      <c r="G295" s="45"/>
      <c r="H295" s="45"/>
      <c r="I295" s="45"/>
      <c r="J295" s="45"/>
    </row>
    <row r="296" spans="1:10" ht="13.5" customHeight="1" x14ac:dyDescent="0.2">
      <c r="A296" s="86">
        <v>73151904</v>
      </c>
      <c r="B296" s="69" t="str">
        <f ca="1">IFERROR(INDEX(UNSPSCDes,MATCH(INDIRECT(ADDRESS(ROW(),COLUMN()-1,4)),UNSPSCCode,0)),"")</f>
        <v>Servicios de impresión industrial offset</v>
      </c>
      <c r="C296" s="81" t="s">
        <v>8726</v>
      </c>
      <c r="D296" s="81">
        <v>20</v>
      </c>
      <c r="E296" s="71">
        <v>500</v>
      </c>
      <c r="F296" s="70">
        <f ca="1">INDIRECT(ADDRESS(ROW(),COLUMN()-2,4))*INDIRECT(ADDRESS(ROW(),COLUMN()-1,4))</f>
        <v>10000</v>
      </c>
      <c r="G296" s="45"/>
      <c r="H296" s="45"/>
      <c r="I296" s="45"/>
      <c r="J296" s="45"/>
    </row>
    <row r="297" spans="1:10" ht="13.5" customHeight="1" x14ac:dyDescent="0.2">
      <c r="A297" s="86">
        <v>73151904</v>
      </c>
      <c r="B297" s="69" t="str">
        <f ca="1">IFERROR(INDEX(UNSPSCDes,MATCH(INDIRECT(ADDRESS(ROW(),COLUMN()-1,4)),UNSPSCCode,0)),"")</f>
        <v>Servicios de impresión industrial offset</v>
      </c>
      <c r="C297" s="90" t="s">
        <v>8726</v>
      </c>
      <c r="D297" s="81">
        <v>10</v>
      </c>
      <c r="E297" s="71">
        <v>1600</v>
      </c>
      <c r="F297" s="70">
        <f ca="1">INDIRECT(ADDRESS(ROW(),COLUMN()-2,4))*INDIRECT(ADDRESS(ROW(),COLUMN()-1,4))</f>
        <v>16000</v>
      </c>
      <c r="G297" s="45"/>
      <c r="H297" s="45"/>
      <c r="I297" s="45"/>
      <c r="J297" s="45"/>
    </row>
    <row r="298" spans="1:10" ht="13.5" customHeight="1" x14ac:dyDescent="0.2">
      <c r="A298" s="86">
        <v>73151904</v>
      </c>
      <c r="B298" s="69" t="str">
        <f ca="1">IFERROR(INDEX(UNSPSCDes,MATCH(INDIRECT(ADDRESS(ROW(),COLUMN()-1,4)),UNSPSCCode,0)),"")</f>
        <v>Servicios de impresión industrial offset</v>
      </c>
      <c r="C298" s="90" t="s">
        <v>16990</v>
      </c>
      <c r="D298" s="81">
        <v>20</v>
      </c>
      <c r="E298" s="71">
        <v>1800</v>
      </c>
      <c r="F298" s="70">
        <f ca="1">INDIRECT(ADDRESS(ROW(),COLUMN()-2,4))*INDIRECT(ADDRESS(ROW(),COLUMN()-1,4))</f>
        <v>36000</v>
      </c>
      <c r="G298" s="45"/>
      <c r="H298" s="45"/>
      <c r="I298" s="45"/>
      <c r="J298" s="45"/>
    </row>
    <row r="299" spans="1:10" ht="14.1" customHeight="1" x14ac:dyDescent="0.2">
      <c r="A299" s="45"/>
      <c r="B299" s="45"/>
      <c r="C299" s="45"/>
      <c r="D299" s="45"/>
      <c r="E299" s="73" t="s">
        <v>12552</v>
      </c>
      <c r="F299" s="74">
        <f ca="1">SUM(Table318[MONTO TOTAL ESTIMADO])</f>
        <v>62000</v>
      </c>
      <c r="G299" s="45"/>
      <c r="H299" s="45" t="str">
        <f>C289</f>
        <v>Servicios</v>
      </c>
      <c r="I299" s="45" t="str">
        <f>E289</f>
        <v>Sí</v>
      </c>
      <c r="J299" s="45" t="str">
        <f>D289</f>
        <v>Comparacion de Precios</v>
      </c>
    </row>
    <row r="300" spans="1:10" ht="14.1" customHeight="1" thickBot="1" x14ac:dyDescent="0.3"/>
    <row r="301" spans="1:10" ht="33.75" customHeight="1" thickBot="1" x14ac:dyDescent="0.25">
      <c r="A301" s="64" t="s">
        <v>16384</v>
      </c>
      <c r="B301" s="64" t="s">
        <v>161</v>
      </c>
      <c r="C301" s="64" t="s">
        <v>11726</v>
      </c>
      <c r="D301" s="64" t="s">
        <v>14380</v>
      </c>
      <c r="E301" s="64" t="s">
        <v>10962</v>
      </c>
      <c r="F301" s="64" t="s">
        <v>11095</v>
      </c>
      <c r="G301" s="45"/>
      <c r="H301" s="45"/>
      <c r="I301" s="45"/>
      <c r="J301" s="45"/>
    </row>
    <row r="302" spans="1:10" ht="13.5" customHeight="1" thickBot="1" x14ac:dyDescent="0.25">
      <c r="A302" s="85" t="s">
        <v>18849</v>
      </c>
      <c r="B302" s="85" t="s">
        <v>18849</v>
      </c>
      <c r="C302" s="66" t="s">
        <v>6799</v>
      </c>
      <c r="D302" s="66" t="s">
        <v>10171</v>
      </c>
      <c r="E302" s="66" t="s">
        <v>17855</v>
      </c>
      <c r="F302" s="66"/>
      <c r="G302" s="45"/>
      <c r="H302" s="45"/>
      <c r="I302" s="45"/>
      <c r="J302" s="45"/>
    </row>
    <row r="303" spans="1:10" ht="14.1" customHeight="1" thickBot="1" x14ac:dyDescent="0.25">
      <c r="A303" s="99" t="s">
        <v>14830</v>
      </c>
      <c r="B303" s="67" t="s">
        <v>8529</v>
      </c>
      <c r="C303" s="77">
        <v>42736</v>
      </c>
      <c r="D303" s="99" t="s">
        <v>9386</v>
      </c>
      <c r="E303" s="67" t="s">
        <v>13095</v>
      </c>
      <c r="F303" s="66" t="s">
        <v>3081</v>
      </c>
      <c r="G303" s="45"/>
      <c r="H303" s="45"/>
      <c r="I303" s="45"/>
      <c r="J303" s="45"/>
    </row>
    <row r="304" spans="1:10" ht="14.1" customHeight="1" thickBot="1" x14ac:dyDescent="0.25">
      <c r="A304" s="100"/>
      <c r="B304" s="67" t="s">
        <v>1787</v>
      </c>
      <c r="C304" s="89">
        <f>IF(C303="","",IF(AND(MONTH(C303)&gt;=1,MONTH(C303)&lt;=3),1,IF(AND(MONTH(C303)&gt;=4,MONTH(C303)&lt;=6),2,IF(AND(MONTH(C303)&gt;=7,MONTH(C303)&lt;=9),3,4))))</f>
        <v>1</v>
      </c>
      <c r="D304" s="100"/>
      <c r="E304" s="67" t="s">
        <v>2418</v>
      </c>
      <c r="F304" s="66" t="s">
        <v>11112</v>
      </c>
      <c r="G304" s="45"/>
      <c r="H304" s="45"/>
      <c r="I304" s="45"/>
      <c r="J304" s="45"/>
    </row>
    <row r="305" spans="1:10" ht="14.1" customHeight="1" thickBot="1" x14ac:dyDescent="0.25">
      <c r="A305" s="100"/>
      <c r="B305" s="67" t="s">
        <v>12944</v>
      </c>
      <c r="C305" s="77">
        <v>42767</v>
      </c>
      <c r="D305" s="100"/>
      <c r="E305" s="67" t="s">
        <v>3074</v>
      </c>
      <c r="F305" s="66" t="s">
        <v>11112</v>
      </c>
      <c r="G305" s="45"/>
      <c r="H305" s="45"/>
      <c r="I305" s="45"/>
      <c r="J305" s="45"/>
    </row>
    <row r="306" spans="1:10" ht="14.1" customHeight="1" thickBot="1" x14ac:dyDescent="0.25">
      <c r="A306" s="100"/>
      <c r="B306" s="67" t="s">
        <v>1787</v>
      </c>
      <c r="C306" s="89">
        <f>IF(C305="","",IF(AND(MONTH(C305)&gt;=1,MONTH(C305)&lt;=3),1,IF(AND(MONTH(C305)&gt;=4,MONTH(C305)&lt;=6),2,IF(AND(MONTH(C305)&gt;=7,MONTH(C305)&lt;=9),3,4))))</f>
        <v>1</v>
      </c>
      <c r="D306" s="100"/>
      <c r="E306" s="67" t="s">
        <v>13194</v>
      </c>
      <c r="F306" s="66" t="s">
        <v>11112</v>
      </c>
      <c r="G306" s="45"/>
      <c r="H306" s="45"/>
      <c r="I306" s="45"/>
      <c r="J306" s="45"/>
    </row>
    <row r="307" spans="1:10" ht="14.1" customHeight="1" thickBot="1" x14ac:dyDescent="0.25">
      <c r="A307" s="45"/>
      <c r="B307" s="45"/>
      <c r="C307" s="45"/>
      <c r="D307" s="45"/>
      <c r="E307" s="45"/>
      <c r="F307" s="45"/>
      <c r="G307" s="45"/>
      <c r="H307" s="45"/>
      <c r="I307" s="45"/>
      <c r="J307" s="45"/>
    </row>
    <row r="308" spans="1:10" ht="14.1" customHeight="1" thickBot="1" x14ac:dyDescent="0.25">
      <c r="A308" s="72" t="s">
        <v>15737</v>
      </c>
      <c r="B308" s="72" t="s">
        <v>16148</v>
      </c>
      <c r="C308" s="72" t="s">
        <v>15643</v>
      </c>
      <c r="D308" s="72" t="s">
        <v>15252</v>
      </c>
      <c r="E308" s="72" t="s">
        <v>6933</v>
      </c>
      <c r="F308" s="72" t="s">
        <v>15281</v>
      </c>
      <c r="G308" s="45"/>
      <c r="H308" s="45"/>
      <c r="I308" s="45"/>
      <c r="J308" s="45"/>
    </row>
    <row r="309" spans="1:10" ht="13.5" customHeight="1" x14ac:dyDescent="0.2">
      <c r="A309" s="86">
        <v>93141808</v>
      </c>
      <c r="B309" s="69" t="str">
        <f ca="1">IFERROR(INDEX(UNSPSCDes,MATCH(INDIRECT(ADDRESS(ROW(),COLUMN()-1,4)),UNSPSCCode,0)),"")</f>
        <v>Servicios de seguridad o salud ocupacional</v>
      </c>
      <c r="C309" s="81" t="s">
        <v>1450</v>
      </c>
      <c r="D309" s="81">
        <v>3</v>
      </c>
      <c r="E309" s="71">
        <v>1000000</v>
      </c>
      <c r="F309" s="70">
        <f ca="1">INDIRECT(ADDRESS(ROW(),COLUMN()-2,4))*INDIRECT(ADDRESS(ROW(),COLUMN()-1,4))</f>
        <v>3000000</v>
      </c>
      <c r="G309" s="45"/>
      <c r="H309" s="45"/>
      <c r="I309" s="45"/>
      <c r="J309" s="45"/>
    </row>
    <row r="310" spans="1:10" ht="14.1" customHeight="1" x14ac:dyDescent="0.2">
      <c r="A310" s="45"/>
      <c r="B310" s="45"/>
      <c r="C310" s="45"/>
      <c r="D310" s="45"/>
      <c r="E310" s="73" t="s">
        <v>12552</v>
      </c>
      <c r="F310" s="74">
        <f ca="1">SUM(Table320[MONTO TOTAL ESTIMADO])</f>
        <v>3000000</v>
      </c>
      <c r="G310" s="45"/>
      <c r="H310" s="45" t="str">
        <f>C302</f>
        <v>Servicios</v>
      </c>
      <c r="I310" s="45" t="str">
        <f>E302</f>
        <v>No</v>
      </c>
      <c r="J310" s="45" t="str">
        <f>D302</f>
        <v>Compras por debajo del Umbral</v>
      </c>
    </row>
    <row r="311" spans="1:10" ht="14.1" customHeight="1" thickBot="1" x14ac:dyDescent="0.3"/>
    <row r="312" spans="1:10" ht="33.75" customHeight="1" thickBot="1" x14ac:dyDescent="0.25">
      <c r="A312" s="64" t="s">
        <v>16384</v>
      </c>
      <c r="B312" s="64" t="s">
        <v>161</v>
      </c>
      <c r="C312" s="64" t="s">
        <v>11726</v>
      </c>
      <c r="D312" s="64" t="s">
        <v>14380</v>
      </c>
      <c r="E312" s="64" t="s">
        <v>10962</v>
      </c>
      <c r="F312" s="64" t="s">
        <v>11095</v>
      </c>
      <c r="G312" s="45"/>
      <c r="H312" s="45"/>
      <c r="I312" s="45"/>
      <c r="J312" s="45"/>
    </row>
    <row r="313" spans="1:10" ht="13.5" customHeight="1" thickBot="1" x14ac:dyDescent="0.25">
      <c r="A313" s="85" t="s">
        <v>18833</v>
      </c>
      <c r="B313" s="85" t="s">
        <v>18833</v>
      </c>
      <c r="C313" s="66" t="s">
        <v>17799</v>
      </c>
      <c r="D313" s="66" t="s">
        <v>17484</v>
      </c>
      <c r="E313" s="66" t="s">
        <v>8855</v>
      </c>
      <c r="F313" s="66"/>
      <c r="G313" s="45"/>
      <c r="H313" s="45"/>
      <c r="I313" s="45"/>
      <c r="J313" s="45"/>
    </row>
    <row r="314" spans="1:10" ht="14.1" customHeight="1" thickBot="1" x14ac:dyDescent="0.25">
      <c r="A314" s="99" t="s">
        <v>14830</v>
      </c>
      <c r="B314" s="67" t="s">
        <v>8529</v>
      </c>
      <c r="C314" s="77">
        <v>42835</v>
      </c>
      <c r="D314" s="99" t="s">
        <v>9386</v>
      </c>
      <c r="E314" s="67" t="s">
        <v>13095</v>
      </c>
      <c r="F314" s="66" t="s">
        <v>3081</v>
      </c>
      <c r="G314" s="45"/>
      <c r="H314" s="45"/>
      <c r="I314" s="45"/>
      <c r="J314" s="45"/>
    </row>
    <row r="315" spans="1:10" ht="14.1" customHeight="1" thickBot="1" x14ac:dyDescent="0.25">
      <c r="A315" s="100"/>
      <c r="B315" s="67" t="s">
        <v>1787</v>
      </c>
      <c r="C315" s="89">
        <f>IF(C314="","",IF(AND(MONTH(C314)&gt;=1,MONTH(C314)&lt;=3),1,IF(AND(MONTH(C314)&gt;=4,MONTH(C314)&lt;=6),2,IF(AND(MONTH(C314)&gt;=7,MONTH(C314)&lt;=9),3,4))))</f>
        <v>2</v>
      </c>
      <c r="D315" s="100"/>
      <c r="E315" s="67" t="s">
        <v>2418</v>
      </c>
      <c r="F315" s="66" t="s">
        <v>11112</v>
      </c>
      <c r="G315" s="45"/>
      <c r="H315" s="45"/>
      <c r="I315" s="45"/>
      <c r="J315" s="45"/>
    </row>
    <row r="316" spans="1:10" ht="14.1" customHeight="1" thickBot="1" x14ac:dyDescent="0.25">
      <c r="A316" s="100"/>
      <c r="B316" s="67" t="s">
        <v>12944</v>
      </c>
      <c r="C316" s="77">
        <v>42865</v>
      </c>
      <c r="D316" s="100"/>
      <c r="E316" s="67" t="s">
        <v>3074</v>
      </c>
      <c r="F316" s="66" t="s">
        <v>11112</v>
      </c>
      <c r="G316" s="45"/>
      <c r="H316" s="45"/>
      <c r="I316" s="45"/>
      <c r="J316" s="45"/>
    </row>
    <row r="317" spans="1:10" ht="14.1" customHeight="1" thickBot="1" x14ac:dyDescent="0.25">
      <c r="A317" s="100"/>
      <c r="B317" s="67" t="s">
        <v>1787</v>
      </c>
      <c r="C317" s="89">
        <f>IF(C316="","",IF(AND(MONTH(C316)&gt;=1,MONTH(C316)&lt;=3),1,IF(AND(MONTH(C316)&gt;=4,MONTH(C316)&lt;=6),2,IF(AND(MONTH(C316)&gt;=7,MONTH(C316)&lt;=9),3,4))))</f>
        <v>2</v>
      </c>
      <c r="D317" s="100"/>
      <c r="E317" s="67" t="s">
        <v>13194</v>
      </c>
      <c r="F317" s="66" t="s">
        <v>11112</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15737</v>
      </c>
      <c r="B319" s="72" t="s">
        <v>16148</v>
      </c>
      <c r="C319" s="72" t="s">
        <v>15643</v>
      </c>
      <c r="D319" s="72" t="s">
        <v>15252</v>
      </c>
      <c r="E319" s="72" t="s">
        <v>6933</v>
      </c>
      <c r="F319" s="72" t="s">
        <v>15281</v>
      </c>
      <c r="G319" s="45"/>
      <c r="H319" s="45"/>
      <c r="I319" s="45"/>
      <c r="J319" s="45"/>
    </row>
    <row r="320" spans="1:10" ht="13.5" customHeight="1" x14ac:dyDescent="0.2">
      <c r="A320" s="86">
        <v>47131801</v>
      </c>
      <c r="B320" s="69" t="str">
        <f t="shared" ref="B320:B342" ca="1" si="6">IFERROR(INDEX(UNSPSCDes,MATCH(INDIRECT(ADDRESS(ROW(),COLUMN()-1,4)),UNSPSCCode,0)),"")</f>
        <v>Limpiadores de pisos</v>
      </c>
      <c r="C320" s="82" t="s">
        <v>9560</v>
      </c>
      <c r="D320" s="81">
        <v>70</v>
      </c>
      <c r="E320" s="71">
        <v>88.5</v>
      </c>
      <c r="F320" s="70">
        <f t="shared" ref="F320:F342" ca="1" si="7">INDIRECT(ADDRESS(ROW(),COLUMN()-2,4))*INDIRECT(ADDRESS(ROW(),COLUMN()-1,4))</f>
        <v>6195</v>
      </c>
      <c r="G320" s="45"/>
      <c r="H320" s="45"/>
      <c r="I320" s="45"/>
      <c r="J320" s="45"/>
    </row>
    <row r="321" spans="1:10" ht="13.5" customHeight="1" x14ac:dyDescent="0.2">
      <c r="A321" s="86">
        <v>42281704</v>
      </c>
      <c r="B321" s="69" t="str">
        <f t="shared" ca="1" si="6"/>
        <v>Limpiadores o detergentes para instrumentos</v>
      </c>
      <c r="C321" s="82" t="s">
        <v>4735</v>
      </c>
      <c r="D321" s="81">
        <v>5</v>
      </c>
      <c r="E321" s="71">
        <v>719.8</v>
      </c>
      <c r="F321" s="70">
        <f t="shared" ca="1" si="7"/>
        <v>3599</v>
      </c>
      <c r="G321" s="45"/>
      <c r="H321" s="45"/>
      <c r="I321" s="45"/>
      <c r="J321" s="45"/>
    </row>
    <row r="322" spans="1:10" ht="13.5" customHeight="1" x14ac:dyDescent="0.2">
      <c r="A322" s="86">
        <v>47131604</v>
      </c>
      <c r="B322" s="69" t="str">
        <f t="shared" ca="1" si="6"/>
        <v>Escobas</v>
      </c>
      <c r="C322" s="82" t="s">
        <v>1450</v>
      </c>
      <c r="D322" s="81">
        <v>10</v>
      </c>
      <c r="E322" s="71">
        <v>88.5</v>
      </c>
      <c r="F322" s="70">
        <f t="shared" ca="1" si="7"/>
        <v>885</v>
      </c>
      <c r="G322" s="45"/>
      <c r="H322" s="45"/>
      <c r="I322" s="45"/>
      <c r="J322" s="45"/>
    </row>
    <row r="323" spans="1:10" ht="13.5" customHeight="1" x14ac:dyDescent="0.2">
      <c r="A323" s="86">
        <v>10191509</v>
      </c>
      <c r="B323" s="69" t="str">
        <f t="shared" ca="1" si="6"/>
        <v>Insecticidas</v>
      </c>
      <c r="C323" s="82" t="s">
        <v>1450</v>
      </c>
      <c r="D323" s="81">
        <v>15</v>
      </c>
      <c r="E323" s="71">
        <v>95</v>
      </c>
      <c r="F323" s="70">
        <f t="shared" ca="1" si="7"/>
        <v>1425</v>
      </c>
      <c r="G323" s="45"/>
      <c r="H323" s="45"/>
      <c r="I323" s="45"/>
      <c r="J323" s="45"/>
    </row>
    <row r="324" spans="1:10" ht="13.5" customHeight="1" x14ac:dyDescent="0.2">
      <c r="A324" s="86">
        <v>53131608</v>
      </c>
      <c r="B324" s="69" t="str">
        <f t="shared" ca="1" si="6"/>
        <v>Jabones</v>
      </c>
      <c r="C324" s="82" t="s">
        <v>9560</v>
      </c>
      <c r="D324" s="81">
        <v>40</v>
      </c>
      <c r="E324" s="71">
        <v>112.1</v>
      </c>
      <c r="F324" s="70">
        <f t="shared" ca="1" si="7"/>
        <v>4484</v>
      </c>
      <c r="G324" s="45"/>
      <c r="H324" s="45"/>
      <c r="I324" s="45"/>
      <c r="J324" s="45"/>
    </row>
    <row r="325" spans="1:10" ht="13.5" customHeight="1" x14ac:dyDescent="0.2">
      <c r="A325" s="86">
        <v>47121807</v>
      </c>
      <c r="B325" s="69" t="str">
        <f t="shared" ca="1" si="6"/>
        <v>Émbolo del lavaplatos o inodoro</v>
      </c>
      <c r="C325" s="82" t="s">
        <v>1450</v>
      </c>
      <c r="D325" s="81">
        <v>60</v>
      </c>
      <c r="E325" s="71">
        <v>75.52</v>
      </c>
      <c r="F325" s="70">
        <f t="shared" ca="1" si="7"/>
        <v>4531.2</v>
      </c>
      <c r="G325" s="45"/>
      <c r="H325" s="45"/>
      <c r="I325" s="45"/>
      <c r="J325" s="45"/>
    </row>
    <row r="326" spans="1:10" ht="13.5" customHeight="1" x14ac:dyDescent="0.2">
      <c r="A326" s="86">
        <v>47131907</v>
      </c>
      <c r="B326" s="69" t="str">
        <f t="shared" ca="1" si="6"/>
        <v>Escobas absorbentes</v>
      </c>
      <c r="C326" s="82" t="s">
        <v>1450</v>
      </c>
      <c r="D326" s="81">
        <v>25</v>
      </c>
      <c r="E326" s="71">
        <v>112.1</v>
      </c>
      <c r="F326" s="70">
        <f t="shared" ca="1" si="7"/>
        <v>2802.5</v>
      </c>
      <c r="G326" s="45"/>
      <c r="H326" s="45"/>
      <c r="I326" s="45"/>
      <c r="J326" s="45"/>
    </row>
    <row r="327" spans="1:10" ht="13.5" customHeight="1" x14ac:dyDescent="0.2">
      <c r="A327" s="86">
        <v>47131805</v>
      </c>
      <c r="B327" s="69" t="str">
        <f t="shared" ca="1" si="6"/>
        <v>Limpiadores de propósito general</v>
      </c>
      <c r="C327" s="82" t="s">
        <v>1450</v>
      </c>
      <c r="D327" s="81">
        <v>15</v>
      </c>
      <c r="E327" s="71">
        <v>177</v>
      </c>
      <c r="F327" s="70">
        <f t="shared" ca="1" si="7"/>
        <v>2655</v>
      </c>
      <c r="G327" s="45"/>
      <c r="H327" s="45"/>
      <c r="I327" s="45"/>
      <c r="J327" s="45"/>
    </row>
    <row r="328" spans="1:10" ht="13.5" customHeight="1" x14ac:dyDescent="0.2">
      <c r="A328" s="86">
        <v>14111704</v>
      </c>
      <c r="B328" s="69" t="str">
        <f t="shared" ca="1" si="6"/>
        <v>Papel higiénico</v>
      </c>
      <c r="C328" s="82" t="s">
        <v>1450</v>
      </c>
      <c r="D328" s="81">
        <v>550</v>
      </c>
      <c r="E328" s="71">
        <v>86.24</v>
      </c>
      <c r="F328" s="70">
        <f t="shared" ca="1" si="7"/>
        <v>47432</v>
      </c>
      <c r="G328" s="45"/>
      <c r="H328" s="45"/>
      <c r="I328" s="45"/>
      <c r="J328" s="45"/>
    </row>
    <row r="329" spans="1:10" ht="13.5" customHeight="1" x14ac:dyDescent="0.2">
      <c r="A329" s="86">
        <v>14111704</v>
      </c>
      <c r="B329" s="69" t="str">
        <f t="shared" ca="1" si="6"/>
        <v>Papel higiénico</v>
      </c>
      <c r="C329" s="82" t="s">
        <v>1450</v>
      </c>
      <c r="D329" s="81">
        <v>35</v>
      </c>
      <c r="E329" s="71">
        <v>24.83</v>
      </c>
      <c r="F329" s="70">
        <f t="shared" ca="1" si="7"/>
        <v>869.05</v>
      </c>
      <c r="G329" s="45"/>
      <c r="H329" s="45"/>
      <c r="I329" s="45"/>
      <c r="J329" s="45"/>
    </row>
    <row r="330" spans="1:10" ht="13.5" customHeight="1" x14ac:dyDescent="0.2">
      <c r="A330" s="86">
        <v>14111703</v>
      </c>
      <c r="B330" s="69" t="str">
        <f t="shared" ca="1" si="6"/>
        <v>Toallas de papel</v>
      </c>
      <c r="C330" s="82" t="s">
        <v>1450</v>
      </c>
      <c r="D330" s="81">
        <v>180</v>
      </c>
      <c r="E330" s="71">
        <v>103.25</v>
      </c>
      <c r="F330" s="70">
        <f t="shared" ca="1" si="7"/>
        <v>18585</v>
      </c>
      <c r="G330" s="45"/>
      <c r="H330" s="45"/>
      <c r="I330" s="45"/>
      <c r="J330" s="45"/>
    </row>
    <row r="331" spans="1:10" ht="13.5" customHeight="1" x14ac:dyDescent="0.2">
      <c r="A331" s="86">
        <v>14121603</v>
      </c>
      <c r="B331" s="69" t="str">
        <f t="shared" ca="1" si="6"/>
        <v>Pañuelos de papel resistentes a la humedad</v>
      </c>
      <c r="C331" s="82" t="s">
        <v>1450</v>
      </c>
      <c r="D331" s="81">
        <v>180</v>
      </c>
      <c r="E331" s="71">
        <v>103.25</v>
      </c>
      <c r="F331" s="70">
        <f t="shared" ca="1" si="7"/>
        <v>18585</v>
      </c>
      <c r="G331" s="45"/>
      <c r="H331" s="45"/>
      <c r="I331" s="45"/>
      <c r="J331" s="45"/>
    </row>
    <row r="332" spans="1:10" ht="13.5" customHeight="1" x14ac:dyDescent="0.2">
      <c r="A332" s="86">
        <v>52121602</v>
      </c>
      <c r="B332" s="69" t="str">
        <f t="shared" ca="1" si="6"/>
        <v>Servilletas</v>
      </c>
      <c r="C332" s="82" t="s">
        <v>1450</v>
      </c>
      <c r="D332" s="81">
        <v>130</v>
      </c>
      <c r="E332" s="71">
        <v>79.53</v>
      </c>
      <c r="F332" s="70">
        <f t="shared" ca="1" si="7"/>
        <v>10338.9</v>
      </c>
      <c r="G332" s="45"/>
      <c r="H332" s="45"/>
      <c r="I332" s="45"/>
      <c r="J332" s="45"/>
    </row>
    <row r="333" spans="1:10" ht="13.5" customHeight="1" x14ac:dyDescent="0.2">
      <c r="A333" s="86">
        <v>14111705</v>
      </c>
      <c r="B333" s="69" t="str">
        <f t="shared" ca="1" si="6"/>
        <v>Servilletas de papel</v>
      </c>
      <c r="C333" s="82" t="s">
        <v>1450</v>
      </c>
      <c r="D333" s="81">
        <v>50</v>
      </c>
      <c r="E333" s="71">
        <v>37.119999999999997</v>
      </c>
      <c r="F333" s="70">
        <f t="shared" ca="1" si="7"/>
        <v>1855.9999999999998</v>
      </c>
      <c r="G333" s="45"/>
      <c r="H333" s="45"/>
      <c r="I333" s="45"/>
      <c r="J333" s="45"/>
    </row>
    <row r="334" spans="1:10" ht="13.5" customHeight="1" x14ac:dyDescent="0.2">
      <c r="A334" s="86">
        <v>11131506</v>
      </c>
      <c r="B334" s="69" t="str">
        <f t="shared" ca="1" si="6"/>
        <v>Lana sin procesar</v>
      </c>
      <c r="C334" s="82" t="s">
        <v>8629</v>
      </c>
      <c r="D334" s="81">
        <v>40</v>
      </c>
      <c r="E334" s="71">
        <v>53.1</v>
      </c>
      <c r="F334" s="70">
        <f t="shared" ca="1" si="7"/>
        <v>2124</v>
      </c>
      <c r="G334" s="45"/>
      <c r="H334" s="45"/>
      <c r="I334" s="45"/>
      <c r="J334" s="45"/>
    </row>
    <row r="335" spans="1:10" ht="13.5" customHeight="1" x14ac:dyDescent="0.2">
      <c r="A335" s="86">
        <v>52152102</v>
      </c>
      <c r="B335" s="69" t="str">
        <f t="shared" ca="1" si="6"/>
        <v>Vasos para beber para uso doméstico</v>
      </c>
      <c r="C335" s="82" t="s">
        <v>4735</v>
      </c>
      <c r="D335" s="81">
        <v>300</v>
      </c>
      <c r="E335" s="71">
        <v>61.8</v>
      </c>
      <c r="F335" s="70">
        <f t="shared" ca="1" si="7"/>
        <v>18540</v>
      </c>
      <c r="G335" s="45"/>
      <c r="H335" s="45"/>
      <c r="I335" s="45"/>
      <c r="J335" s="45"/>
    </row>
    <row r="336" spans="1:10" ht="13.5" customHeight="1" x14ac:dyDescent="0.2">
      <c r="A336" s="86">
        <v>52152102</v>
      </c>
      <c r="B336" s="69" t="str">
        <f t="shared" ca="1" si="6"/>
        <v>Vasos para beber para uso doméstico</v>
      </c>
      <c r="C336" s="82" t="s">
        <v>4735</v>
      </c>
      <c r="D336" s="81">
        <v>350</v>
      </c>
      <c r="E336" s="71">
        <v>31.1</v>
      </c>
      <c r="F336" s="70">
        <f t="shared" ca="1" si="7"/>
        <v>10885</v>
      </c>
      <c r="G336" s="45"/>
      <c r="H336" s="45"/>
      <c r="I336" s="45"/>
      <c r="J336" s="45"/>
    </row>
    <row r="337" spans="1:10" ht="13.5" customHeight="1" x14ac:dyDescent="0.2">
      <c r="A337" s="86">
        <v>46181504</v>
      </c>
      <c r="B337" s="69" t="str">
        <f t="shared" ca="1" si="6"/>
        <v>Guantes de protección</v>
      </c>
      <c r="C337" s="82" t="s">
        <v>1450</v>
      </c>
      <c r="D337" s="81">
        <v>30</v>
      </c>
      <c r="E337" s="71">
        <v>41.3</v>
      </c>
      <c r="F337" s="70">
        <f t="shared" ca="1" si="7"/>
        <v>1239</v>
      </c>
      <c r="G337" s="45"/>
      <c r="H337" s="45"/>
      <c r="I337" s="45"/>
      <c r="J337" s="45"/>
    </row>
    <row r="338" spans="1:10" ht="13.5" customHeight="1" x14ac:dyDescent="0.2">
      <c r="A338" s="86">
        <v>47131824</v>
      </c>
      <c r="B338" s="69" t="str">
        <f t="shared" ca="1" si="6"/>
        <v>Limpiadores de vidrio o ventanas</v>
      </c>
      <c r="C338" s="82" t="s">
        <v>9560</v>
      </c>
      <c r="D338" s="81">
        <v>5</v>
      </c>
      <c r="E338" s="71">
        <v>160</v>
      </c>
      <c r="F338" s="70">
        <f t="shared" ca="1" si="7"/>
        <v>800</v>
      </c>
      <c r="G338" s="45"/>
      <c r="H338" s="45"/>
      <c r="I338" s="45"/>
      <c r="J338" s="45"/>
    </row>
    <row r="339" spans="1:10" ht="13.5" customHeight="1" x14ac:dyDescent="0.2">
      <c r="A339" s="86">
        <v>47131603</v>
      </c>
      <c r="B339" s="69" t="str">
        <f t="shared" ca="1" si="6"/>
        <v>Esponjas</v>
      </c>
      <c r="C339" s="82" t="s">
        <v>435</v>
      </c>
      <c r="D339" s="81">
        <v>60</v>
      </c>
      <c r="E339" s="71">
        <v>35.4</v>
      </c>
      <c r="F339" s="70">
        <f t="shared" ca="1" si="7"/>
        <v>2124</v>
      </c>
      <c r="G339" s="45"/>
      <c r="H339" s="45"/>
      <c r="I339" s="45"/>
      <c r="J339" s="45"/>
    </row>
    <row r="340" spans="1:10" ht="13.5" customHeight="1" x14ac:dyDescent="0.2">
      <c r="A340" s="86">
        <v>47131611</v>
      </c>
      <c r="B340" s="69" t="str">
        <f t="shared" ca="1" si="6"/>
        <v>Recogedor de basura</v>
      </c>
      <c r="C340" s="82" t="s">
        <v>1450</v>
      </c>
      <c r="D340" s="81">
        <v>2</v>
      </c>
      <c r="E340" s="71">
        <v>290</v>
      </c>
      <c r="F340" s="70">
        <f t="shared" ca="1" si="7"/>
        <v>580</v>
      </c>
      <c r="G340" s="45"/>
      <c r="H340" s="45"/>
      <c r="I340" s="45"/>
      <c r="J340" s="45"/>
    </row>
    <row r="341" spans="1:10" ht="13.5" customHeight="1" x14ac:dyDescent="0.2">
      <c r="A341" s="86">
        <v>12141901</v>
      </c>
      <c r="B341" s="69" t="str">
        <f t="shared" ca="1" si="6"/>
        <v>Cloro cl</v>
      </c>
      <c r="C341" s="82" t="s">
        <v>9560</v>
      </c>
      <c r="D341" s="81">
        <v>25</v>
      </c>
      <c r="E341" s="71">
        <v>59</v>
      </c>
      <c r="F341" s="70">
        <f t="shared" ca="1" si="7"/>
        <v>1475</v>
      </c>
      <c r="G341" s="45"/>
      <c r="H341" s="45"/>
      <c r="I341" s="45"/>
      <c r="J341" s="45"/>
    </row>
    <row r="342" spans="1:10" ht="13.5" customHeight="1" x14ac:dyDescent="0.2">
      <c r="A342" s="86">
        <v>24121807</v>
      </c>
      <c r="B342" s="69" t="str">
        <f t="shared" ca="1" si="6"/>
        <v>Recipientes de plástico</v>
      </c>
      <c r="C342" s="82" t="s">
        <v>1450</v>
      </c>
      <c r="D342" s="81">
        <v>10</v>
      </c>
      <c r="E342" s="71">
        <v>354</v>
      </c>
      <c r="F342" s="70">
        <f t="shared" ca="1" si="7"/>
        <v>3540</v>
      </c>
      <c r="G342" s="45"/>
      <c r="H342" s="45"/>
      <c r="I342" s="45"/>
      <c r="J342" s="45"/>
    </row>
    <row r="343" spans="1:10" ht="14.1" customHeight="1" x14ac:dyDescent="0.2">
      <c r="A343" s="45"/>
      <c r="B343" s="45"/>
      <c r="C343" s="45"/>
      <c r="D343" s="45"/>
      <c r="E343" s="73" t="s">
        <v>12552</v>
      </c>
      <c r="F343" s="74">
        <f ca="1">SUM(Table322[MONTO TOTAL ESTIMADO])</f>
        <v>165549.65</v>
      </c>
      <c r="G343" s="45"/>
      <c r="H343" s="45" t="str">
        <f>C313</f>
        <v>Bienes</v>
      </c>
      <c r="I343" s="45" t="str">
        <f>E313</f>
        <v>Sí</v>
      </c>
      <c r="J343" s="45" t="str">
        <f>D313</f>
        <v>Compras Menores</v>
      </c>
    </row>
    <row r="344" spans="1:10" ht="14.1" customHeight="1" thickBot="1" x14ac:dyDescent="0.3"/>
    <row r="345" spans="1:10" ht="33.75" customHeight="1" thickBot="1" x14ac:dyDescent="0.25">
      <c r="A345" s="64" t="s">
        <v>16384</v>
      </c>
      <c r="B345" s="64" t="s">
        <v>161</v>
      </c>
      <c r="C345" s="64" t="s">
        <v>11726</v>
      </c>
      <c r="D345" s="64" t="s">
        <v>14380</v>
      </c>
      <c r="E345" s="64" t="s">
        <v>10962</v>
      </c>
      <c r="F345" s="64" t="s">
        <v>11095</v>
      </c>
      <c r="G345" s="45"/>
      <c r="H345" s="45"/>
      <c r="I345" s="45"/>
      <c r="J345" s="45"/>
    </row>
    <row r="346" spans="1:10" ht="13.5" customHeight="1" thickBot="1" x14ac:dyDescent="0.25">
      <c r="A346" s="85" t="s">
        <v>18834</v>
      </c>
      <c r="B346" s="85" t="s">
        <v>18834</v>
      </c>
      <c r="C346" s="66" t="s">
        <v>17799</v>
      </c>
      <c r="D346" s="66" t="s">
        <v>17484</v>
      </c>
      <c r="E346" s="66" t="s">
        <v>8855</v>
      </c>
      <c r="F346" s="66"/>
      <c r="G346" s="45"/>
      <c r="H346" s="45"/>
      <c r="I346" s="45"/>
      <c r="J346" s="45"/>
    </row>
    <row r="347" spans="1:10" ht="14.1" customHeight="1" thickBot="1" x14ac:dyDescent="0.25">
      <c r="A347" s="99" t="s">
        <v>14830</v>
      </c>
      <c r="B347" s="67" t="s">
        <v>8529</v>
      </c>
      <c r="C347" s="77">
        <v>42840</v>
      </c>
      <c r="D347" s="99" t="s">
        <v>9386</v>
      </c>
      <c r="E347" s="67" t="s">
        <v>13095</v>
      </c>
      <c r="F347" s="66" t="s">
        <v>3081</v>
      </c>
      <c r="G347" s="45"/>
      <c r="H347" s="45"/>
      <c r="I347" s="45"/>
      <c r="J347" s="45"/>
    </row>
    <row r="348" spans="1:10" ht="14.1" customHeight="1" thickBot="1" x14ac:dyDescent="0.25">
      <c r="A348" s="100"/>
      <c r="B348" s="67" t="s">
        <v>1787</v>
      </c>
      <c r="C348" s="92">
        <f>IF(C347="","",IF(AND(MONTH(C347)&gt;=1,MONTH(C347)&lt;=3),1,IF(AND(MONTH(C347)&gt;=4,MONTH(C347)&lt;=6),2,IF(AND(MONTH(C347)&gt;=7,MONTH(C347)&lt;=9),3,4))))</f>
        <v>2</v>
      </c>
      <c r="D348" s="100"/>
      <c r="E348" s="67" t="s">
        <v>2418</v>
      </c>
      <c r="F348" s="66" t="s">
        <v>11112</v>
      </c>
      <c r="G348" s="45"/>
      <c r="H348" s="45"/>
      <c r="I348" s="45"/>
      <c r="J348" s="45"/>
    </row>
    <row r="349" spans="1:10" ht="14.1" customHeight="1" thickBot="1" x14ac:dyDescent="0.25">
      <c r="A349" s="100"/>
      <c r="B349" s="67" t="s">
        <v>12944</v>
      </c>
      <c r="C349" s="77">
        <v>42870</v>
      </c>
      <c r="D349" s="100"/>
      <c r="E349" s="67" t="s">
        <v>3074</v>
      </c>
      <c r="F349" s="66" t="s">
        <v>11112</v>
      </c>
      <c r="G349" s="45"/>
      <c r="H349" s="45"/>
      <c r="I349" s="45"/>
      <c r="J349" s="45"/>
    </row>
    <row r="350" spans="1:10" ht="14.1" customHeight="1" thickBot="1" x14ac:dyDescent="0.25">
      <c r="A350" s="100"/>
      <c r="B350" s="67" t="s">
        <v>1787</v>
      </c>
      <c r="C350" s="92">
        <f>IF(C349="","",IF(AND(MONTH(C349)&gt;=1,MONTH(C349)&lt;=3),1,IF(AND(MONTH(C349)&gt;=4,MONTH(C349)&lt;=6),2,IF(AND(MONTH(C349)&gt;=7,MONTH(C349)&lt;=9),3,4))))</f>
        <v>2</v>
      </c>
      <c r="D350" s="100"/>
      <c r="E350" s="67" t="s">
        <v>13194</v>
      </c>
      <c r="F350" s="66" t="s">
        <v>11112</v>
      </c>
      <c r="G350" s="45"/>
      <c r="H350" s="45"/>
      <c r="I350" s="45"/>
      <c r="J350" s="45"/>
    </row>
    <row r="351" spans="1:10" ht="14.1" customHeight="1" thickBot="1" x14ac:dyDescent="0.25">
      <c r="A351" s="45"/>
      <c r="B351" s="45"/>
      <c r="C351" s="45"/>
      <c r="D351" s="45"/>
      <c r="E351" s="45"/>
      <c r="F351" s="45"/>
      <c r="G351" s="45"/>
      <c r="H351" s="45"/>
      <c r="I351" s="45"/>
      <c r="J351" s="45"/>
    </row>
    <row r="352" spans="1:10" ht="14.1" customHeight="1" thickBot="1" x14ac:dyDescent="0.25">
      <c r="A352" s="72" t="s">
        <v>15737</v>
      </c>
      <c r="B352" s="72" t="s">
        <v>16148</v>
      </c>
      <c r="C352" s="72" t="s">
        <v>15643</v>
      </c>
      <c r="D352" s="72" t="s">
        <v>15252</v>
      </c>
      <c r="E352" s="72" t="s">
        <v>6933</v>
      </c>
      <c r="F352" s="72" t="s">
        <v>15281</v>
      </c>
      <c r="G352" s="45"/>
      <c r="H352" s="45"/>
      <c r="I352" s="45"/>
      <c r="J352" s="45"/>
    </row>
    <row r="353" spans="1:10" ht="14.1" customHeight="1" x14ac:dyDescent="0.2">
      <c r="A353" s="86">
        <v>50161509</v>
      </c>
      <c r="B353" s="69" t="str">
        <f ca="1">IFERROR(INDEX(UNSPSCDes,MATCH(INDIRECT(ADDRESS(ROW(),COLUMN()-1,4)),UNSPSCCode,0)),"")</f>
        <v>Azucares naturales o productos endulzantes</v>
      </c>
      <c r="C353" s="81" t="s">
        <v>15638</v>
      </c>
      <c r="D353" s="81">
        <v>500</v>
      </c>
      <c r="E353" s="71">
        <v>32.479999999999997</v>
      </c>
      <c r="F353" s="70">
        <f ca="1">INDIRECT(ADDRESS(ROW(),COLUMN()-2,4))*INDIRECT(ADDRESS(ROW(),COLUMN()-1,4))</f>
        <v>16239.999999999998</v>
      </c>
      <c r="G353" s="45"/>
      <c r="H353" s="45"/>
      <c r="I353" s="45"/>
      <c r="J353" s="45"/>
    </row>
    <row r="354" spans="1:10" ht="13.5" customHeight="1" x14ac:dyDescent="0.2">
      <c r="A354" s="86">
        <v>50201706</v>
      </c>
      <c r="B354" s="69" t="str">
        <f ca="1">IFERROR(INDEX(UNSPSCDes,MATCH(INDIRECT(ADDRESS(ROW(),COLUMN()-1,4)),UNSPSCCode,0)),"")</f>
        <v>Café</v>
      </c>
      <c r="C354" s="81" t="s">
        <v>4735</v>
      </c>
      <c r="D354" s="81">
        <v>270</v>
      </c>
      <c r="E354" s="71">
        <v>224.19</v>
      </c>
      <c r="F354" s="70">
        <f ca="1">INDIRECT(ADDRESS(ROW(),COLUMN()-2,4))*INDIRECT(ADDRESS(ROW(),COLUMN()-1,4))</f>
        <v>60531.3</v>
      </c>
      <c r="G354" s="45"/>
      <c r="H354" s="45"/>
      <c r="I354" s="45"/>
      <c r="J354" s="45"/>
    </row>
    <row r="355" spans="1:10" ht="13.5" customHeight="1" x14ac:dyDescent="0.2">
      <c r="A355" s="86">
        <v>50202301</v>
      </c>
      <c r="B355" s="69" t="str">
        <f ca="1">IFERROR(INDEX(UNSPSCDes,MATCH(INDIRECT(ADDRESS(ROW(),COLUMN()-1,4)),UNSPSCCode,0)),"")</f>
        <v>Agua</v>
      </c>
      <c r="C355" s="81" t="s">
        <v>9560</v>
      </c>
      <c r="D355" s="81">
        <v>500</v>
      </c>
      <c r="E355" s="71">
        <v>55</v>
      </c>
      <c r="F355" s="70">
        <f ca="1">INDIRECT(ADDRESS(ROW(),COLUMN()-2,4))*INDIRECT(ADDRESS(ROW(),COLUMN()-1,4))</f>
        <v>27500</v>
      </c>
      <c r="G355" s="45"/>
      <c r="H355" s="45"/>
      <c r="I355" s="45"/>
      <c r="J355" s="45"/>
    </row>
    <row r="356" spans="1:10" ht="14.1" customHeight="1" x14ac:dyDescent="0.2">
      <c r="A356" s="45"/>
      <c r="B356" s="45"/>
      <c r="C356" s="45"/>
      <c r="D356" s="45"/>
      <c r="E356" s="73" t="s">
        <v>12552</v>
      </c>
      <c r="F356" s="74">
        <f ca="1">SUM(Table319[MONTO TOTAL ESTIMADO])</f>
        <v>104271.3</v>
      </c>
      <c r="G356" s="45"/>
      <c r="H356" s="45" t="str">
        <f>C346</f>
        <v>Bienes</v>
      </c>
      <c r="I356" s="45" t="str">
        <f>E346</f>
        <v>Sí</v>
      </c>
      <c r="J356" s="45" t="str">
        <f>D346</f>
        <v>Compras Menores</v>
      </c>
    </row>
    <row r="357" spans="1:10" ht="14.1" customHeight="1" thickBot="1" x14ac:dyDescent="0.3"/>
    <row r="358" spans="1:10" ht="33.75" customHeight="1" thickBot="1" x14ac:dyDescent="0.25">
      <c r="A358" s="64" t="s">
        <v>16384</v>
      </c>
      <c r="B358" s="64" t="s">
        <v>161</v>
      </c>
      <c r="C358" s="64" t="s">
        <v>11726</v>
      </c>
      <c r="D358" s="64" t="s">
        <v>14380</v>
      </c>
      <c r="E358" s="64" t="s">
        <v>10962</v>
      </c>
      <c r="F358" s="64" t="s">
        <v>11095</v>
      </c>
      <c r="G358" s="45"/>
      <c r="H358" s="45"/>
      <c r="I358" s="45"/>
      <c r="J358" s="45"/>
    </row>
    <row r="359" spans="1:10" ht="13.5" customHeight="1" thickBot="1" x14ac:dyDescent="0.25">
      <c r="A359" s="85" t="s">
        <v>18835</v>
      </c>
      <c r="B359" s="85" t="s">
        <v>18835</v>
      </c>
      <c r="C359" s="66" t="s">
        <v>17799</v>
      </c>
      <c r="D359" s="66" t="s">
        <v>17484</v>
      </c>
      <c r="E359" s="66" t="s">
        <v>8855</v>
      </c>
      <c r="F359" s="66"/>
      <c r="G359" s="45"/>
      <c r="H359" s="45"/>
      <c r="I359" s="45"/>
      <c r="J359" s="45"/>
    </row>
    <row r="360" spans="1:10" ht="14.1" customHeight="1" thickBot="1" x14ac:dyDescent="0.25">
      <c r="A360" s="99" t="s">
        <v>14830</v>
      </c>
      <c r="B360" s="67" t="s">
        <v>8529</v>
      </c>
      <c r="C360" s="77">
        <v>42830</v>
      </c>
      <c r="D360" s="99" t="s">
        <v>9386</v>
      </c>
      <c r="E360" s="67" t="s">
        <v>13095</v>
      </c>
      <c r="F360" s="66" t="s">
        <v>3081</v>
      </c>
      <c r="G360" s="45"/>
      <c r="H360" s="45"/>
      <c r="I360" s="45"/>
      <c r="J360" s="45"/>
    </row>
    <row r="361" spans="1:10" ht="14.1" customHeight="1" thickBot="1" x14ac:dyDescent="0.25">
      <c r="A361" s="100"/>
      <c r="B361" s="67" t="s">
        <v>1787</v>
      </c>
      <c r="C361" s="92">
        <f>IF(C360="","",IF(AND(MONTH(C360)&gt;=1,MONTH(C360)&lt;=3),1,IF(AND(MONTH(C360)&gt;=4,MONTH(C360)&lt;=6),2,IF(AND(MONTH(C360)&gt;=7,MONTH(C360)&lt;=9),3,4))))</f>
        <v>2</v>
      </c>
      <c r="D361" s="100"/>
      <c r="E361" s="67" t="s">
        <v>2418</v>
      </c>
      <c r="F361" s="66" t="s">
        <v>11112</v>
      </c>
      <c r="G361" s="45"/>
      <c r="H361" s="45"/>
      <c r="I361" s="45"/>
      <c r="J361" s="45"/>
    </row>
    <row r="362" spans="1:10" ht="14.1" customHeight="1" thickBot="1" x14ac:dyDescent="0.25">
      <c r="A362" s="100"/>
      <c r="B362" s="67" t="s">
        <v>12944</v>
      </c>
      <c r="C362" s="77">
        <v>42860</v>
      </c>
      <c r="D362" s="100"/>
      <c r="E362" s="67" t="s">
        <v>3074</v>
      </c>
      <c r="F362" s="66" t="s">
        <v>11112</v>
      </c>
      <c r="G362" s="45"/>
      <c r="H362" s="45"/>
      <c r="I362" s="45"/>
      <c r="J362" s="45"/>
    </row>
    <row r="363" spans="1:10" ht="14.1" customHeight="1" thickBot="1" x14ac:dyDescent="0.25">
      <c r="A363" s="100"/>
      <c r="B363" s="67" t="s">
        <v>1787</v>
      </c>
      <c r="C363" s="92">
        <f>IF(C362="","",IF(AND(MONTH(C362)&gt;=1,MONTH(C362)&lt;=3),1,IF(AND(MONTH(C362)&gt;=4,MONTH(C362)&lt;=6),2,IF(AND(MONTH(C362)&gt;=7,MONTH(C362)&lt;=9),3,4))))</f>
        <v>2</v>
      </c>
      <c r="D363" s="100"/>
      <c r="E363" s="67" t="s">
        <v>13194</v>
      </c>
      <c r="F363" s="66" t="s">
        <v>11112</v>
      </c>
      <c r="G363" s="45"/>
      <c r="H363" s="45"/>
      <c r="I363" s="45"/>
      <c r="J363" s="45"/>
    </row>
    <row r="364" spans="1:10" ht="14.1" customHeight="1" thickBot="1" x14ac:dyDescent="0.25">
      <c r="A364" s="45"/>
      <c r="B364" s="45"/>
      <c r="C364" s="45"/>
      <c r="D364" s="45"/>
      <c r="E364" s="45"/>
      <c r="F364" s="45"/>
      <c r="G364" s="45"/>
      <c r="H364" s="45"/>
      <c r="I364" s="45"/>
      <c r="J364" s="45"/>
    </row>
    <row r="365" spans="1:10" ht="14.1" customHeight="1" thickBot="1" x14ac:dyDescent="0.25">
      <c r="A365" s="72" t="s">
        <v>15737</v>
      </c>
      <c r="B365" s="72" t="s">
        <v>16148</v>
      </c>
      <c r="C365" s="72" t="s">
        <v>15643</v>
      </c>
      <c r="D365" s="72" t="s">
        <v>15252</v>
      </c>
      <c r="E365" s="72" t="s">
        <v>6933</v>
      </c>
      <c r="F365" s="72" t="s">
        <v>15281</v>
      </c>
      <c r="G365" s="45"/>
      <c r="H365" s="45"/>
      <c r="I365" s="45"/>
      <c r="J365" s="45"/>
    </row>
    <row r="366" spans="1:10" ht="13.5" customHeight="1" x14ac:dyDescent="0.2">
      <c r="A366" s="86">
        <v>44122003</v>
      </c>
      <c r="B366" s="69" t="str">
        <f t="shared" ref="B366:B411" ca="1" si="8">IFERROR(INDEX(UNSPSCDes,MATCH(INDIRECT(ADDRESS(ROW(),COLUMN()-1,4)),UNSPSCCode,0)),"")</f>
        <v>Carpetas</v>
      </c>
      <c r="C366" s="81" t="s">
        <v>1450</v>
      </c>
      <c r="D366" s="81">
        <v>25</v>
      </c>
      <c r="E366" s="71">
        <v>20</v>
      </c>
      <c r="F366" s="70">
        <f t="shared" ref="F366:F411" ca="1" si="9">INDIRECT(ADDRESS(ROW(),COLUMN()-2,4))*INDIRECT(ADDRESS(ROW(),COLUMN()-1,4))</f>
        <v>500</v>
      </c>
      <c r="G366" s="45"/>
      <c r="H366" s="45"/>
      <c r="I366" s="45"/>
      <c r="J366" s="45"/>
    </row>
    <row r="367" spans="1:10" ht="13.5" customHeight="1" x14ac:dyDescent="0.2">
      <c r="A367" s="86">
        <v>44122003</v>
      </c>
      <c r="B367" s="69" t="str">
        <f t="shared" ca="1" si="8"/>
        <v>Carpetas</v>
      </c>
      <c r="C367" s="81" t="s">
        <v>1450</v>
      </c>
      <c r="D367" s="81">
        <v>25</v>
      </c>
      <c r="E367" s="71">
        <v>214</v>
      </c>
      <c r="F367" s="70">
        <f t="shared" ca="1" si="9"/>
        <v>5350</v>
      </c>
      <c r="G367" s="45"/>
      <c r="H367" s="45"/>
      <c r="I367" s="45"/>
      <c r="J367" s="45"/>
    </row>
    <row r="368" spans="1:10" ht="13.5" customHeight="1" x14ac:dyDescent="0.2">
      <c r="A368" s="86">
        <v>44122003</v>
      </c>
      <c r="B368" s="69" t="str">
        <f t="shared" ca="1" si="8"/>
        <v>Carpetas</v>
      </c>
      <c r="C368" s="81" t="s">
        <v>1450</v>
      </c>
      <c r="D368" s="81">
        <v>25</v>
      </c>
      <c r="E368" s="71">
        <v>25.42</v>
      </c>
      <c r="F368" s="70">
        <f t="shared" ca="1" si="9"/>
        <v>635.5</v>
      </c>
      <c r="G368" s="45"/>
      <c r="H368" s="45"/>
      <c r="I368" s="45"/>
      <c r="J368" s="45"/>
    </row>
    <row r="369" spans="1:10" ht="13.5" customHeight="1" x14ac:dyDescent="0.2">
      <c r="A369" s="86">
        <v>60101306</v>
      </c>
      <c r="B369" s="69" t="str">
        <f t="shared" ca="1" si="8"/>
        <v>Adhesivos perfumados</v>
      </c>
      <c r="C369" s="81" t="s">
        <v>1450</v>
      </c>
      <c r="D369" s="81">
        <v>100</v>
      </c>
      <c r="E369" s="71">
        <v>129.80000000000001</v>
      </c>
      <c r="F369" s="70">
        <f t="shared" ca="1" si="9"/>
        <v>12980.000000000002</v>
      </c>
      <c r="G369" s="45"/>
      <c r="H369" s="45"/>
      <c r="I369" s="45"/>
      <c r="J369" s="45"/>
    </row>
    <row r="370" spans="1:10" ht="13.5" customHeight="1" x14ac:dyDescent="0.2">
      <c r="A370" s="86">
        <v>31201517</v>
      </c>
      <c r="B370" s="69" t="str">
        <f t="shared" ca="1" si="8"/>
        <v>Cinta para empaquetar</v>
      </c>
      <c r="C370" s="81" t="s">
        <v>1450</v>
      </c>
      <c r="D370" s="81">
        <v>50</v>
      </c>
      <c r="E370" s="71">
        <v>45</v>
      </c>
      <c r="F370" s="70">
        <f t="shared" ca="1" si="9"/>
        <v>2250</v>
      </c>
      <c r="G370" s="45"/>
      <c r="H370" s="45"/>
      <c r="I370" s="45"/>
      <c r="J370" s="45"/>
    </row>
    <row r="371" spans="1:10" ht="13.5" customHeight="1" x14ac:dyDescent="0.2">
      <c r="A371" s="86">
        <v>31201517</v>
      </c>
      <c r="B371" s="69" t="str">
        <f t="shared" ca="1" si="8"/>
        <v>Cinta para empaquetar</v>
      </c>
      <c r="C371" s="81" t="s">
        <v>1450</v>
      </c>
      <c r="D371" s="81">
        <v>50</v>
      </c>
      <c r="E371" s="71">
        <v>67.3</v>
      </c>
      <c r="F371" s="70">
        <f t="shared" ca="1" si="9"/>
        <v>3365</v>
      </c>
      <c r="G371" s="45"/>
      <c r="H371" s="45"/>
      <c r="I371" s="45"/>
      <c r="J371" s="45"/>
    </row>
    <row r="372" spans="1:10" ht="13.5" customHeight="1" x14ac:dyDescent="0.2">
      <c r="A372" s="86">
        <v>27112505</v>
      </c>
      <c r="B372" s="69" t="str">
        <f t="shared" ca="1" si="8"/>
        <v>Ganchos para empaquetaduras</v>
      </c>
      <c r="C372" s="81" t="s">
        <v>1450</v>
      </c>
      <c r="D372" s="81">
        <v>25</v>
      </c>
      <c r="E372" s="71">
        <v>150</v>
      </c>
      <c r="F372" s="70">
        <f t="shared" ca="1" si="9"/>
        <v>3750</v>
      </c>
      <c r="G372" s="45"/>
      <c r="H372" s="45"/>
      <c r="I372" s="45"/>
      <c r="J372" s="45"/>
    </row>
    <row r="373" spans="1:10" ht="13.5" customHeight="1" x14ac:dyDescent="0.2">
      <c r="A373" s="86">
        <v>27112505</v>
      </c>
      <c r="B373" s="69" t="str">
        <f t="shared" ca="1" si="8"/>
        <v>Ganchos para empaquetaduras</v>
      </c>
      <c r="C373" s="81" t="s">
        <v>1450</v>
      </c>
      <c r="D373" s="81">
        <v>25</v>
      </c>
      <c r="E373" s="71">
        <v>34</v>
      </c>
      <c r="F373" s="70">
        <f t="shared" ca="1" si="9"/>
        <v>850</v>
      </c>
      <c r="G373" s="45"/>
      <c r="H373" s="45"/>
      <c r="I373" s="45"/>
      <c r="J373" s="45"/>
    </row>
    <row r="374" spans="1:10" ht="13.5" customHeight="1" x14ac:dyDescent="0.2">
      <c r="A374" s="86">
        <v>27112505</v>
      </c>
      <c r="B374" s="69" t="str">
        <f t="shared" ca="1" si="8"/>
        <v>Ganchos para empaquetaduras</v>
      </c>
      <c r="C374" s="81" t="s">
        <v>1450</v>
      </c>
      <c r="D374" s="81">
        <v>25</v>
      </c>
      <c r="E374" s="71">
        <v>14</v>
      </c>
      <c r="F374" s="70">
        <f t="shared" ca="1" si="9"/>
        <v>350</v>
      </c>
      <c r="G374" s="45"/>
      <c r="H374" s="45"/>
      <c r="I374" s="45"/>
      <c r="J374" s="45"/>
    </row>
    <row r="375" spans="1:10" ht="13.5" customHeight="1" x14ac:dyDescent="0.2">
      <c r="A375" s="86">
        <v>27112505</v>
      </c>
      <c r="B375" s="69" t="str">
        <f t="shared" ca="1" si="8"/>
        <v>Ganchos para empaquetaduras</v>
      </c>
      <c r="C375" s="81" t="s">
        <v>1450</v>
      </c>
      <c r="D375" s="81">
        <v>25</v>
      </c>
      <c r="E375" s="71">
        <v>1.68</v>
      </c>
      <c r="F375" s="70">
        <f t="shared" ca="1" si="9"/>
        <v>42</v>
      </c>
      <c r="G375" s="45"/>
      <c r="H375" s="45"/>
      <c r="I375" s="45"/>
      <c r="J375" s="45"/>
    </row>
    <row r="376" spans="1:10" ht="13.5" customHeight="1" x14ac:dyDescent="0.2">
      <c r="A376" s="86">
        <v>27112505</v>
      </c>
      <c r="B376" s="69" t="str">
        <f t="shared" ca="1" si="8"/>
        <v>Ganchos para empaquetaduras</v>
      </c>
      <c r="C376" s="81" t="s">
        <v>1450</v>
      </c>
      <c r="D376" s="81">
        <v>25</v>
      </c>
      <c r="E376" s="71">
        <v>1.1399999999999999</v>
      </c>
      <c r="F376" s="70">
        <f t="shared" ca="1" si="9"/>
        <v>28.499999999999996</v>
      </c>
      <c r="G376" s="45"/>
      <c r="H376" s="45"/>
      <c r="I376" s="45"/>
      <c r="J376" s="45"/>
    </row>
    <row r="377" spans="1:10" ht="13.5" customHeight="1" x14ac:dyDescent="0.2">
      <c r="A377" s="86">
        <v>27112505</v>
      </c>
      <c r="B377" s="69" t="str">
        <f t="shared" ca="1" si="8"/>
        <v>Ganchos para empaquetaduras</v>
      </c>
      <c r="C377" s="81" t="s">
        <v>1450</v>
      </c>
      <c r="D377" s="81">
        <v>25</v>
      </c>
      <c r="E377" s="71">
        <v>1</v>
      </c>
      <c r="F377" s="70">
        <f t="shared" ca="1" si="9"/>
        <v>25</v>
      </c>
      <c r="G377" s="45"/>
      <c r="H377" s="45"/>
      <c r="I377" s="45"/>
      <c r="J377" s="45"/>
    </row>
    <row r="378" spans="1:10" ht="13.5" customHeight="1" x14ac:dyDescent="0.2">
      <c r="A378" s="86">
        <v>44122104</v>
      </c>
      <c r="B378" s="69" t="str">
        <f t="shared" ca="1" si="8"/>
        <v>Clips para papel</v>
      </c>
      <c r="C378" s="81" t="s">
        <v>1450</v>
      </c>
      <c r="D378" s="81">
        <v>35</v>
      </c>
      <c r="E378" s="71">
        <v>2.2400000000000002</v>
      </c>
      <c r="F378" s="70">
        <f t="shared" ca="1" si="9"/>
        <v>78.400000000000006</v>
      </c>
      <c r="G378" s="45"/>
      <c r="H378" s="45"/>
      <c r="I378" s="45"/>
      <c r="J378" s="45"/>
    </row>
    <row r="379" spans="1:10" ht="13.5" customHeight="1" x14ac:dyDescent="0.2">
      <c r="A379" s="86">
        <v>44122104</v>
      </c>
      <c r="B379" s="69" t="str">
        <f t="shared" ca="1" si="8"/>
        <v>Clips para papel</v>
      </c>
      <c r="C379" s="81" t="s">
        <v>1450</v>
      </c>
      <c r="D379" s="81">
        <v>35</v>
      </c>
      <c r="E379" s="71">
        <v>2.2200000000000002</v>
      </c>
      <c r="F379" s="70">
        <f t="shared" ca="1" si="9"/>
        <v>77.7</v>
      </c>
      <c r="G379" s="45"/>
      <c r="H379" s="45"/>
      <c r="I379" s="45"/>
      <c r="J379" s="45"/>
    </row>
    <row r="380" spans="1:10" ht="13.5" customHeight="1" x14ac:dyDescent="0.2">
      <c r="A380" s="86">
        <v>55121804</v>
      </c>
      <c r="B380" s="69" t="str">
        <f t="shared" ca="1" si="8"/>
        <v>Gafetes o porta gafetes</v>
      </c>
      <c r="C380" s="81" t="s">
        <v>1450</v>
      </c>
      <c r="D380" s="81">
        <v>10</v>
      </c>
      <c r="E380" s="71">
        <v>3.91</v>
      </c>
      <c r="F380" s="70">
        <f t="shared" ca="1" si="9"/>
        <v>39.1</v>
      </c>
      <c r="G380" s="45"/>
      <c r="H380" s="45"/>
      <c r="I380" s="45"/>
      <c r="J380" s="45"/>
    </row>
    <row r="381" spans="1:10" ht="13.5" customHeight="1" x14ac:dyDescent="0.2">
      <c r="A381" s="86">
        <v>44121804</v>
      </c>
      <c r="B381" s="69" t="str">
        <f t="shared" ca="1" si="8"/>
        <v>Borradores</v>
      </c>
      <c r="C381" s="81" t="s">
        <v>1450</v>
      </c>
      <c r="D381" s="81">
        <v>10</v>
      </c>
      <c r="E381" s="71">
        <v>45</v>
      </c>
      <c r="F381" s="70">
        <f t="shared" ca="1" si="9"/>
        <v>450</v>
      </c>
      <c r="G381" s="45"/>
      <c r="H381" s="45"/>
      <c r="I381" s="45"/>
      <c r="J381" s="45"/>
    </row>
    <row r="382" spans="1:10" ht="13.5" customHeight="1" x14ac:dyDescent="0.2">
      <c r="A382" s="86">
        <v>52121513</v>
      </c>
      <c r="B382" s="69" t="str">
        <f t="shared" ca="1" si="8"/>
        <v>Cobertores</v>
      </c>
      <c r="C382" s="81" t="s">
        <v>1450</v>
      </c>
      <c r="D382" s="81">
        <v>70</v>
      </c>
      <c r="E382" s="71">
        <v>1.68</v>
      </c>
      <c r="F382" s="70">
        <f t="shared" ca="1" si="9"/>
        <v>117.6</v>
      </c>
      <c r="G382" s="45"/>
      <c r="H382" s="45"/>
      <c r="I382" s="45"/>
      <c r="J382" s="45"/>
    </row>
    <row r="383" spans="1:10" ht="13.5" customHeight="1" x14ac:dyDescent="0.2">
      <c r="A383" s="86">
        <v>44103504</v>
      </c>
      <c r="B383" s="69" t="str">
        <f t="shared" ca="1" si="8"/>
        <v>Alambres o espirales de encuadernación</v>
      </c>
      <c r="C383" s="81" t="s">
        <v>1450</v>
      </c>
      <c r="D383" s="81">
        <v>15</v>
      </c>
      <c r="E383" s="71">
        <v>1.1399999999999999</v>
      </c>
      <c r="F383" s="70">
        <f t="shared" ca="1" si="9"/>
        <v>17.099999999999998</v>
      </c>
      <c r="G383" s="45"/>
      <c r="H383" s="45"/>
      <c r="I383" s="45"/>
      <c r="J383" s="45"/>
    </row>
    <row r="384" spans="1:10" ht="13.5" customHeight="1" x14ac:dyDescent="0.2">
      <c r="A384" s="86">
        <v>44103504</v>
      </c>
      <c r="B384" s="69" t="str">
        <f t="shared" ca="1" si="8"/>
        <v>Alambres o espirales de encuadernación</v>
      </c>
      <c r="C384" s="81" t="s">
        <v>1450</v>
      </c>
      <c r="D384" s="81">
        <v>25</v>
      </c>
      <c r="E384" s="71">
        <v>1</v>
      </c>
      <c r="F384" s="70">
        <f t="shared" ca="1" si="9"/>
        <v>25</v>
      </c>
      <c r="G384" s="45"/>
      <c r="H384" s="45"/>
      <c r="I384" s="45"/>
      <c r="J384" s="45"/>
    </row>
    <row r="385" spans="1:10" ht="13.5" customHeight="1" x14ac:dyDescent="0.2">
      <c r="A385" s="86">
        <v>44103504</v>
      </c>
      <c r="B385" s="69" t="str">
        <f t="shared" ca="1" si="8"/>
        <v>Alambres o espirales de encuadernación</v>
      </c>
      <c r="C385" s="81" t="s">
        <v>1450</v>
      </c>
      <c r="D385" s="81">
        <v>10</v>
      </c>
      <c r="E385" s="71">
        <v>2.2400000000000002</v>
      </c>
      <c r="F385" s="70">
        <f t="shared" ca="1" si="9"/>
        <v>22.400000000000002</v>
      </c>
      <c r="G385" s="45"/>
      <c r="H385" s="45"/>
      <c r="I385" s="45"/>
      <c r="J385" s="45"/>
    </row>
    <row r="386" spans="1:10" ht="13.5" customHeight="1" x14ac:dyDescent="0.2">
      <c r="A386" s="86">
        <v>44103504</v>
      </c>
      <c r="B386" s="69" t="str">
        <f t="shared" ca="1" si="8"/>
        <v>Alambres o espirales de encuadernación</v>
      </c>
      <c r="C386" s="81" t="s">
        <v>1450</v>
      </c>
      <c r="D386" s="81">
        <v>20</v>
      </c>
      <c r="E386" s="71">
        <v>2.2200000000000002</v>
      </c>
      <c r="F386" s="70">
        <f t="shared" ca="1" si="9"/>
        <v>44.400000000000006</v>
      </c>
      <c r="G386" s="45"/>
      <c r="H386" s="45"/>
      <c r="I386" s="45"/>
      <c r="J386" s="45"/>
    </row>
    <row r="387" spans="1:10" ht="13.5" customHeight="1" x14ac:dyDescent="0.2">
      <c r="A387" s="86">
        <v>44103504</v>
      </c>
      <c r="B387" s="69" t="str">
        <f t="shared" ca="1" si="8"/>
        <v>Alambres o espirales de encuadernación</v>
      </c>
      <c r="C387" s="81" t="s">
        <v>1450</v>
      </c>
      <c r="D387" s="81">
        <v>15</v>
      </c>
      <c r="E387" s="71">
        <v>3.91</v>
      </c>
      <c r="F387" s="70">
        <f t="shared" ca="1" si="9"/>
        <v>58.650000000000006</v>
      </c>
      <c r="G387" s="45"/>
      <c r="H387" s="45"/>
      <c r="I387" s="45"/>
      <c r="J387" s="45"/>
    </row>
    <row r="388" spans="1:10" ht="13.5" customHeight="1" x14ac:dyDescent="0.2">
      <c r="A388" s="86">
        <v>24102202</v>
      </c>
      <c r="B388" s="69" t="str">
        <f t="shared" ca="1" si="8"/>
        <v>Dispensadores de cinta para sellar cajas</v>
      </c>
      <c r="C388" s="81" t="s">
        <v>1450</v>
      </c>
      <c r="D388" s="81">
        <v>5</v>
      </c>
      <c r="E388" s="71">
        <v>45</v>
      </c>
      <c r="F388" s="70">
        <f t="shared" ca="1" si="9"/>
        <v>225</v>
      </c>
      <c r="G388" s="45"/>
      <c r="H388" s="45"/>
      <c r="I388" s="45"/>
      <c r="J388" s="45"/>
    </row>
    <row r="389" spans="1:10" ht="13.5" customHeight="1" x14ac:dyDescent="0.2">
      <c r="A389" s="86">
        <v>44121716</v>
      </c>
      <c r="B389" s="69" t="str">
        <f t="shared" ca="1" si="8"/>
        <v>Resaltadores</v>
      </c>
      <c r="C389" s="81" t="s">
        <v>1328</v>
      </c>
      <c r="D389" s="81">
        <v>10</v>
      </c>
      <c r="E389" s="71">
        <v>169</v>
      </c>
      <c r="F389" s="70">
        <f t="shared" ca="1" si="9"/>
        <v>1690</v>
      </c>
      <c r="G389" s="45"/>
      <c r="H389" s="45"/>
      <c r="I389" s="45"/>
      <c r="J389" s="45"/>
    </row>
    <row r="390" spans="1:10" ht="13.5" customHeight="1" x14ac:dyDescent="0.2">
      <c r="A390" s="86">
        <v>44121708</v>
      </c>
      <c r="B390" s="69" t="str">
        <f t="shared" ca="1" si="8"/>
        <v>Marcadores</v>
      </c>
      <c r="C390" s="81" t="s">
        <v>1450</v>
      </c>
      <c r="D390" s="81">
        <v>25</v>
      </c>
      <c r="E390" s="71">
        <v>15</v>
      </c>
      <c r="F390" s="70">
        <f t="shared" ca="1" si="9"/>
        <v>375</v>
      </c>
      <c r="G390" s="45"/>
      <c r="H390" s="45"/>
      <c r="I390" s="45"/>
      <c r="J390" s="45"/>
    </row>
    <row r="391" spans="1:10" ht="13.5" customHeight="1" x14ac:dyDescent="0.2">
      <c r="A391" s="86">
        <v>44122011</v>
      </c>
      <c r="B391" s="69" t="str">
        <f t="shared" ca="1" si="8"/>
        <v>Folders</v>
      </c>
      <c r="C391" s="81" t="s">
        <v>16990</v>
      </c>
      <c r="D391" s="81">
        <v>20</v>
      </c>
      <c r="E391" s="71">
        <v>175</v>
      </c>
      <c r="F391" s="70">
        <f t="shared" ca="1" si="9"/>
        <v>3500</v>
      </c>
      <c r="G391" s="45"/>
      <c r="H391" s="45"/>
      <c r="I391" s="45"/>
      <c r="J391" s="45"/>
    </row>
    <row r="392" spans="1:10" ht="13.5" customHeight="1" x14ac:dyDescent="0.2">
      <c r="A392" s="86">
        <v>44122027</v>
      </c>
      <c r="B392" s="69" t="str">
        <f t="shared" ca="1" si="8"/>
        <v>Folders de archivo expandibles</v>
      </c>
      <c r="C392" s="81" t="s">
        <v>16990</v>
      </c>
      <c r="D392" s="81">
        <v>5</v>
      </c>
      <c r="E392" s="71">
        <v>603</v>
      </c>
      <c r="F392" s="70">
        <f t="shared" ca="1" si="9"/>
        <v>3015</v>
      </c>
      <c r="G392" s="45"/>
      <c r="H392" s="45"/>
      <c r="I392" s="45"/>
      <c r="J392" s="45"/>
    </row>
    <row r="393" spans="1:10" ht="13.5" customHeight="1" x14ac:dyDescent="0.2">
      <c r="A393" s="86">
        <v>24111503</v>
      </c>
      <c r="B393" s="69" t="str">
        <f t="shared" ca="1" si="8"/>
        <v>Bolsas plásticas</v>
      </c>
      <c r="C393" s="81" t="s">
        <v>1450</v>
      </c>
      <c r="D393" s="81">
        <v>500</v>
      </c>
      <c r="E393" s="71">
        <v>2.48</v>
      </c>
      <c r="F393" s="70">
        <f t="shared" ca="1" si="9"/>
        <v>1240</v>
      </c>
      <c r="G393" s="45"/>
      <c r="H393" s="45"/>
      <c r="I393" s="45"/>
      <c r="J393" s="45"/>
    </row>
    <row r="394" spans="1:10" ht="13.5" customHeight="1" x14ac:dyDescent="0.2">
      <c r="A394" s="86">
        <v>24111503</v>
      </c>
      <c r="B394" s="69" t="str">
        <f t="shared" ca="1" si="8"/>
        <v>Bolsas plásticas</v>
      </c>
      <c r="C394" s="81" t="s">
        <v>1450</v>
      </c>
      <c r="D394" s="81">
        <v>600</v>
      </c>
      <c r="E394" s="71">
        <v>3.19</v>
      </c>
      <c r="F394" s="70">
        <f t="shared" ca="1" si="9"/>
        <v>1914</v>
      </c>
      <c r="G394" s="45"/>
      <c r="H394" s="45"/>
      <c r="I394" s="45"/>
      <c r="J394" s="45"/>
    </row>
    <row r="395" spans="1:10" ht="13.5" customHeight="1" x14ac:dyDescent="0.2">
      <c r="A395" s="86">
        <v>24111503</v>
      </c>
      <c r="B395" s="69" t="str">
        <f t="shared" ca="1" si="8"/>
        <v>Bolsas plásticas</v>
      </c>
      <c r="C395" s="81" t="s">
        <v>1450</v>
      </c>
      <c r="D395" s="81">
        <v>300</v>
      </c>
      <c r="E395" s="71">
        <v>4.54</v>
      </c>
      <c r="F395" s="70">
        <f t="shared" ca="1" si="9"/>
        <v>1362</v>
      </c>
      <c r="G395" s="45"/>
      <c r="H395" s="45"/>
      <c r="I395" s="45"/>
      <c r="J395" s="45"/>
    </row>
    <row r="396" spans="1:10" ht="13.5" customHeight="1" x14ac:dyDescent="0.2">
      <c r="A396" s="86">
        <v>31162604</v>
      </c>
      <c r="B396" s="69" t="str">
        <f t="shared" ca="1" si="8"/>
        <v>Ganchos de seguridad</v>
      </c>
      <c r="C396" s="81" t="s">
        <v>16990</v>
      </c>
      <c r="D396" s="81">
        <v>5</v>
      </c>
      <c r="E396" s="71">
        <v>32</v>
      </c>
      <c r="F396" s="70">
        <f t="shared" ca="1" si="9"/>
        <v>160</v>
      </c>
      <c r="G396" s="45"/>
      <c r="H396" s="45"/>
      <c r="I396" s="45"/>
      <c r="J396" s="45"/>
    </row>
    <row r="397" spans="1:10" ht="13.5" customHeight="1" x14ac:dyDescent="0.2">
      <c r="A397" s="86">
        <v>60121535</v>
      </c>
      <c r="B397" s="69" t="str">
        <f t="shared" ca="1" si="8"/>
        <v>Borradores de goma</v>
      </c>
      <c r="C397" s="81" t="s">
        <v>1450</v>
      </c>
      <c r="D397" s="81">
        <v>200</v>
      </c>
      <c r="E397" s="71">
        <v>3.54</v>
      </c>
      <c r="F397" s="70">
        <f t="shared" ca="1" si="9"/>
        <v>708</v>
      </c>
      <c r="G397" s="45"/>
      <c r="H397" s="45"/>
      <c r="I397" s="45"/>
      <c r="J397" s="45"/>
    </row>
    <row r="398" spans="1:10" ht="13.5" customHeight="1" x14ac:dyDescent="0.2">
      <c r="A398" s="86">
        <v>44121615</v>
      </c>
      <c r="B398" s="69" t="str">
        <f t="shared" ca="1" si="8"/>
        <v>Grapadoras</v>
      </c>
      <c r="C398" s="81" t="s">
        <v>1450</v>
      </c>
      <c r="D398" s="81">
        <v>10</v>
      </c>
      <c r="E398" s="71">
        <v>140</v>
      </c>
      <c r="F398" s="70">
        <f t="shared" ca="1" si="9"/>
        <v>1400</v>
      </c>
      <c r="G398" s="45"/>
      <c r="H398" s="45"/>
      <c r="I398" s="45"/>
      <c r="J398" s="45"/>
    </row>
    <row r="399" spans="1:10" ht="13.5" customHeight="1" x14ac:dyDescent="0.2">
      <c r="A399" s="86">
        <v>44121615</v>
      </c>
      <c r="B399" s="69" t="str">
        <f t="shared" ca="1" si="8"/>
        <v>Grapadoras</v>
      </c>
      <c r="C399" s="81" t="s">
        <v>1450</v>
      </c>
      <c r="D399" s="81">
        <v>2</v>
      </c>
      <c r="E399" s="71">
        <v>325</v>
      </c>
      <c r="F399" s="70">
        <f t="shared" ca="1" si="9"/>
        <v>650</v>
      </c>
      <c r="G399" s="45"/>
      <c r="H399" s="45"/>
      <c r="I399" s="45"/>
      <c r="J399" s="45"/>
    </row>
    <row r="400" spans="1:10" ht="13.5" customHeight="1" x14ac:dyDescent="0.2">
      <c r="A400" s="86">
        <v>31162404</v>
      </c>
      <c r="B400" s="69" t="str">
        <f t="shared" ca="1" si="8"/>
        <v>Grapas</v>
      </c>
      <c r="C400" s="81" t="s">
        <v>16990</v>
      </c>
      <c r="D400" s="81">
        <v>5</v>
      </c>
      <c r="E400" s="71">
        <v>28</v>
      </c>
      <c r="F400" s="70">
        <f t="shared" ca="1" si="9"/>
        <v>140</v>
      </c>
      <c r="G400" s="45"/>
      <c r="H400" s="45"/>
      <c r="I400" s="45"/>
      <c r="J400" s="45"/>
    </row>
    <row r="401" spans="1:10" ht="13.5" customHeight="1" x14ac:dyDescent="0.2">
      <c r="A401" s="86">
        <v>44121701</v>
      </c>
      <c r="B401" s="69" t="str">
        <f t="shared" ca="1" si="8"/>
        <v>Bolígrafos</v>
      </c>
      <c r="C401" s="81" t="s">
        <v>1328</v>
      </c>
      <c r="D401" s="81">
        <v>40</v>
      </c>
      <c r="E401" s="71">
        <v>43.2</v>
      </c>
      <c r="F401" s="70">
        <f t="shared" ca="1" si="9"/>
        <v>1728</v>
      </c>
      <c r="G401" s="45"/>
      <c r="H401" s="45"/>
      <c r="I401" s="45"/>
      <c r="J401" s="45"/>
    </row>
    <row r="402" spans="1:10" ht="13.5" customHeight="1" x14ac:dyDescent="0.2">
      <c r="A402" s="86">
        <v>44121701</v>
      </c>
      <c r="B402" s="69" t="str">
        <f t="shared" ca="1" si="8"/>
        <v>Bolígrafos</v>
      </c>
      <c r="C402" s="81" t="s">
        <v>1328</v>
      </c>
      <c r="D402" s="81">
        <v>15</v>
      </c>
      <c r="E402" s="71">
        <v>32</v>
      </c>
      <c r="F402" s="70">
        <f t="shared" ca="1" si="9"/>
        <v>480</v>
      </c>
      <c r="G402" s="45"/>
      <c r="H402" s="45"/>
      <c r="I402" s="45"/>
      <c r="J402" s="45"/>
    </row>
    <row r="403" spans="1:10" ht="13.5" customHeight="1" x14ac:dyDescent="0.2">
      <c r="A403" s="86">
        <v>44121701</v>
      </c>
      <c r="B403" s="69" t="str">
        <f t="shared" ca="1" si="8"/>
        <v>Bolígrafos</v>
      </c>
      <c r="C403" s="81" t="s">
        <v>1328</v>
      </c>
      <c r="D403" s="81">
        <v>5</v>
      </c>
      <c r="E403" s="71">
        <v>39</v>
      </c>
      <c r="F403" s="70">
        <f t="shared" ca="1" si="9"/>
        <v>195</v>
      </c>
      <c r="G403" s="45"/>
      <c r="H403" s="45"/>
      <c r="I403" s="45"/>
      <c r="J403" s="45"/>
    </row>
    <row r="404" spans="1:10" ht="13.5" customHeight="1" x14ac:dyDescent="0.2">
      <c r="A404" s="86">
        <v>44121706</v>
      </c>
      <c r="B404" s="69" t="str">
        <f t="shared" ca="1" si="8"/>
        <v>Lápices de madera</v>
      </c>
      <c r="C404" s="81" t="s">
        <v>1328</v>
      </c>
      <c r="D404" s="81">
        <v>75</v>
      </c>
      <c r="E404" s="71">
        <v>33</v>
      </c>
      <c r="F404" s="70">
        <f t="shared" ca="1" si="9"/>
        <v>2475</v>
      </c>
      <c r="G404" s="45"/>
      <c r="H404" s="45"/>
      <c r="I404" s="45"/>
      <c r="J404" s="45"/>
    </row>
    <row r="405" spans="1:10" ht="13.5" customHeight="1" x14ac:dyDescent="0.2">
      <c r="A405" s="86">
        <v>14111526</v>
      </c>
      <c r="B405" s="69" t="str">
        <f t="shared" ca="1" si="8"/>
        <v>Papel libretas o libros de mensajes telefónicos</v>
      </c>
      <c r="C405" s="81" t="s">
        <v>1450</v>
      </c>
      <c r="D405" s="81">
        <v>100</v>
      </c>
      <c r="E405" s="71">
        <v>13.92</v>
      </c>
      <c r="F405" s="70">
        <f t="shared" ca="1" si="9"/>
        <v>1392</v>
      </c>
      <c r="G405" s="45"/>
      <c r="H405" s="45"/>
      <c r="I405" s="45"/>
      <c r="J405" s="45"/>
    </row>
    <row r="406" spans="1:10" ht="13.5" customHeight="1" x14ac:dyDescent="0.2">
      <c r="A406" s="86">
        <v>14111526</v>
      </c>
      <c r="B406" s="69" t="str">
        <f t="shared" ca="1" si="8"/>
        <v>Papel libretas o libros de mensajes telefónicos</v>
      </c>
      <c r="C406" s="81" t="s">
        <v>1450</v>
      </c>
      <c r="D406" s="81">
        <v>100</v>
      </c>
      <c r="E406" s="71">
        <v>26.46</v>
      </c>
      <c r="F406" s="70">
        <f t="shared" ca="1" si="9"/>
        <v>2646</v>
      </c>
      <c r="G406" s="45"/>
      <c r="H406" s="45"/>
      <c r="I406" s="45"/>
      <c r="J406" s="45"/>
    </row>
    <row r="407" spans="1:10" ht="13.5" customHeight="1" x14ac:dyDescent="0.2">
      <c r="A407" s="86">
        <v>14111807</v>
      </c>
      <c r="B407" s="69" t="str">
        <f t="shared" ca="1" si="8"/>
        <v>Libros comerciales para múltiples usos</v>
      </c>
      <c r="C407" s="81" t="s">
        <v>1450</v>
      </c>
      <c r="D407" s="81">
        <v>5</v>
      </c>
      <c r="E407" s="71">
        <v>175</v>
      </c>
      <c r="F407" s="70">
        <f t="shared" ca="1" si="9"/>
        <v>875</v>
      </c>
      <c r="G407" s="45"/>
      <c r="H407" s="45"/>
      <c r="I407" s="45"/>
      <c r="J407" s="45"/>
    </row>
    <row r="408" spans="1:10" ht="13.5" customHeight="1" x14ac:dyDescent="0.2">
      <c r="A408" s="86">
        <v>30102616</v>
      </c>
      <c r="B408" s="69" t="str">
        <f t="shared" ca="1" si="8"/>
        <v>Banda de caucho</v>
      </c>
      <c r="C408" s="81" t="s">
        <v>16990</v>
      </c>
      <c r="D408" s="81">
        <v>50</v>
      </c>
      <c r="E408" s="71">
        <v>20</v>
      </c>
      <c r="F408" s="70">
        <f t="shared" ca="1" si="9"/>
        <v>1000</v>
      </c>
      <c r="G408" s="45"/>
      <c r="H408" s="45"/>
      <c r="I408" s="45"/>
      <c r="J408" s="45"/>
    </row>
    <row r="409" spans="1:10" ht="13.5" customHeight="1" x14ac:dyDescent="0.2">
      <c r="A409" s="87">
        <v>44111503</v>
      </c>
      <c r="B409" s="69" t="str">
        <f t="shared" ca="1" si="8"/>
        <v>Organizadores o bandejas para el escritorio</v>
      </c>
      <c r="C409" s="81" t="s">
        <v>1450</v>
      </c>
      <c r="D409" s="81">
        <v>10</v>
      </c>
      <c r="E409" s="71">
        <v>214</v>
      </c>
      <c r="F409" s="70">
        <f t="shared" ca="1" si="9"/>
        <v>2140</v>
      </c>
      <c r="G409" s="45"/>
      <c r="H409" s="45"/>
      <c r="I409" s="45"/>
      <c r="J409" s="45"/>
    </row>
    <row r="410" spans="1:10" ht="13.5" customHeight="1" x14ac:dyDescent="0.2">
      <c r="A410" s="86">
        <v>44122003</v>
      </c>
      <c r="B410" s="69" t="str">
        <f t="shared" ca="1" si="8"/>
        <v>Carpetas</v>
      </c>
      <c r="C410" s="81" t="s">
        <v>1450</v>
      </c>
      <c r="D410" s="81">
        <v>25</v>
      </c>
      <c r="E410" s="71">
        <v>104.5</v>
      </c>
      <c r="F410" s="70">
        <f t="shared" ca="1" si="9"/>
        <v>2612.5</v>
      </c>
      <c r="G410" s="45"/>
      <c r="H410" s="45"/>
      <c r="I410" s="45"/>
      <c r="J410" s="45"/>
    </row>
    <row r="411" spans="1:10" ht="13.5" customHeight="1" x14ac:dyDescent="0.2">
      <c r="A411" s="86">
        <v>24121503</v>
      </c>
      <c r="B411" s="69" t="str">
        <f t="shared" ca="1" si="8"/>
        <v>Cajas para empacar</v>
      </c>
      <c r="C411" s="81" t="s">
        <v>1450</v>
      </c>
      <c r="D411" s="81">
        <v>60</v>
      </c>
      <c r="E411" s="71">
        <v>129.80000000000001</v>
      </c>
      <c r="F411" s="70">
        <f t="shared" ca="1" si="9"/>
        <v>7788.0000000000009</v>
      </c>
      <c r="G411" s="45"/>
      <c r="H411" s="45"/>
      <c r="I411" s="45"/>
      <c r="J411" s="45"/>
    </row>
    <row r="412" spans="1:10" ht="14.1" customHeight="1" x14ac:dyDescent="0.2">
      <c r="A412" s="45"/>
      <c r="B412" s="45"/>
      <c r="C412" s="45"/>
      <c r="D412" s="45"/>
      <c r="E412" s="73" t="s">
        <v>12552</v>
      </c>
      <c r="F412" s="74">
        <f ca="1">SUM(Table321[MONTO TOTAL ESTIMADO])</f>
        <v>70766.850000000006</v>
      </c>
      <c r="G412" s="45"/>
      <c r="H412" s="45" t="str">
        <f>C359</f>
        <v>Bienes</v>
      </c>
      <c r="I412" s="45" t="str">
        <f>E359</f>
        <v>Sí</v>
      </c>
      <c r="J412" s="45" t="str">
        <f>D359</f>
        <v>Compras Menores</v>
      </c>
    </row>
    <row r="413" spans="1:10" ht="14.1" customHeight="1" thickBot="1" x14ac:dyDescent="0.3"/>
    <row r="414" spans="1:10" ht="33.75" customHeight="1" thickBot="1" x14ac:dyDescent="0.25">
      <c r="A414" s="64" t="s">
        <v>16384</v>
      </c>
      <c r="B414" s="64" t="s">
        <v>161</v>
      </c>
      <c r="C414" s="64" t="s">
        <v>11726</v>
      </c>
      <c r="D414" s="64" t="s">
        <v>14380</v>
      </c>
      <c r="E414" s="64" t="s">
        <v>10962</v>
      </c>
      <c r="F414" s="64" t="s">
        <v>11095</v>
      </c>
      <c r="G414" s="45"/>
      <c r="H414" s="45"/>
      <c r="I414" s="45"/>
      <c r="J414" s="45"/>
    </row>
    <row r="415" spans="1:10" ht="13.5" customHeight="1" thickBot="1" x14ac:dyDescent="0.25">
      <c r="A415" s="85" t="s">
        <v>18835</v>
      </c>
      <c r="B415" s="85" t="s">
        <v>18835</v>
      </c>
      <c r="C415" s="66" t="s">
        <v>17799</v>
      </c>
      <c r="D415" s="66" t="s">
        <v>17484</v>
      </c>
      <c r="E415" s="66" t="s">
        <v>8855</v>
      </c>
      <c r="F415" s="66"/>
      <c r="G415" s="45"/>
      <c r="H415" s="45"/>
      <c r="I415" s="45"/>
      <c r="J415" s="45"/>
    </row>
    <row r="416" spans="1:10" ht="14.1" customHeight="1" thickBot="1" x14ac:dyDescent="0.25">
      <c r="A416" s="99" t="s">
        <v>14830</v>
      </c>
      <c r="B416" s="67" t="s">
        <v>8529</v>
      </c>
      <c r="C416" s="77">
        <v>42835</v>
      </c>
      <c r="D416" s="99" t="s">
        <v>9386</v>
      </c>
      <c r="E416" s="67" t="s">
        <v>13095</v>
      </c>
      <c r="F416" s="66" t="s">
        <v>3081</v>
      </c>
      <c r="G416" s="45"/>
      <c r="H416" s="45"/>
      <c r="I416" s="45"/>
      <c r="J416" s="45"/>
    </row>
    <row r="417" spans="1:10" ht="14.1" customHeight="1" thickBot="1" x14ac:dyDescent="0.25">
      <c r="A417" s="100"/>
      <c r="B417" s="67" t="s">
        <v>1787</v>
      </c>
      <c r="C417" s="92">
        <f>IF(C416="","",IF(AND(MONTH(C416)&gt;=1,MONTH(C416)&lt;=3),1,IF(AND(MONTH(C416)&gt;=4,MONTH(C416)&lt;=6),2,IF(AND(MONTH(C416)&gt;=7,MONTH(C416)&lt;=9),3,4))))</f>
        <v>2</v>
      </c>
      <c r="D417" s="100"/>
      <c r="E417" s="67" t="s">
        <v>2418</v>
      </c>
      <c r="F417" s="66" t="s">
        <v>11112</v>
      </c>
      <c r="G417" s="45"/>
      <c r="H417" s="45"/>
      <c r="I417" s="45"/>
      <c r="J417" s="45"/>
    </row>
    <row r="418" spans="1:10" ht="14.1" customHeight="1" thickBot="1" x14ac:dyDescent="0.25">
      <c r="A418" s="100"/>
      <c r="B418" s="67" t="s">
        <v>12944</v>
      </c>
      <c r="C418" s="77">
        <v>42865</v>
      </c>
      <c r="D418" s="100"/>
      <c r="E418" s="67" t="s">
        <v>3074</v>
      </c>
      <c r="F418" s="66" t="s">
        <v>11112</v>
      </c>
      <c r="G418" s="45"/>
      <c r="H418" s="45"/>
      <c r="I418" s="45"/>
      <c r="J418" s="45"/>
    </row>
    <row r="419" spans="1:10" ht="14.1" customHeight="1" thickBot="1" x14ac:dyDescent="0.25">
      <c r="A419" s="100"/>
      <c r="B419" s="67" t="s">
        <v>1787</v>
      </c>
      <c r="C419" s="92">
        <f>IF(C418="","",IF(AND(MONTH(C418)&gt;=1,MONTH(C418)&lt;=3),1,IF(AND(MONTH(C418)&gt;=4,MONTH(C418)&lt;=6),2,IF(AND(MONTH(C418)&gt;=7,MONTH(C418)&lt;=9),3,4))))</f>
        <v>2</v>
      </c>
      <c r="D419" s="100"/>
      <c r="E419" s="67" t="s">
        <v>13194</v>
      </c>
      <c r="F419" s="66" t="s">
        <v>11112</v>
      </c>
      <c r="G419" s="45"/>
      <c r="H419" s="45"/>
      <c r="I419" s="45"/>
      <c r="J419" s="45"/>
    </row>
    <row r="420" spans="1:10" ht="14.1" customHeight="1" thickBot="1" x14ac:dyDescent="0.25">
      <c r="A420" s="45"/>
      <c r="B420" s="45"/>
      <c r="C420" s="45"/>
      <c r="D420" s="45"/>
      <c r="E420" s="45"/>
      <c r="F420" s="45"/>
      <c r="G420" s="45"/>
      <c r="H420" s="45"/>
      <c r="I420" s="45"/>
      <c r="J420" s="45"/>
    </row>
    <row r="421" spans="1:10" ht="14.1" customHeight="1" thickBot="1" x14ac:dyDescent="0.25">
      <c r="A421" s="72" t="s">
        <v>15737</v>
      </c>
      <c r="B421" s="72" t="s">
        <v>16148</v>
      </c>
      <c r="C421" s="72" t="s">
        <v>15643</v>
      </c>
      <c r="D421" s="72" t="s">
        <v>15252</v>
      </c>
      <c r="E421" s="72" t="s">
        <v>6933</v>
      </c>
      <c r="F421" s="72" t="s">
        <v>15281</v>
      </c>
      <c r="G421" s="45"/>
      <c r="H421" s="45"/>
      <c r="I421" s="45"/>
      <c r="J421" s="45"/>
    </row>
    <row r="422" spans="1:10" ht="14.1" customHeight="1" x14ac:dyDescent="0.2">
      <c r="A422" s="86">
        <v>14111511</v>
      </c>
      <c r="B422" s="69" t="str">
        <f t="shared" ref="B422:B452" ca="1" si="10">IFERROR(INDEX(UNSPSCDes,MATCH(INDIRECT(ADDRESS(ROW(),COLUMN()-1,4)),UNSPSCCode,0)),"")</f>
        <v>Papel de escritura</v>
      </c>
      <c r="C422" s="81" t="s">
        <v>8726</v>
      </c>
      <c r="D422" s="81">
        <v>250</v>
      </c>
      <c r="E422" s="71">
        <v>150</v>
      </c>
      <c r="F422" s="70">
        <f t="shared" ref="F422:F452" ca="1" si="11">INDIRECT(ADDRESS(ROW(),COLUMN()-2,4))*INDIRECT(ADDRESS(ROW(),COLUMN()-1,4))</f>
        <v>37500</v>
      </c>
      <c r="G422" s="45"/>
      <c r="H422" s="45"/>
      <c r="I422" s="45"/>
      <c r="J422" s="45"/>
    </row>
    <row r="423" spans="1:10" ht="13.5" customHeight="1" x14ac:dyDescent="0.2">
      <c r="A423" s="86">
        <v>14111511</v>
      </c>
      <c r="B423" s="69" t="str">
        <f t="shared" ca="1" si="10"/>
        <v>Papel de escritura</v>
      </c>
      <c r="C423" s="81" t="s">
        <v>8726</v>
      </c>
      <c r="D423" s="81">
        <v>50</v>
      </c>
      <c r="E423" s="71">
        <v>182</v>
      </c>
      <c r="F423" s="70">
        <f t="shared" ca="1" si="11"/>
        <v>9100</v>
      </c>
      <c r="G423" s="45"/>
      <c r="H423" s="45"/>
      <c r="I423" s="45"/>
      <c r="J423" s="45"/>
    </row>
    <row r="424" spans="1:10" ht="13.5" customHeight="1" x14ac:dyDescent="0.2">
      <c r="A424" s="86">
        <v>14111511</v>
      </c>
      <c r="B424" s="69" t="str">
        <f t="shared" ca="1" si="10"/>
        <v>Papel de escritura</v>
      </c>
      <c r="C424" s="81" t="s">
        <v>8726</v>
      </c>
      <c r="D424" s="81">
        <v>100</v>
      </c>
      <c r="E424" s="71">
        <v>180</v>
      </c>
      <c r="F424" s="70">
        <f t="shared" ca="1" si="11"/>
        <v>18000</v>
      </c>
      <c r="G424" s="45"/>
      <c r="H424" s="45"/>
      <c r="I424" s="45"/>
      <c r="J424" s="45"/>
    </row>
    <row r="425" spans="1:10" ht="13.5" customHeight="1" x14ac:dyDescent="0.2">
      <c r="A425" s="86">
        <v>14111509</v>
      </c>
      <c r="B425" s="69" t="str">
        <f t="shared" ca="1" si="10"/>
        <v>Papel membreteado</v>
      </c>
      <c r="C425" s="81" t="s">
        <v>8726</v>
      </c>
      <c r="D425" s="81">
        <v>10</v>
      </c>
      <c r="E425" s="71">
        <v>348.1</v>
      </c>
      <c r="F425" s="70">
        <f t="shared" ca="1" si="11"/>
        <v>3481</v>
      </c>
      <c r="G425" s="45"/>
      <c r="H425" s="45"/>
      <c r="I425" s="45"/>
      <c r="J425" s="45"/>
    </row>
    <row r="426" spans="1:10" ht="13.5" customHeight="1" x14ac:dyDescent="0.2">
      <c r="A426" s="86">
        <v>14111515</v>
      </c>
      <c r="B426" s="69" t="str">
        <f t="shared" ca="1" si="10"/>
        <v>Papel para sumadora o máquina registradora</v>
      </c>
      <c r="C426" s="81" t="s">
        <v>1450</v>
      </c>
      <c r="D426" s="81">
        <v>15</v>
      </c>
      <c r="E426" s="71">
        <v>10.45</v>
      </c>
      <c r="F426" s="70">
        <f t="shared" ca="1" si="11"/>
        <v>156.75</v>
      </c>
      <c r="G426" s="45"/>
      <c r="H426" s="45"/>
      <c r="I426" s="45"/>
      <c r="J426" s="45"/>
    </row>
    <row r="427" spans="1:10" ht="13.5" customHeight="1" x14ac:dyDescent="0.2">
      <c r="A427" s="86">
        <v>44121717</v>
      </c>
      <c r="B427" s="69" t="str">
        <f t="shared" ca="1" si="10"/>
        <v>Combinación de esfero y resaltador</v>
      </c>
      <c r="C427" s="81" t="s">
        <v>1450</v>
      </c>
      <c r="D427" s="81">
        <v>20</v>
      </c>
      <c r="E427" s="71">
        <v>20</v>
      </c>
      <c r="F427" s="70">
        <f t="shared" ca="1" si="11"/>
        <v>400</v>
      </c>
      <c r="G427" s="45"/>
      <c r="H427" s="45"/>
      <c r="I427" s="45"/>
      <c r="J427" s="45"/>
    </row>
    <row r="428" spans="1:10" ht="13.5" customHeight="1" x14ac:dyDescent="0.2">
      <c r="A428" s="86">
        <v>44121503</v>
      </c>
      <c r="B428" s="69" t="str">
        <f t="shared" ca="1" si="10"/>
        <v>Sobres</v>
      </c>
      <c r="C428" s="81" t="s">
        <v>1450</v>
      </c>
      <c r="D428" s="81">
        <v>300</v>
      </c>
      <c r="E428" s="71">
        <v>2.56</v>
      </c>
      <c r="F428" s="70">
        <f t="shared" ca="1" si="11"/>
        <v>768</v>
      </c>
      <c r="G428" s="45"/>
      <c r="H428" s="45"/>
      <c r="I428" s="45"/>
      <c r="J428" s="45"/>
    </row>
    <row r="429" spans="1:10" ht="13.5" customHeight="1" x14ac:dyDescent="0.2">
      <c r="A429" s="86">
        <v>44121503</v>
      </c>
      <c r="B429" s="69" t="str">
        <f t="shared" ca="1" si="10"/>
        <v>Sobres</v>
      </c>
      <c r="C429" s="81" t="s">
        <v>1450</v>
      </c>
      <c r="D429" s="81">
        <v>250</v>
      </c>
      <c r="E429" s="71">
        <v>3.36</v>
      </c>
      <c r="F429" s="70">
        <f t="shared" ca="1" si="11"/>
        <v>840</v>
      </c>
      <c r="G429" s="45"/>
      <c r="H429" s="45"/>
      <c r="I429" s="45"/>
      <c r="J429" s="45"/>
    </row>
    <row r="430" spans="1:10" ht="13.5" customHeight="1" x14ac:dyDescent="0.2">
      <c r="A430" s="86">
        <v>44121503</v>
      </c>
      <c r="B430" s="69" t="str">
        <f t="shared" ca="1" si="10"/>
        <v>Sobres</v>
      </c>
      <c r="C430" s="81" t="s">
        <v>1450</v>
      </c>
      <c r="D430" s="81">
        <v>200</v>
      </c>
      <c r="E430" s="71">
        <v>8.35</v>
      </c>
      <c r="F430" s="70">
        <f t="shared" ca="1" si="11"/>
        <v>1670</v>
      </c>
      <c r="G430" s="45"/>
      <c r="H430" s="45"/>
      <c r="I430" s="45"/>
      <c r="J430" s="45"/>
    </row>
    <row r="431" spans="1:10" ht="13.5" customHeight="1" x14ac:dyDescent="0.2">
      <c r="A431" s="86">
        <v>44121503</v>
      </c>
      <c r="B431" s="69" t="str">
        <f t="shared" ca="1" si="10"/>
        <v>Sobres</v>
      </c>
      <c r="C431" s="81" t="s">
        <v>1450</v>
      </c>
      <c r="D431" s="81">
        <v>300</v>
      </c>
      <c r="E431" s="71">
        <v>1.99</v>
      </c>
      <c r="F431" s="70">
        <f t="shared" ca="1" si="11"/>
        <v>597</v>
      </c>
      <c r="G431" s="45"/>
      <c r="H431" s="45"/>
      <c r="I431" s="45"/>
      <c r="J431" s="45"/>
    </row>
    <row r="432" spans="1:10" ht="13.5" customHeight="1" x14ac:dyDescent="0.2">
      <c r="A432" s="86">
        <v>60121152</v>
      </c>
      <c r="B432" s="69" t="str">
        <f t="shared" ca="1" si="10"/>
        <v>Tablillas de escritura</v>
      </c>
      <c r="C432" s="81" t="s">
        <v>1450</v>
      </c>
      <c r="D432" s="81">
        <v>200</v>
      </c>
      <c r="E432" s="71">
        <v>43.15</v>
      </c>
      <c r="F432" s="70">
        <f t="shared" ca="1" si="11"/>
        <v>8630</v>
      </c>
      <c r="G432" s="45"/>
      <c r="H432" s="45"/>
      <c r="I432" s="45"/>
      <c r="J432" s="45"/>
    </row>
    <row r="433" spans="1:10" ht="13.5" customHeight="1" x14ac:dyDescent="0.2">
      <c r="A433" s="86">
        <v>44121618</v>
      </c>
      <c r="B433" s="69" t="str">
        <f t="shared" ca="1" si="10"/>
        <v>Tijeras</v>
      </c>
      <c r="C433" s="81" t="s">
        <v>1450</v>
      </c>
      <c r="D433" s="81">
        <v>20</v>
      </c>
      <c r="E433" s="71">
        <v>29.5</v>
      </c>
      <c r="F433" s="70">
        <f t="shared" ca="1" si="11"/>
        <v>590</v>
      </c>
      <c r="G433" s="45"/>
      <c r="H433" s="45"/>
      <c r="I433" s="45"/>
      <c r="J433" s="45"/>
    </row>
    <row r="434" spans="1:10" ht="13.5" customHeight="1" x14ac:dyDescent="0.2">
      <c r="A434" s="86">
        <v>44103103</v>
      </c>
      <c r="B434" s="69" t="str">
        <f t="shared" ca="1" si="10"/>
        <v>Tóner para impresoras o fax</v>
      </c>
      <c r="C434" s="81" t="s">
        <v>1450</v>
      </c>
      <c r="D434" s="81">
        <v>3</v>
      </c>
      <c r="E434" s="71">
        <v>2899.26</v>
      </c>
      <c r="F434" s="70">
        <f t="shared" ca="1" si="11"/>
        <v>8697.7800000000007</v>
      </c>
      <c r="G434" s="45"/>
      <c r="H434" s="45"/>
      <c r="I434" s="45"/>
      <c r="J434" s="45"/>
    </row>
    <row r="435" spans="1:10" ht="13.5" customHeight="1" x14ac:dyDescent="0.2">
      <c r="A435" s="86">
        <v>44103103</v>
      </c>
      <c r="B435" s="69" t="str">
        <f t="shared" ca="1" si="10"/>
        <v>Tóner para impresoras o fax</v>
      </c>
      <c r="C435" s="81" t="s">
        <v>1450</v>
      </c>
      <c r="D435" s="81">
        <v>2</v>
      </c>
      <c r="E435" s="71">
        <v>3101.04</v>
      </c>
      <c r="F435" s="70">
        <f t="shared" ca="1" si="11"/>
        <v>6202.08</v>
      </c>
      <c r="G435" s="45"/>
      <c r="H435" s="45"/>
      <c r="I435" s="45"/>
      <c r="J435" s="45"/>
    </row>
    <row r="436" spans="1:10" ht="13.5" customHeight="1" x14ac:dyDescent="0.2">
      <c r="A436" s="86">
        <v>44103103</v>
      </c>
      <c r="B436" s="69" t="str">
        <f t="shared" ca="1" si="10"/>
        <v>Tóner para impresoras o fax</v>
      </c>
      <c r="C436" s="81" t="s">
        <v>1450</v>
      </c>
      <c r="D436" s="81">
        <v>2</v>
      </c>
      <c r="E436" s="71">
        <v>2775</v>
      </c>
      <c r="F436" s="70">
        <f t="shared" ca="1" si="11"/>
        <v>5550</v>
      </c>
      <c r="G436" s="45"/>
      <c r="H436" s="45"/>
      <c r="I436" s="45"/>
      <c r="J436" s="45"/>
    </row>
    <row r="437" spans="1:10" ht="13.5" customHeight="1" x14ac:dyDescent="0.2">
      <c r="A437" s="86">
        <v>44103103</v>
      </c>
      <c r="B437" s="69" t="str">
        <f t="shared" ca="1" si="10"/>
        <v>Tóner para impresoras o fax</v>
      </c>
      <c r="C437" s="81" t="s">
        <v>1450</v>
      </c>
      <c r="D437" s="81">
        <v>2</v>
      </c>
      <c r="E437" s="71">
        <v>4200</v>
      </c>
      <c r="F437" s="70">
        <f t="shared" ca="1" si="11"/>
        <v>8400</v>
      </c>
      <c r="G437" s="45"/>
      <c r="H437" s="45"/>
      <c r="I437" s="45"/>
      <c r="J437" s="45"/>
    </row>
    <row r="438" spans="1:10" ht="13.5" customHeight="1" x14ac:dyDescent="0.2">
      <c r="A438" s="86">
        <v>44103103</v>
      </c>
      <c r="B438" s="69" t="str">
        <f t="shared" ca="1" si="10"/>
        <v>Tóner para impresoras o fax</v>
      </c>
      <c r="C438" s="81" t="s">
        <v>1450</v>
      </c>
      <c r="D438" s="81">
        <v>2</v>
      </c>
      <c r="E438" s="71">
        <v>3099.86</v>
      </c>
      <c r="F438" s="70">
        <f t="shared" ca="1" si="11"/>
        <v>6199.72</v>
      </c>
      <c r="G438" s="45"/>
      <c r="H438" s="45"/>
      <c r="I438" s="45"/>
      <c r="J438" s="45"/>
    </row>
    <row r="439" spans="1:10" ht="13.5" customHeight="1" x14ac:dyDescent="0.2">
      <c r="A439" s="86">
        <v>44103103</v>
      </c>
      <c r="B439" s="69" t="str">
        <f t="shared" ca="1" si="10"/>
        <v>Tóner para impresoras o fax</v>
      </c>
      <c r="C439" s="81" t="s">
        <v>1450</v>
      </c>
      <c r="D439" s="81">
        <v>2</v>
      </c>
      <c r="E439" s="71">
        <v>4150</v>
      </c>
      <c r="F439" s="70">
        <f t="shared" ca="1" si="11"/>
        <v>8300</v>
      </c>
      <c r="G439" s="45"/>
      <c r="H439" s="45"/>
      <c r="I439" s="45"/>
      <c r="J439" s="45"/>
    </row>
    <row r="440" spans="1:10" ht="13.5" customHeight="1" x14ac:dyDescent="0.2">
      <c r="A440" s="86">
        <v>44103103</v>
      </c>
      <c r="B440" s="69" t="str">
        <f t="shared" ca="1" si="10"/>
        <v>Tóner para impresoras o fax</v>
      </c>
      <c r="C440" s="81" t="s">
        <v>1450</v>
      </c>
      <c r="D440" s="81">
        <v>4</v>
      </c>
      <c r="E440" s="71">
        <v>2500.42</v>
      </c>
      <c r="F440" s="70">
        <f t="shared" ca="1" si="11"/>
        <v>10001.68</v>
      </c>
      <c r="G440" s="45"/>
      <c r="H440" s="45"/>
      <c r="I440" s="45"/>
      <c r="J440" s="45"/>
    </row>
    <row r="441" spans="1:10" ht="13.5" customHeight="1" x14ac:dyDescent="0.2">
      <c r="A441" s="86">
        <v>44103103</v>
      </c>
      <c r="B441" s="69" t="str">
        <f t="shared" ca="1" si="10"/>
        <v>Tóner para impresoras o fax</v>
      </c>
      <c r="C441" s="81" t="s">
        <v>1450</v>
      </c>
      <c r="D441" s="81">
        <v>3</v>
      </c>
      <c r="E441" s="71">
        <v>2500.42</v>
      </c>
      <c r="F441" s="70">
        <f t="shared" ca="1" si="11"/>
        <v>7501.26</v>
      </c>
      <c r="G441" s="45"/>
      <c r="H441" s="45"/>
      <c r="I441" s="45"/>
      <c r="J441" s="45"/>
    </row>
    <row r="442" spans="1:10" ht="13.5" customHeight="1" x14ac:dyDescent="0.2">
      <c r="A442" s="86">
        <v>44103103</v>
      </c>
      <c r="B442" s="69" t="str">
        <f t="shared" ca="1" si="10"/>
        <v>Tóner para impresoras o fax</v>
      </c>
      <c r="C442" s="81" t="s">
        <v>1450</v>
      </c>
      <c r="D442" s="81">
        <v>3</v>
      </c>
      <c r="E442" s="71">
        <v>3960.08</v>
      </c>
      <c r="F442" s="70">
        <f t="shared" ca="1" si="11"/>
        <v>11880.24</v>
      </c>
      <c r="G442" s="45"/>
      <c r="H442" s="45"/>
      <c r="I442" s="45"/>
      <c r="J442" s="45"/>
    </row>
    <row r="443" spans="1:10" ht="13.5" customHeight="1" x14ac:dyDescent="0.2">
      <c r="A443" s="86">
        <v>44103103</v>
      </c>
      <c r="B443" s="69" t="str">
        <f t="shared" ca="1" si="10"/>
        <v>Tóner para impresoras o fax</v>
      </c>
      <c r="C443" s="81" t="s">
        <v>1450</v>
      </c>
      <c r="D443" s="81">
        <v>2</v>
      </c>
      <c r="E443" s="71">
        <v>5280.5</v>
      </c>
      <c r="F443" s="70">
        <f t="shared" ca="1" si="11"/>
        <v>10561</v>
      </c>
      <c r="G443" s="45"/>
      <c r="H443" s="45"/>
      <c r="I443" s="45"/>
      <c r="J443" s="45"/>
    </row>
    <row r="444" spans="1:10" ht="13.5" customHeight="1" x14ac:dyDescent="0.2">
      <c r="A444" s="86">
        <v>44103103</v>
      </c>
      <c r="B444" s="69" t="str">
        <f t="shared" ca="1" si="10"/>
        <v>Tóner para impresoras o fax</v>
      </c>
      <c r="C444" s="81" t="s">
        <v>1450</v>
      </c>
      <c r="D444" s="81">
        <v>2</v>
      </c>
      <c r="E444" s="71">
        <v>5280.5</v>
      </c>
      <c r="F444" s="70">
        <f t="shared" ca="1" si="11"/>
        <v>10561</v>
      </c>
      <c r="G444" s="45"/>
      <c r="H444" s="45"/>
      <c r="I444" s="45"/>
      <c r="J444" s="45"/>
    </row>
    <row r="445" spans="1:10" ht="13.5" customHeight="1" x14ac:dyDescent="0.2">
      <c r="A445" s="86">
        <v>44103103</v>
      </c>
      <c r="B445" s="69" t="str">
        <f t="shared" ca="1" si="10"/>
        <v>Tóner para impresoras o fax</v>
      </c>
      <c r="C445" s="81" t="s">
        <v>1450</v>
      </c>
      <c r="D445" s="81">
        <v>2</v>
      </c>
      <c r="E445" s="71">
        <v>5280.5</v>
      </c>
      <c r="F445" s="70">
        <f t="shared" ca="1" si="11"/>
        <v>10561</v>
      </c>
      <c r="G445" s="45"/>
      <c r="H445" s="45"/>
      <c r="I445" s="45"/>
      <c r="J445" s="45"/>
    </row>
    <row r="446" spans="1:10" ht="13.5" customHeight="1" x14ac:dyDescent="0.2">
      <c r="A446" s="86">
        <v>44103103</v>
      </c>
      <c r="B446" s="69" t="str">
        <f t="shared" ca="1" si="10"/>
        <v>Tóner para impresoras o fax</v>
      </c>
      <c r="C446" s="81" t="s">
        <v>1450</v>
      </c>
      <c r="D446" s="81">
        <v>12</v>
      </c>
      <c r="E446" s="71">
        <v>11505</v>
      </c>
      <c r="F446" s="70">
        <f t="shared" ca="1" si="11"/>
        <v>138060</v>
      </c>
      <c r="G446" s="45"/>
      <c r="H446" s="45"/>
      <c r="I446" s="45"/>
      <c r="J446" s="45"/>
    </row>
    <row r="447" spans="1:10" ht="13.5" customHeight="1" x14ac:dyDescent="0.2">
      <c r="A447" s="86">
        <v>44103103</v>
      </c>
      <c r="B447" s="69" t="str">
        <f t="shared" ca="1" si="10"/>
        <v>Tóner para impresoras o fax</v>
      </c>
      <c r="C447" s="81" t="s">
        <v>1450</v>
      </c>
      <c r="D447" s="81">
        <v>15</v>
      </c>
      <c r="E447" s="71">
        <v>10499.64</v>
      </c>
      <c r="F447" s="70">
        <f t="shared" ca="1" si="11"/>
        <v>157494.59999999998</v>
      </c>
      <c r="G447" s="45"/>
      <c r="H447" s="45"/>
      <c r="I447" s="45"/>
      <c r="J447" s="45"/>
    </row>
    <row r="448" spans="1:10" ht="13.5" customHeight="1" x14ac:dyDescent="0.2">
      <c r="A448" s="86">
        <v>44103103</v>
      </c>
      <c r="B448" s="69" t="str">
        <f t="shared" ca="1" si="10"/>
        <v>Tóner para impresoras o fax</v>
      </c>
      <c r="C448" s="81" t="s">
        <v>1450</v>
      </c>
      <c r="D448" s="81">
        <v>2</v>
      </c>
      <c r="E448" s="71">
        <v>2700</v>
      </c>
      <c r="F448" s="70">
        <f t="shared" ca="1" si="11"/>
        <v>5400</v>
      </c>
      <c r="G448" s="45"/>
      <c r="H448" s="45"/>
      <c r="I448" s="45"/>
      <c r="J448" s="45"/>
    </row>
    <row r="449" spans="1:10" ht="13.5" customHeight="1" x14ac:dyDescent="0.2">
      <c r="A449" s="86">
        <v>31201512</v>
      </c>
      <c r="B449" s="69" t="str">
        <f t="shared" ca="1" si="10"/>
        <v>Cinta transparente</v>
      </c>
      <c r="C449" s="81" t="s">
        <v>1450</v>
      </c>
      <c r="D449" s="81">
        <v>5</v>
      </c>
      <c r="E449" s="71">
        <v>51</v>
      </c>
      <c r="F449" s="70">
        <f t="shared" ca="1" si="11"/>
        <v>255</v>
      </c>
      <c r="G449" s="45"/>
      <c r="H449" s="45"/>
      <c r="I449" s="45"/>
      <c r="J449" s="45"/>
    </row>
    <row r="450" spans="1:10" ht="13.5" customHeight="1" x14ac:dyDescent="0.2">
      <c r="A450" s="86">
        <v>44103103</v>
      </c>
      <c r="B450" s="69" t="str">
        <f t="shared" ca="1" si="10"/>
        <v>Tóner para impresoras o fax</v>
      </c>
      <c r="C450" s="90" t="s">
        <v>1450</v>
      </c>
      <c r="D450" s="81">
        <v>2</v>
      </c>
      <c r="E450" s="71">
        <v>4000</v>
      </c>
      <c r="F450" s="70">
        <f t="shared" ca="1" si="11"/>
        <v>8000</v>
      </c>
      <c r="G450" s="45"/>
      <c r="H450" s="45"/>
      <c r="I450" s="45"/>
      <c r="J450" s="45"/>
    </row>
    <row r="451" spans="1:10" ht="13.5" customHeight="1" x14ac:dyDescent="0.2">
      <c r="A451" s="86">
        <v>44103103</v>
      </c>
      <c r="B451" s="69" t="str">
        <f t="shared" ca="1" si="10"/>
        <v>Tóner para impresoras o fax</v>
      </c>
      <c r="C451" s="81" t="s">
        <v>1450</v>
      </c>
      <c r="D451" s="81">
        <v>10</v>
      </c>
      <c r="E451" s="71">
        <v>11505</v>
      </c>
      <c r="F451" s="70">
        <f t="shared" ca="1" si="11"/>
        <v>115050</v>
      </c>
      <c r="G451" s="45"/>
      <c r="H451" s="45"/>
      <c r="I451" s="45"/>
      <c r="J451" s="45"/>
    </row>
    <row r="452" spans="1:10" ht="13.5" customHeight="1" x14ac:dyDescent="0.2">
      <c r="A452" s="86">
        <v>44103103</v>
      </c>
      <c r="B452" s="69" t="str">
        <f t="shared" ca="1" si="10"/>
        <v>Tóner para impresoras o fax</v>
      </c>
      <c r="C452" s="81" t="s">
        <v>1450</v>
      </c>
      <c r="D452" s="81">
        <v>2</v>
      </c>
      <c r="E452" s="71">
        <v>13381.2</v>
      </c>
      <c r="F452" s="70">
        <f t="shared" ca="1" si="11"/>
        <v>26762.400000000001</v>
      </c>
      <c r="G452" s="45"/>
      <c r="H452" s="45"/>
      <c r="I452" s="45"/>
      <c r="J452" s="45"/>
    </row>
    <row r="453" spans="1:10" ht="14.1" customHeight="1" x14ac:dyDescent="0.2">
      <c r="A453" s="45"/>
      <c r="B453" s="45"/>
      <c r="C453" s="45"/>
      <c r="D453" s="45"/>
      <c r="E453" s="73" t="s">
        <v>12552</v>
      </c>
      <c r="F453" s="74">
        <f ca="1">SUM(Table323[MONTO TOTAL ESTIMADO])</f>
        <v>637170.51</v>
      </c>
      <c r="G453" s="45"/>
      <c r="H453" s="45" t="str">
        <f>C415</f>
        <v>Bienes</v>
      </c>
      <c r="I453" s="45" t="str">
        <f>E415</f>
        <v>Sí</v>
      </c>
      <c r="J453" s="45" t="str">
        <f>D415</f>
        <v>Compras Menores</v>
      </c>
    </row>
    <row r="454" spans="1:10" ht="14.1" customHeight="1" thickBot="1" x14ac:dyDescent="0.3"/>
    <row r="455" spans="1:10" ht="33.75" customHeight="1" thickBot="1" x14ac:dyDescent="0.25">
      <c r="A455" s="64" t="s">
        <v>16384</v>
      </c>
      <c r="B455" s="64" t="s">
        <v>161</v>
      </c>
      <c r="C455" s="64" t="s">
        <v>11726</v>
      </c>
      <c r="D455" s="64" t="s">
        <v>14380</v>
      </c>
      <c r="E455" s="64" t="s">
        <v>10962</v>
      </c>
      <c r="F455" s="64" t="s">
        <v>11095</v>
      </c>
      <c r="G455" s="45"/>
      <c r="H455" s="45"/>
      <c r="I455" s="45"/>
      <c r="J455" s="45"/>
    </row>
    <row r="456" spans="1:10" ht="13.5" customHeight="1" thickBot="1" x14ac:dyDescent="0.25">
      <c r="A456" s="85" t="s">
        <v>18836</v>
      </c>
      <c r="B456" s="85" t="s">
        <v>18836</v>
      </c>
      <c r="C456" s="66" t="s">
        <v>17799</v>
      </c>
      <c r="D456" s="66" t="s">
        <v>10171</v>
      </c>
      <c r="E456" s="66" t="s">
        <v>17855</v>
      </c>
      <c r="F456" s="66"/>
      <c r="G456" s="45"/>
      <c r="H456" s="45"/>
      <c r="I456" s="45"/>
      <c r="J456" s="45"/>
    </row>
    <row r="457" spans="1:10" ht="14.1" customHeight="1" thickBot="1" x14ac:dyDescent="0.25">
      <c r="A457" s="99" t="s">
        <v>14830</v>
      </c>
      <c r="B457" s="67" t="s">
        <v>8529</v>
      </c>
      <c r="C457" s="77">
        <v>42835</v>
      </c>
      <c r="D457" s="99" t="s">
        <v>9386</v>
      </c>
      <c r="E457" s="67" t="s">
        <v>13095</v>
      </c>
      <c r="F457" s="66" t="s">
        <v>3081</v>
      </c>
      <c r="G457" s="45"/>
      <c r="H457" s="45"/>
      <c r="I457" s="45"/>
      <c r="J457" s="45"/>
    </row>
    <row r="458" spans="1:10" ht="14.1" customHeight="1" thickBot="1" x14ac:dyDescent="0.25">
      <c r="A458" s="100"/>
      <c r="B458" s="67" t="s">
        <v>1787</v>
      </c>
      <c r="C458" s="92">
        <f>IF(C457="","",IF(AND(MONTH(C457)&gt;=1,MONTH(C457)&lt;=3),1,IF(AND(MONTH(C457)&gt;=4,MONTH(C457)&lt;=6),2,IF(AND(MONTH(C457)&gt;=7,MONTH(C457)&lt;=9),3,4))))</f>
        <v>2</v>
      </c>
      <c r="D458" s="100"/>
      <c r="E458" s="67" t="s">
        <v>2418</v>
      </c>
      <c r="F458" s="66" t="s">
        <v>11112</v>
      </c>
      <c r="G458" s="45"/>
      <c r="H458" s="45"/>
      <c r="I458" s="45"/>
      <c r="J458" s="45"/>
    </row>
    <row r="459" spans="1:10" ht="14.1" customHeight="1" thickBot="1" x14ac:dyDescent="0.25">
      <c r="A459" s="100"/>
      <c r="B459" s="67" t="s">
        <v>12944</v>
      </c>
      <c r="C459" s="77">
        <v>42865</v>
      </c>
      <c r="D459" s="100"/>
      <c r="E459" s="67" t="s">
        <v>3074</v>
      </c>
      <c r="F459" s="66" t="s">
        <v>11112</v>
      </c>
      <c r="G459" s="45"/>
      <c r="H459" s="45"/>
      <c r="I459" s="45"/>
      <c r="J459" s="45"/>
    </row>
    <row r="460" spans="1:10" ht="14.1" customHeight="1" thickBot="1" x14ac:dyDescent="0.25">
      <c r="A460" s="100"/>
      <c r="B460" s="67" t="s">
        <v>1787</v>
      </c>
      <c r="C460" s="92">
        <f>IF(C459="","",IF(AND(MONTH(C459)&gt;=1,MONTH(C459)&lt;=3),1,IF(AND(MONTH(C459)&gt;=4,MONTH(C459)&lt;=6),2,IF(AND(MONTH(C459)&gt;=7,MONTH(C459)&lt;=9),3,4))))</f>
        <v>2</v>
      </c>
      <c r="D460" s="100"/>
      <c r="E460" s="67" t="s">
        <v>13194</v>
      </c>
      <c r="F460" s="66" t="s">
        <v>11112</v>
      </c>
      <c r="G460" s="45"/>
      <c r="H460" s="45"/>
      <c r="I460" s="45"/>
      <c r="J460" s="45"/>
    </row>
    <row r="461" spans="1:10" ht="14.1" customHeight="1" thickBot="1" x14ac:dyDescent="0.25">
      <c r="A461" s="45"/>
      <c r="B461" s="45"/>
      <c r="C461" s="45"/>
      <c r="D461" s="45"/>
      <c r="E461" s="45"/>
      <c r="F461" s="45"/>
      <c r="G461" s="45"/>
      <c r="H461" s="45"/>
      <c r="I461" s="45"/>
      <c r="J461" s="45"/>
    </row>
    <row r="462" spans="1:10" ht="14.1" customHeight="1" thickBot="1" x14ac:dyDescent="0.25">
      <c r="A462" s="72" t="s">
        <v>15737</v>
      </c>
      <c r="B462" s="72" t="s">
        <v>16148</v>
      </c>
      <c r="C462" s="72" t="s">
        <v>15643</v>
      </c>
      <c r="D462" s="72" t="s">
        <v>15252</v>
      </c>
      <c r="E462" s="72" t="s">
        <v>6933</v>
      </c>
      <c r="F462" s="72" t="s">
        <v>15281</v>
      </c>
      <c r="G462" s="45"/>
      <c r="H462" s="45"/>
      <c r="I462" s="45"/>
      <c r="J462" s="45"/>
    </row>
    <row r="463" spans="1:10" ht="13.5" customHeight="1" x14ac:dyDescent="0.2">
      <c r="A463" s="86">
        <v>15101505</v>
      </c>
      <c r="B463" s="69" t="str">
        <f ca="1">IFERROR(INDEX(UNSPSCDes,MATCH(INDIRECT(ADDRESS(ROW(),COLUMN()-1,4)),UNSPSCCode,0)),"")</f>
        <v>Combustible diesel</v>
      </c>
      <c r="C463" s="81" t="s">
        <v>9560</v>
      </c>
      <c r="D463" s="81">
        <v>900</v>
      </c>
      <c r="E463" s="71">
        <v>200</v>
      </c>
      <c r="F463" s="70">
        <f ca="1">INDIRECT(ADDRESS(ROW(),COLUMN()-2,4))*INDIRECT(ADDRESS(ROW(),COLUMN()-1,4))</f>
        <v>180000</v>
      </c>
      <c r="G463" s="45"/>
      <c r="H463" s="45"/>
      <c r="I463" s="45"/>
      <c r="J463" s="45"/>
    </row>
    <row r="464" spans="1:10" ht="14.1" customHeight="1" x14ac:dyDescent="0.2">
      <c r="A464" s="45"/>
      <c r="B464" s="45"/>
      <c r="C464" s="45"/>
      <c r="D464" s="45"/>
      <c r="E464" s="73" t="s">
        <v>12552</v>
      </c>
      <c r="F464" s="74">
        <f ca="1">SUM(Table324[MONTO TOTAL ESTIMADO])</f>
        <v>180000</v>
      </c>
      <c r="G464" s="45"/>
      <c r="H464" s="45" t="str">
        <f>C456</f>
        <v>Bienes</v>
      </c>
      <c r="I464" s="45" t="str">
        <f>E456</f>
        <v>No</v>
      </c>
      <c r="J464" s="45" t="str">
        <f>D456</f>
        <v>Compras por debajo del Umbral</v>
      </c>
    </row>
    <row r="465" spans="1:10" ht="14.1" customHeight="1" thickBot="1" x14ac:dyDescent="0.3"/>
    <row r="466" spans="1:10" ht="33.75" customHeight="1" thickBot="1" x14ac:dyDescent="0.25">
      <c r="A466" s="64" t="s">
        <v>16384</v>
      </c>
      <c r="B466" s="64" t="s">
        <v>161</v>
      </c>
      <c r="C466" s="64" t="s">
        <v>11726</v>
      </c>
      <c r="D466" s="64" t="s">
        <v>14380</v>
      </c>
      <c r="E466" s="64" t="s">
        <v>10962</v>
      </c>
      <c r="F466" s="64" t="s">
        <v>11095</v>
      </c>
      <c r="G466" s="45"/>
      <c r="H466" s="45"/>
      <c r="I466" s="45"/>
      <c r="J466" s="45"/>
    </row>
    <row r="467" spans="1:10" ht="13.5" customHeight="1" thickBot="1" x14ac:dyDescent="0.25">
      <c r="A467" s="85" t="s">
        <v>18837</v>
      </c>
      <c r="B467" s="85" t="s">
        <v>18837</v>
      </c>
      <c r="C467" s="66" t="s">
        <v>17799</v>
      </c>
      <c r="D467" s="66" t="s">
        <v>17484</v>
      </c>
      <c r="E467" s="66" t="s">
        <v>8855</v>
      </c>
      <c r="F467" s="66"/>
      <c r="G467" s="45"/>
      <c r="H467" s="45"/>
      <c r="I467" s="45"/>
      <c r="J467" s="45"/>
    </row>
    <row r="468" spans="1:10" ht="14.1" customHeight="1" thickBot="1" x14ac:dyDescent="0.25">
      <c r="A468" s="99" t="s">
        <v>14830</v>
      </c>
      <c r="B468" s="67" t="s">
        <v>8529</v>
      </c>
      <c r="C468" s="77">
        <v>42835</v>
      </c>
      <c r="D468" s="99" t="s">
        <v>9386</v>
      </c>
      <c r="E468" s="67" t="s">
        <v>13095</v>
      </c>
      <c r="F468" s="66" t="s">
        <v>3081</v>
      </c>
      <c r="G468" s="45"/>
      <c r="H468" s="45"/>
      <c r="I468" s="45"/>
      <c r="J468" s="45"/>
    </row>
    <row r="469" spans="1:10" ht="14.1" customHeight="1" thickBot="1" x14ac:dyDescent="0.25">
      <c r="A469" s="100"/>
      <c r="B469" s="67" t="s">
        <v>1787</v>
      </c>
      <c r="C469" s="92">
        <f>IF(C468="","",IF(AND(MONTH(C468)&gt;=1,MONTH(C468)&lt;=3),1,IF(AND(MONTH(C468)&gt;=4,MONTH(C468)&lt;=6),2,IF(AND(MONTH(C468)&gt;=7,MONTH(C468)&lt;=9),3,4))))</f>
        <v>2</v>
      </c>
      <c r="D469" s="100"/>
      <c r="E469" s="67" t="s">
        <v>2418</v>
      </c>
      <c r="F469" s="66" t="s">
        <v>11112</v>
      </c>
      <c r="G469" s="45"/>
      <c r="H469" s="45"/>
      <c r="I469" s="45"/>
      <c r="J469" s="45"/>
    </row>
    <row r="470" spans="1:10" ht="14.1" customHeight="1" thickBot="1" x14ac:dyDescent="0.25">
      <c r="A470" s="100"/>
      <c r="B470" s="67" t="s">
        <v>12944</v>
      </c>
      <c r="C470" s="77">
        <v>42865</v>
      </c>
      <c r="D470" s="100"/>
      <c r="E470" s="67" t="s">
        <v>3074</v>
      </c>
      <c r="F470" s="66" t="s">
        <v>11112</v>
      </c>
      <c r="G470" s="45"/>
      <c r="H470" s="45"/>
      <c r="I470" s="45"/>
      <c r="J470" s="45"/>
    </row>
    <row r="471" spans="1:10" ht="14.1" customHeight="1" thickBot="1" x14ac:dyDescent="0.25">
      <c r="A471" s="100"/>
      <c r="B471" s="67" t="s">
        <v>1787</v>
      </c>
      <c r="C471" s="92">
        <f>IF(C470="","",IF(AND(MONTH(C470)&gt;=1,MONTH(C470)&lt;=3),1,IF(AND(MONTH(C470)&gt;=4,MONTH(C470)&lt;=6),2,IF(AND(MONTH(C470)&gt;=7,MONTH(C470)&lt;=9),3,4))))</f>
        <v>2</v>
      </c>
      <c r="D471" s="100"/>
      <c r="E471" s="67" t="s">
        <v>13194</v>
      </c>
      <c r="F471" s="66" t="s">
        <v>11112</v>
      </c>
      <c r="G471" s="45"/>
      <c r="H471" s="45"/>
      <c r="I471" s="45"/>
      <c r="J471" s="45"/>
    </row>
    <row r="472" spans="1:10" ht="14.1" customHeight="1" thickBot="1" x14ac:dyDescent="0.25">
      <c r="A472" s="45"/>
      <c r="B472" s="45"/>
      <c r="C472" s="45"/>
      <c r="D472" s="45"/>
      <c r="E472" s="45"/>
      <c r="F472" s="45"/>
      <c r="G472" s="45"/>
      <c r="H472" s="45"/>
      <c r="I472" s="45"/>
      <c r="J472" s="45"/>
    </row>
    <row r="473" spans="1:10" ht="14.1" customHeight="1" thickBot="1" x14ac:dyDescent="0.25">
      <c r="A473" s="72" t="s">
        <v>15737</v>
      </c>
      <c r="B473" s="72" t="s">
        <v>16148</v>
      </c>
      <c r="C473" s="72" t="s">
        <v>15643</v>
      </c>
      <c r="D473" s="72" t="s">
        <v>15252</v>
      </c>
      <c r="E473" s="72" t="s">
        <v>6933</v>
      </c>
      <c r="F473" s="72" t="s">
        <v>15281</v>
      </c>
      <c r="G473" s="45"/>
      <c r="H473" s="45"/>
      <c r="I473" s="45"/>
      <c r="J473" s="45"/>
    </row>
    <row r="474" spans="1:10" ht="14.1" customHeight="1" x14ac:dyDescent="0.2">
      <c r="A474" s="86">
        <v>15121501</v>
      </c>
      <c r="B474" s="69" t="str">
        <f ca="1">IFERROR(INDEX(UNSPSCDes,MATCH(INDIRECT(ADDRESS(ROW(),COLUMN()-1,4)),UNSPSCCode,0)),"")</f>
        <v>Aceite motor</v>
      </c>
      <c r="C474" s="81" t="s">
        <v>1450</v>
      </c>
      <c r="D474" s="81">
        <v>200</v>
      </c>
      <c r="E474" s="71">
        <v>250</v>
      </c>
      <c r="F474" s="70">
        <f ca="1">INDIRECT(ADDRESS(ROW(),COLUMN()-2,4))*INDIRECT(ADDRESS(ROW(),COLUMN()-1,4))</f>
        <v>50000</v>
      </c>
      <c r="G474" s="45"/>
      <c r="H474" s="45"/>
      <c r="I474" s="45"/>
      <c r="J474" s="45"/>
    </row>
    <row r="475" spans="1:10" ht="13.5" customHeight="1" x14ac:dyDescent="0.2">
      <c r="A475" s="86">
        <v>40161504</v>
      </c>
      <c r="B475" s="69" t="str">
        <f ca="1">IFERROR(INDEX(UNSPSCDes,MATCH(INDIRECT(ADDRESS(ROW(),COLUMN()-1,4)),UNSPSCCode,0)),"")</f>
        <v>Filtros de aceite</v>
      </c>
      <c r="C475" s="81" t="s">
        <v>1450</v>
      </c>
      <c r="D475" s="81">
        <v>15</v>
      </c>
      <c r="E475" s="71">
        <v>900</v>
      </c>
      <c r="F475" s="70">
        <f ca="1">INDIRECT(ADDRESS(ROW(),COLUMN()-2,4))*INDIRECT(ADDRESS(ROW(),COLUMN()-1,4))</f>
        <v>13500</v>
      </c>
      <c r="G475" s="45"/>
      <c r="H475" s="45"/>
      <c r="I475" s="45"/>
      <c r="J475" s="45"/>
    </row>
    <row r="476" spans="1:10" ht="13.5" customHeight="1" x14ac:dyDescent="0.2">
      <c r="A476" s="86">
        <v>40161504</v>
      </c>
      <c r="B476" s="69" t="str">
        <f ca="1">IFERROR(INDEX(UNSPSCDes,MATCH(INDIRECT(ADDRESS(ROW(),COLUMN()-1,4)),UNSPSCCode,0)),"")</f>
        <v>Filtros de aceite</v>
      </c>
      <c r="C476" s="81" t="s">
        <v>1450</v>
      </c>
      <c r="D476" s="81">
        <v>15</v>
      </c>
      <c r="E476" s="71">
        <v>900</v>
      </c>
      <c r="F476" s="70">
        <f ca="1">INDIRECT(ADDRESS(ROW(),COLUMN()-2,4))*INDIRECT(ADDRESS(ROW(),COLUMN()-1,4))</f>
        <v>13500</v>
      </c>
      <c r="G476" s="45"/>
      <c r="H476" s="45"/>
      <c r="I476" s="45"/>
      <c r="J476" s="45"/>
    </row>
    <row r="477" spans="1:10" ht="13.5" customHeight="1" x14ac:dyDescent="0.2">
      <c r="A477" s="62">
        <v>40161505</v>
      </c>
      <c r="B477" s="69" t="str">
        <f ca="1">IFERROR(INDEX(UNSPSCDes,MATCH(INDIRECT(ADDRESS(ROW(),COLUMN()-1,4)),UNSPSCCode,0)),"")</f>
        <v>Filtros de aire</v>
      </c>
      <c r="C477" s="81" t="s">
        <v>1450</v>
      </c>
      <c r="D477" s="81">
        <v>50</v>
      </c>
      <c r="E477" s="71">
        <v>900</v>
      </c>
      <c r="F477" s="70">
        <f ca="1">INDIRECT(ADDRESS(ROW(),COLUMN()-2,4))*INDIRECT(ADDRESS(ROW(),COLUMN()-1,4))</f>
        <v>45000</v>
      </c>
      <c r="G477" s="45"/>
      <c r="H477" s="45"/>
      <c r="I477" s="45"/>
      <c r="J477" s="45"/>
    </row>
    <row r="478" spans="1:10" ht="14.1" customHeight="1" x14ac:dyDescent="0.2">
      <c r="A478" s="45"/>
      <c r="B478" s="45"/>
      <c r="C478" s="45"/>
      <c r="D478" s="45"/>
      <c r="E478" s="73" t="s">
        <v>12552</v>
      </c>
      <c r="F478" s="74">
        <f ca="1">SUM(Table325[MONTO TOTAL ESTIMADO])</f>
        <v>122000</v>
      </c>
      <c r="G478" s="45"/>
      <c r="H478" s="45" t="str">
        <f>C467</f>
        <v>Bienes</v>
      </c>
      <c r="I478" s="45" t="str">
        <f>E467</f>
        <v>Sí</v>
      </c>
      <c r="J478" s="45" t="str">
        <f>D467</f>
        <v>Compras Menores</v>
      </c>
    </row>
    <row r="479" spans="1:10" ht="14.1" customHeight="1" thickBot="1" x14ac:dyDescent="0.3"/>
    <row r="480" spans="1:10" ht="33.75" customHeight="1" thickBot="1" x14ac:dyDescent="0.25">
      <c r="A480" s="64" t="s">
        <v>16384</v>
      </c>
      <c r="B480" s="64" t="s">
        <v>161</v>
      </c>
      <c r="C480" s="64" t="s">
        <v>11726</v>
      </c>
      <c r="D480" s="64" t="s">
        <v>14380</v>
      </c>
      <c r="E480" s="64" t="s">
        <v>10962</v>
      </c>
      <c r="F480" s="64" t="s">
        <v>11095</v>
      </c>
      <c r="G480" s="45"/>
      <c r="H480" s="45"/>
      <c r="I480" s="45"/>
      <c r="J480" s="45"/>
    </row>
    <row r="481" spans="1:10" ht="13.5" customHeight="1" thickBot="1" x14ac:dyDescent="0.25">
      <c r="A481" s="85" t="s">
        <v>18838</v>
      </c>
      <c r="B481" s="85" t="s">
        <v>18838</v>
      </c>
      <c r="C481" s="66" t="s">
        <v>6799</v>
      </c>
      <c r="D481" s="66" t="s">
        <v>10171</v>
      </c>
      <c r="E481" s="66" t="s">
        <v>8855</v>
      </c>
      <c r="F481" s="66"/>
      <c r="G481" s="45"/>
      <c r="H481" s="45"/>
      <c r="I481" s="45"/>
      <c r="J481" s="45"/>
    </row>
    <row r="482" spans="1:10" ht="14.1" customHeight="1" thickBot="1" x14ac:dyDescent="0.25">
      <c r="A482" s="99" t="s">
        <v>14830</v>
      </c>
      <c r="B482" s="67" t="s">
        <v>8529</v>
      </c>
      <c r="C482" s="77">
        <v>42830</v>
      </c>
      <c r="D482" s="99" t="s">
        <v>9386</v>
      </c>
      <c r="E482" s="67" t="s">
        <v>13095</v>
      </c>
      <c r="F482" s="66" t="s">
        <v>3081</v>
      </c>
      <c r="G482" s="45"/>
      <c r="H482" s="45"/>
      <c r="I482" s="45"/>
      <c r="J482" s="45"/>
    </row>
    <row r="483" spans="1:10" ht="14.1" customHeight="1" thickBot="1" x14ac:dyDescent="0.25">
      <c r="A483" s="100"/>
      <c r="B483" s="67" t="s">
        <v>1787</v>
      </c>
      <c r="C483" s="92">
        <f>IF(C482="","",IF(AND(MONTH(C482)&gt;=1,MONTH(C482)&lt;=3),1,IF(AND(MONTH(C482)&gt;=4,MONTH(C482)&lt;=6),2,IF(AND(MONTH(C482)&gt;=7,MONTH(C482)&lt;=9),3,4))))</f>
        <v>2</v>
      </c>
      <c r="D483" s="100"/>
      <c r="E483" s="67" t="s">
        <v>2418</v>
      </c>
      <c r="F483" s="66" t="s">
        <v>11112</v>
      </c>
      <c r="G483" s="45"/>
      <c r="H483" s="45"/>
      <c r="I483" s="45"/>
      <c r="J483" s="45"/>
    </row>
    <row r="484" spans="1:10" ht="14.1" customHeight="1" thickBot="1" x14ac:dyDescent="0.25">
      <c r="A484" s="100"/>
      <c r="B484" s="67" t="s">
        <v>12944</v>
      </c>
      <c r="C484" s="77">
        <v>42860</v>
      </c>
      <c r="D484" s="100"/>
      <c r="E484" s="67" t="s">
        <v>3074</v>
      </c>
      <c r="F484" s="66" t="s">
        <v>11112</v>
      </c>
      <c r="G484" s="45"/>
      <c r="H484" s="45"/>
      <c r="I484" s="45"/>
      <c r="J484" s="45"/>
    </row>
    <row r="485" spans="1:10" ht="14.1" customHeight="1" thickBot="1" x14ac:dyDescent="0.25">
      <c r="A485" s="100"/>
      <c r="B485" s="67" t="s">
        <v>1787</v>
      </c>
      <c r="C485" s="92">
        <f>IF(C484="","",IF(AND(MONTH(C484)&gt;=1,MONTH(C484)&lt;=3),1,IF(AND(MONTH(C484)&gt;=4,MONTH(C484)&lt;=6),2,IF(AND(MONTH(C484)&gt;=7,MONTH(C484)&lt;=9),3,4))))</f>
        <v>2</v>
      </c>
      <c r="D485" s="100"/>
      <c r="E485" s="67" t="s">
        <v>13194</v>
      </c>
      <c r="F485" s="66" t="s">
        <v>11112</v>
      </c>
      <c r="G485" s="45"/>
      <c r="H485" s="45"/>
      <c r="I485" s="45"/>
      <c r="J485" s="45"/>
    </row>
    <row r="486" spans="1:10" ht="14.1" customHeight="1" thickBot="1" x14ac:dyDescent="0.25">
      <c r="A486" s="45"/>
      <c r="B486" s="45"/>
      <c r="C486" s="45"/>
      <c r="D486" s="45"/>
      <c r="E486" s="45"/>
      <c r="F486" s="45"/>
      <c r="G486" s="45"/>
      <c r="H486" s="45"/>
      <c r="I486" s="45"/>
      <c r="J486" s="45"/>
    </row>
    <row r="487" spans="1:10" ht="14.1" customHeight="1" thickBot="1" x14ac:dyDescent="0.25">
      <c r="A487" s="72" t="s">
        <v>15737</v>
      </c>
      <c r="B487" s="72" t="s">
        <v>16148</v>
      </c>
      <c r="C487" s="72" t="s">
        <v>15643</v>
      </c>
      <c r="D487" s="72" t="s">
        <v>15252</v>
      </c>
      <c r="E487" s="72" t="s">
        <v>6933</v>
      </c>
      <c r="F487" s="72" t="s">
        <v>15281</v>
      </c>
      <c r="G487" s="45"/>
      <c r="H487" s="45"/>
      <c r="I487" s="45"/>
      <c r="J487" s="45"/>
    </row>
    <row r="488" spans="1:10" ht="14.1" customHeight="1" x14ac:dyDescent="0.2">
      <c r="A488" s="86">
        <v>78180101</v>
      </c>
      <c r="B488" s="69" t="str">
        <f t="shared" ref="B488:B493" ca="1" si="12">IFERROR(INDEX(UNSPSCDes,MATCH(INDIRECT(ADDRESS(ROW(),COLUMN()-1,4)),UNSPSCCode,0)),"")</f>
        <v>Servicios de reparar o pintar la carrocería de vehículos</v>
      </c>
      <c r="C488" s="81" t="s">
        <v>1450</v>
      </c>
      <c r="D488" s="81">
        <v>1</v>
      </c>
      <c r="E488" s="71">
        <v>70000</v>
      </c>
      <c r="F488" s="70">
        <f t="shared" ref="F488:F493" ca="1" si="13">INDIRECT(ADDRESS(ROW(),COLUMN()-2,4))*INDIRECT(ADDRESS(ROW(),COLUMN()-1,4))</f>
        <v>70000</v>
      </c>
      <c r="G488" s="45"/>
      <c r="H488" s="45"/>
      <c r="I488" s="45"/>
      <c r="J488" s="45"/>
    </row>
    <row r="489" spans="1:10" ht="13.5" customHeight="1" x14ac:dyDescent="0.2">
      <c r="A489" s="86">
        <v>47131826</v>
      </c>
      <c r="B489" s="69" t="str">
        <f t="shared" ca="1" si="12"/>
        <v>Limpiadores de alfombras o tapizados</v>
      </c>
      <c r="C489" s="90" t="s">
        <v>1450</v>
      </c>
      <c r="D489" s="81">
        <v>3</v>
      </c>
      <c r="E489" s="71">
        <v>56000</v>
      </c>
      <c r="F489" s="70">
        <f t="shared" ca="1" si="13"/>
        <v>168000</v>
      </c>
      <c r="G489" s="45"/>
      <c r="H489" s="45"/>
      <c r="I489" s="45"/>
      <c r="J489" s="45"/>
    </row>
    <row r="490" spans="1:10" ht="13.5" customHeight="1" x14ac:dyDescent="0.2">
      <c r="A490" s="86">
        <v>72102305</v>
      </c>
      <c r="B490" s="69" t="str">
        <f t="shared" ca="1" si="12"/>
        <v>Servicios de reparación, mantenimiento o reparación de aire acondicionado</v>
      </c>
      <c r="C490" s="90" t="s">
        <v>1450</v>
      </c>
      <c r="D490" s="81">
        <v>3</v>
      </c>
      <c r="E490" s="71">
        <v>50000</v>
      </c>
      <c r="F490" s="70">
        <f t="shared" ca="1" si="13"/>
        <v>150000</v>
      </c>
      <c r="G490" s="45"/>
      <c r="H490" s="45"/>
      <c r="I490" s="45"/>
      <c r="J490" s="45"/>
    </row>
    <row r="491" spans="1:10" ht="13.5" customHeight="1" x14ac:dyDescent="0.2">
      <c r="A491" s="86">
        <v>78180103</v>
      </c>
      <c r="B491" s="69" t="str">
        <f t="shared" ca="1" si="12"/>
        <v>Servicios de cambio de fluidos de aceite o de la transmisión</v>
      </c>
      <c r="C491" s="90" t="s">
        <v>1450</v>
      </c>
      <c r="D491" s="81">
        <v>12</v>
      </c>
      <c r="E491" s="71">
        <v>50000</v>
      </c>
      <c r="F491" s="70">
        <f t="shared" ca="1" si="13"/>
        <v>600000</v>
      </c>
      <c r="G491" s="45"/>
      <c r="H491" s="45"/>
      <c r="I491" s="45"/>
      <c r="J491" s="45"/>
    </row>
    <row r="492" spans="1:10" ht="13.5" customHeight="1" x14ac:dyDescent="0.2">
      <c r="A492" s="86">
        <v>92121701</v>
      </c>
      <c r="B492" s="69" t="str">
        <f t="shared" ca="1" si="12"/>
        <v>Vigilancia o mantenimiento o monitoreo de alarmas</v>
      </c>
      <c r="C492" s="90" t="s">
        <v>1450</v>
      </c>
      <c r="D492" s="81">
        <v>3</v>
      </c>
      <c r="E492" s="71">
        <v>1500</v>
      </c>
      <c r="F492" s="70">
        <f t="shared" ca="1" si="13"/>
        <v>4500</v>
      </c>
      <c r="G492" s="45"/>
      <c r="H492" s="45"/>
      <c r="I492" s="45"/>
      <c r="J492" s="45"/>
    </row>
    <row r="493" spans="1:10" ht="13.5" customHeight="1" x14ac:dyDescent="0.2">
      <c r="A493" s="86">
        <v>76111503</v>
      </c>
      <c r="B493" s="69" t="str">
        <f t="shared" ca="1" si="12"/>
        <v>Servicios de mantenimiento del alumbrado</v>
      </c>
      <c r="C493" s="94" t="s">
        <v>1450</v>
      </c>
      <c r="D493" s="81">
        <v>1</v>
      </c>
      <c r="E493" s="71">
        <v>150000</v>
      </c>
      <c r="F493" s="70">
        <f t="shared" ca="1" si="13"/>
        <v>150000</v>
      </c>
      <c r="G493" s="45"/>
      <c r="H493" s="45"/>
      <c r="I493" s="45"/>
      <c r="J493" s="45"/>
    </row>
    <row r="494" spans="1:10" ht="14.1" customHeight="1" x14ac:dyDescent="0.2">
      <c r="A494" s="45"/>
      <c r="B494" s="45"/>
      <c r="C494" s="45"/>
      <c r="D494" s="45"/>
      <c r="E494" s="73" t="s">
        <v>12552</v>
      </c>
      <c r="F494" s="74">
        <f ca="1">SUM(Table326[MONTO TOTAL ESTIMADO])</f>
        <v>1142500</v>
      </c>
      <c r="G494" s="45"/>
      <c r="H494" s="45" t="str">
        <f>C481</f>
        <v>Servicios</v>
      </c>
      <c r="I494" s="45" t="str">
        <f>E481</f>
        <v>Sí</v>
      </c>
      <c r="J494" s="45" t="str">
        <f>D481</f>
        <v>Compras por debajo del Umbral</v>
      </c>
    </row>
    <row r="495" spans="1:10" ht="14.1" customHeight="1" thickBot="1" x14ac:dyDescent="0.3"/>
    <row r="496" spans="1:10" ht="33.75" customHeight="1" thickBot="1" x14ac:dyDescent="0.25">
      <c r="A496" s="64" t="s">
        <v>16384</v>
      </c>
      <c r="B496" s="64" t="s">
        <v>161</v>
      </c>
      <c r="C496" s="64" t="s">
        <v>11726</v>
      </c>
      <c r="D496" s="64" t="s">
        <v>14380</v>
      </c>
      <c r="E496" s="64" t="s">
        <v>10962</v>
      </c>
      <c r="F496" s="64" t="s">
        <v>11095</v>
      </c>
      <c r="G496" s="45"/>
      <c r="H496" s="45"/>
      <c r="I496" s="45"/>
      <c r="J496" s="45"/>
    </row>
    <row r="497" spans="1:10" ht="13.5" customHeight="1" thickBot="1" x14ac:dyDescent="0.25">
      <c r="A497" s="85" t="s">
        <v>18839</v>
      </c>
      <c r="B497" s="85" t="s">
        <v>18839</v>
      </c>
      <c r="C497" s="66" t="s">
        <v>17799</v>
      </c>
      <c r="D497" s="66" t="s">
        <v>17484</v>
      </c>
      <c r="E497" s="66" t="s">
        <v>8855</v>
      </c>
      <c r="F497" s="66"/>
      <c r="G497" s="45"/>
      <c r="H497" s="45"/>
      <c r="I497" s="45"/>
      <c r="J497" s="45"/>
    </row>
    <row r="498" spans="1:10" ht="14.1" customHeight="1" thickBot="1" x14ac:dyDescent="0.25">
      <c r="A498" s="99" t="s">
        <v>14830</v>
      </c>
      <c r="B498" s="67" t="s">
        <v>8529</v>
      </c>
      <c r="C498" s="77">
        <v>42835</v>
      </c>
      <c r="D498" s="99" t="s">
        <v>9386</v>
      </c>
      <c r="E498" s="67" t="s">
        <v>13095</v>
      </c>
      <c r="F498" s="66" t="s">
        <v>3081</v>
      </c>
      <c r="G498" s="45"/>
      <c r="H498" s="45"/>
      <c r="I498" s="45"/>
      <c r="J498" s="45"/>
    </row>
    <row r="499" spans="1:10" ht="14.1" customHeight="1" thickBot="1" x14ac:dyDescent="0.25">
      <c r="A499" s="100"/>
      <c r="B499" s="67" t="s">
        <v>1787</v>
      </c>
      <c r="C499" s="92">
        <f>IF(C498="","",IF(AND(MONTH(C498)&gt;=1,MONTH(C498)&lt;=3),1,IF(AND(MONTH(C498)&gt;=4,MONTH(C498)&lt;=6),2,IF(AND(MONTH(C498)&gt;=7,MONTH(C498)&lt;=9),3,4))))</f>
        <v>2</v>
      </c>
      <c r="D499" s="100"/>
      <c r="E499" s="67" t="s">
        <v>2418</v>
      </c>
      <c r="F499" s="66" t="s">
        <v>11112</v>
      </c>
      <c r="G499" s="45"/>
      <c r="H499" s="45"/>
      <c r="I499" s="45"/>
      <c r="J499" s="45"/>
    </row>
    <row r="500" spans="1:10" ht="14.1" customHeight="1" thickBot="1" x14ac:dyDescent="0.25">
      <c r="A500" s="100"/>
      <c r="B500" s="67" t="s">
        <v>12944</v>
      </c>
      <c r="C500" s="77">
        <v>42865</v>
      </c>
      <c r="D500" s="100"/>
      <c r="E500" s="67" t="s">
        <v>3074</v>
      </c>
      <c r="F500" s="66" t="s">
        <v>11112</v>
      </c>
      <c r="G500" s="45"/>
      <c r="H500" s="45"/>
      <c r="I500" s="45"/>
      <c r="J500" s="45"/>
    </row>
    <row r="501" spans="1:10" ht="14.1" customHeight="1" thickBot="1" x14ac:dyDescent="0.25">
      <c r="A501" s="100"/>
      <c r="B501" s="67" t="s">
        <v>1787</v>
      </c>
      <c r="C501" s="92">
        <f>IF(C500="","",IF(AND(MONTH(C500)&gt;=1,MONTH(C500)&lt;=3),1,IF(AND(MONTH(C500)&gt;=4,MONTH(C500)&lt;=6),2,IF(AND(MONTH(C500)&gt;=7,MONTH(C500)&lt;=9),3,4))))</f>
        <v>2</v>
      </c>
      <c r="D501" s="100"/>
      <c r="E501" s="67" t="s">
        <v>13194</v>
      </c>
      <c r="F501" s="66" t="s">
        <v>11112</v>
      </c>
      <c r="G501" s="45"/>
      <c r="H501" s="45"/>
      <c r="I501" s="45"/>
      <c r="J501" s="45"/>
    </row>
    <row r="502" spans="1:10" ht="14.1" customHeight="1" thickBot="1" x14ac:dyDescent="0.25">
      <c r="A502" s="45"/>
      <c r="B502" s="45"/>
      <c r="C502" s="45"/>
      <c r="D502" s="45"/>
      <c r="E502" s="45"/>
      <c r="F502" s="45"/>
      <c r="G502" s="45"/>
      <c r="H502" s="45"/>
      <c r="I502" s="45"/>
      <c r="J502" s="45"/>
    </row>
    <row r="503" spans="1:10" ht="14.1" customHeight="1" thickBot="1" x14ac:dyDescent="0.25">
      <c r="A503" s="72" t="s">
        <v>15737</v>
      </c>
      <c r="B503" s="72" t="s">
        <v>16148</v>
      </c>
      <c r="C503" s="72" t="s">
        <v>15643</v>
      </c>
      <c r="D503" s="72" t="s">
        <v>15252</v>
      </c>
      <c r="E503" s="72" t="s">
        <v>6933</v>
      </c>
      <c r="F503" s="72" t="s">
        <v>15281</v>
      </c>
      <c r="G503" s="45"/>
      <c r="H503" s="45"/>
      <c r="I503" s="45"/>
      <c r="J503" s="45"/>
    </row>
    <row r="504" spans="1:10" ht="14.1" customHeight="1" x14ac:dyDescent="0.2">
      <c r="A504" s="86">
        <v>41102703</v>
      </c>
      <c r="B504" s="69" t="str">
        <f ca="1">IFERROR(INDEX(UNSPSCDes,MATCH(INDIRECT(ADDRESS(ROW(),COLUMN()-1,4)),UNSPSCCode,0)),"")</f>
        <v>Equipo de dispersión de luz</v>
      </c>
      <c r="C504" s="81" t="s">
        <v>1450</v>
      </c>
      <c r="D504" s="81">
        <v>50</v>
      </c>
      <c r="E504" s="71">
        <v>170</v>
      </c>
      <c r="F504" s="70">
        <f ca="1">INDIRECT(ADDRESS(ROW(),COLUMN()-2,4))*INDIRECT(ADDRESS(ROW(),COLUMN()-1,4))</f>
        <v>8500</v>
      </c>
      <c r="G504" s="45"/>
      <c r="H504" s="45"/>
      <c r="I504" s="45"/>
      <c r="J504" s="45"/>
    </row>
    <row r="505" spans="1:10" ht="13.5" customHeight="1" x14ac:dyDescent="0.2">
      <c r="A505" s="86">
        <v>39101701</v>
      </c>
      <c r="B505" s="69" t="str">
        <f ca="1">IFERROR(INDEX(UNSPSCDes,MATCH(INDIRECT(ADDRESS(ROW(),COLUMN()-1,4)),UNSPSCCode,0)),"")</f>
        <v>Tubos fluorescentes</v>
      </c>
      <c r="C505" s="81" t="s">
        <v>16990</v>
      </c>
      <c r="D505" s="81">
        <v>4</v>
      </c>
      <c r="E505" s="71">
        <v>240</v>
      </c>
      <c r="F505" s="70">
        <f ca="1">INDIRECT(ADDRESS(ROW(),COLUMN()-2,4))*INDIRECT(ADDRESS(ROW(),COLUMN()-1,4))</f>
        <v>960</v>
      </c>
      <c r="G505" s="45"/>
      <c r="H505" s="45"/>
      <c r="I505" s="45"/>
      <c r="J505" s="45"/>
    </row>
    <row r="506" spans="1:10" ht="13.5" customHeight="1" x14ac:dyDescent="0.2">
      <c r="A506" s="86">
        <v>39121002</v>
      </c>
      <c r="B506" s="69" t="str">
        <f ca="1">IFERROR(INDEX(UNSPSCDes,MATCH(INDIRECT(ADDRESS(ROW(),COLUMN()-1,4)),UNSPSCCode,0)),"")</f>
        <v>Transformadores de suministro de potencia</v>
      </c>
      <c r="C506" s="81" t="s">
        <v>18144</v>
      </c>
      <c r="D506" s="81">
        <v>3</v>
      </c>
      <c r="E506" s="71">
        <v>1500</v>
      </c>
      <c r="F506" s="70">
        <f ca="1">INDIRECT(ADDRESS(ROW(),COLUMN()-2,4))*INDIRECT(ADDRESS(ROW(),COLUMN()-1,4))</f>
        <v>4500</v>
      </c>
      <c r="G506" s="45"/>
      <c r="H506" s="45"/>
      <c r="I506" s="45"/>
      <c r="J506" s="45"/>
    </row>
    <row r="507" spans="1:10" ht="14.1" customHeight="1" x14ac:dyDescent="0.2">
      <c r="A507" s="45"/>
      <c r="B507" s="45"/>
      <c r="C507" s="45"/>
      <c r="D507" s="45"/>
      <c r="E507" s="73" t="s">
        <v>12552</v>
      </c>
      <c r="F507" s="74">
        <f ca="1">SUM(Table327[MONTO TOTAL ESTIMADO])</f>
        <v>13960</v>
      </c>
      <c r="G507" s="45"/>
      <c r="H507" s="45" t="str">
        <f>C497</f>
        <v>Bienes</v>
      </c>
      <c r="I507" s="45" t="str">
        <f>E497</f>
        <v>Sí</v>
      </c>
      <c r="J507" s="45" t="str">
        <f>D497</f>
        <v>Compras Menores</v>
      </c>
    </row>
    <row r="508" spans="1:10" ht="14.1" customHeight="1" thickBot="1" x14ac:dyDescent="0.3"/>
    <row r="509" spans="1:10" ht="33.75" customHeight="1" thickBot="1" x14ac:dyDescent="0.25">
      <c r="A509" s="64" t="s">
        <v>16384</v>
      </c>
      <c r="B509" s="64" t="s">
        <v>161</v>
      </c>
      <c r="C509" s="64" t="s">
        <v>11726</v>
      </c>
      <c r="D509" s="64" t="s">
        <v>14380</v>
      </c>
      <c r="E509" s="64" t="s">
        <v>10962</v>
      </c>
      <c r="F509" s="64" t="s">
        <v>11095</v>
      </c>
      <c r="G509" s="45"/>
      <c r="H509" s="45"/>
      <c r="I509" s="45"/>
      <c r="J509" s="45"/>
    </row>
    <row r="510" spans="1:10" ht="13.5" customHeight="1" thickBot="1" x14ac:dyDescent="0.25">
      <c r="A510" s="85" t="s">
        <v>18840</v>
      </c>
      <c r="B510" s="85" t="s">
        <v>18840</v>
      </c>
      <c r="C510" s="66" t="s">
        <v>17799</v>
      </c>
      <c r="D510" s="66" t="s">
        <v>17484</v>
      </c>
      <c r="E510" s="66" t="s">
        <v>8855</v>
      </c>
      <c r="F510" s="66"/>
      <c r="G510" s="45"/>
      <c r="H510" s="45"/>
      <c r="I510" s="45"/>
      <c r="J510" s="45"/>
    </row>
    <row r="511" spans="1:10" ht="14.1" customHeight="1" thickBot="1" x14ac:dyDescent="0.25">
      <c r="A511" s="99" t="s">
        <v>14830</v>
      </c>
      <c r="B511" s="67" t="s">
        <v>8529</v>
      </c>
      <c r="C511" s="77">
        <v>42840</v>
      </c>
      <c r="D511" s="99" t="s">
        <v>9386</v>
      </c>
      <c r="E511" s="67" t="s">
        <v>13095</v>
      </c>
      <c r="F511" s="66" t="s">
        <v>3081</v>
      </c>
      <c r="G511" s="45"/>
      <c r="H511" s="45"/>
      <c r="I511" s="45"/>
      <c r="J511" s="45"/>
    </row>
    <row r="512" spans="1:10" ht="14.1" customHeight="1" thickBot="1" x14ac:dyDescent="0.25">
      <c r="A512" s="100"/>
      <c r="B512" s="67" t="s">
        <v>1787</v>
      </c>
      <c r="C512" s="93">
        <f>IF(C511="","",IF(AND(MONTH(C511)&gt;=1,MONTH(C511)&lt;=3),1,IF(AND(MONTH(C511)&gt;=4,MONTH(C511)&lt;=6),2,IF(AND(MONTH(C511)&gt;=7,MONTH(C511)&lt;=9),3,4))))</f>
        <v>2</v>
      </c>
      <c r="D512" s="100"/>
      <c r="E512" s="67" t="s">
        <v>2418</v>
      </c>
      <c r="F512" s="66" t="s">
        <v>11112</v>
      </c>
      <c r="G512" s="45"/>
      <c r="H512" s="45"/>
      <c r="I512" s="45"/>
      <c r="J512" s="45"/>
    </row>
    <row r="513" spans="1:10" ht="14.1" customHeight="1" thickBot="1" x14ac:dyDescent="0.25">
      <c r="A513" s="100"/>
      <c r="B513" s="67" t="s">
        <v>12944</v>
      </c>
      <c r="C513" s="77">
        <v>42870</v>
      </c>
      <c r="D513" s="100"/>
      <c r="E513" s="67" t="s">
        <v>3074</v>
      </c>
      <c r="F513" s="66" t="s">
        <v>11112</v>
      </c>
      <c r="G513" s="45"/>
      <c r="H513" s="45"/>
      <c r="I513" s="45"/>
      <c r="J513" s="45"/>
    </row>
    <row r="514" spans="1:10" ht="14.1" customHeight="1" thickBot="1" x14ac:dyDescent="0.25">
      <c r="A514" s="100"/>
      <c r="B514" s="67" t="s">
        <v>1787</v>
      </c>
      <c r="C514" s="93">
        <f>IF(C513="","",IF(AND(MONTH(C513)&gt;=1,MONTH(C513)&lt;=3),1,IF(AND(MONTH(C513)&gt;=4,MONTH(C513)&lt;=6),2,IF(AND(MONTH(C513)&gt;=7,MONTH(C513)&lt;=9),3,4))))</f>
        <v>2</v>
      </c>
      <c r="D514" s="100"/>
      <c r="E514" s="67" t="s">
        <v>13194</v>
      </c>
      <c r="F514" s="66" t="s">
        <v>11112</v>
      </c>
      <c r="G514" s="45"/>
      <c r="H514" s="45"/>
      <c r="I514" s="45"/>
      <c r="J514" s="45"/>
    </row>
    <row r="515" spans="1:10" ht="14.1" customHeight="1" thickBot="1" x14ac:dyDescent="0.25">
      <c r="A515" s="45"/>
      <c r="B515" s="45"/>
      <c r="C515" s="45"/>
      <c r="D515" s="45"/>
      <c r="E515" s="45"/>
      <c r="F515" s="45"/>
      <c r="G515" s="45"/>
      <c r="H515" s="45"/>
      <c r="I515" s="45"/>
      <c r="J515" s="45"/>
    </row>
    <row r="516" spans="1:10" ht="14.1" customHeight="1" thickBot="1" x14ac:dyDescent="0.25">
      <c r="A516" s="72" t="s">
        <v>15737</v>
      </c>
      <c r="B516" s="72" t="s">
        <v>16148</v>
      </c>
      <c r="C516" s="72" t="s">
        <v>15643</v>
      </c>
      <c r="D516" s="72" t="s">
        <v>15252</v>
      </c>
      <c r="E516" s="72" t="s">
        <v>6933</v>
      </c>
      <c r="F516" s="72" t="s">
        <v>15281</v>
      </c>
      <c r="G516" s="45"/>
      <c r="H516" s="45"/>
      <c r="I516" s="45"/>
      <c r="J516" s="45"/>
    </row>
    <row r="517" spans="1:10" ht="14.1" customHeight="1" x14ac:dyDescent="0.2">
      <c r="A517" s="86">
        <v>31201603</v>
      </c>
      <c r="B517" s="69" t="str">
        <f ca="1">IFERROR(INDEX(UNSPSCDes,MATCH(INDIRECT(ADDRESS(ROW(),COLUMN()-1,4)),UNSPSCCode,0)),"")</f>
        <v>Gomas</v>
      </c>
      <c r="C517" s="81" t="s">
        <v>1450</v>
      </c>
      <c r="D517" s="81">
        <v>50</v>
      </c>
      <c r="E517" s="71">
        <v>5000</v>
      </c>
      <c r="F517" s="70">
        <f ca="1">INDIRECT(ADDRESS(ROW(),COLUMN()-2,4))*INDIRECT(ADDRESS(ROW(),COLUMN()-1,4))</f>
        <v>250000</v>
      </c>
      <c r="G517" s="45"/>
      <c r="H517" s="45"/>
      <c r="I517" s="45"/>
      <c r="J517" s="45"/>
    </row>
    <row r="518" spans="1:10" ht="13.5" customHeight="1" x14ac:dyDescent="0.2">
      <c r="A518" s="86">
        <v>26111703</v>
      </c>
      <c r="B518" s="69" t="str">
        <f ca="1">IFERROR(INDEX(UNSPSCDes,MATCH(INDIRECT(ADDRESS(ROW(),COLUMN()-1,4)),UNSPSCCode,0)),"")</f>
        <v>Baterías para vehículos</v>
      </c>
      <c r="C518" s="90" t="s">
        <v>1450</v>
      </c>
      <c r="D518" s="81">
        <v>10</v>
      </c>
      <c r="E518" s="71">
        <v>8000</v>
      </c>
      <c r="F518" s="70">
        <f ca="1">INDIRECT(ADDRESS(ROW(),COLUMN()-2,4))*INDIRECT(ADDRESS(ROW(),COLUMN()-1,4))</f>
        <v>80000</v>
      </c>
      <c r="G518" s="45"/>
      <c r="H518" s="45"/>
      <c r="I518" s="45"/>
      <c r="J518" s="45"/>
    </row>
    <row r="519" spans="1:10" ht="13.5" customHeight="1" x14ac:dyDescent="0.2">
      <c r="A519" s="86">
        <v>26111702</v>
      </c>
      <c r="B519" s="69" t="str">
        <f ca="1">IFERROR(INDEX(UNSPSCDes,MATCH(INDIRECT(ADDRESS(ROW(),COLUMN()-1,4)),UNSPSCCode,0)),"")</f>
        <v>Pilas alcalinas</v>
      </c>
      <c r="C519" s="90" t="s">
        <v>1450</v>
      </c>
      <c r="D519" s="81">
        <v>10</v>
      </c>
      <c r="E519" s="71">
        <v>100</v>
      </c>
      <c r="F519" s="70">
        <f ca="1">INDIRECT(ADDRESS(ROW(),COLUMN()-2,4))*INDIRECT(ADDRESS(ROW(),COLUMN()-1,4))</f>
        <v>1000</v>
      </c>
      <c r="G519" s="45"/>
      <c r="H519" s="45"/>
      <c r="I519" s="45"/>
      <c r="J519" s="45"/>
    </row>
    <row r="520" spans="1:10" ht="13.5" customHeight="1" x14ac:dyDescent="0.2">
      <c r="A520" s="86">
        <v>26111702</v>
      </c>
      <c r="B520" s="69" t="str">
        <f ca="1">IFERROR(INDEX(UNSPSCDes,MATCH(INDIRECT(ADDRESS(ROW(),COLUMN()-1,4)),UNSPSCCode,0)),"")</f>
        <v>Pilas alcalinas</v>
      </c>
      <c r="C520" s="90" t="s">
        <v>1450</v>
      </c>
      <c r="D520" s="81">
        <v>10</v>
      </c>
      <c r="E520" s="71">
        <v>40</v>
      </c>
      <c r="F520" s="70">
        <f ca="1">INDIRECT(ADDRESS(ROW(),COLUMN()-2,4))*INDIRECT(ADDRESS(ROW(),COLUMN()-1,4))</f>
        <v>400</v>
      </c>
      <c r="G520" s="45"/>
      <c r="H520" s="45"/>
      <c r="I520" s="45"/>
      <c r="J520" s="45"/>
    </row>
    <row r="521" spans="1:10" ht="14.1" customHeight="1" x14ac:dyDescent="0.2">
      <c r="A521" s="45"/>
      <c r="B521" s="45"/>
      <c r="C521" s="45"/>
      <c r="D521" s="45"/>
      <c r="E521" s="73" t="s">
        <v>12552</v>
      </c>
      <c r="F521" s="74">
        <f ca="1">SUM(Table328[MONTO TOTAL ESTIMADO])</f>
        <v>331400</v>
      </c>
      <c r="G521" s="45"/>
      <c r="H521" s="45" t="str">
        <f>C510</f>
        <v>Bienes</v>
      </c>
      <c r="I521" s="45" t="str">
        <f>E510</f>
        <v>Sí</v>
      </c>
      <c r="J521" s="45" t="str">
        <f>D510</f>
        <v>Compras Menores</v>
      </c>
    </row>
    <row r="522" spans="1:10" ht="14.1" customHeight="1" thickBot="1" x14ac:dyDescent="0.3"/>
    <row r="523" spans="1:10" ht="33.75" customHeight="1" thickBot="1" x14ac:dyDescent="0.25">
      <c r="A523" s="64" t="s">
        <v>16384</v>
      </c>
      <c r="B523" s="64" t="s">
        <v>161</v>
      </c>
      <c r="C523" s="64" t="s">
        <v>11726</v>
      </c>
      <c r="D523" s="64" t="s">
        <v>14380</v>
      </c>
      <c r="E523" s="64" t="s">
        <v>10962</v>
      </c>
      <c r="F523" s="64" t="s">
        <v>11095</v>
      </c>
      <c r="G523" s="45"/>
      <c r="H523" s="45"/>
      <c r="I523" s="45"/>
      <c r="J523" s="45"/>
    </row>
    <row r="524" spans="1:10" ht="13.5" customHeight="1" thickBot="1" x14ac:dyDescent="0.25">
      <c r="A524" s="85" t="s">
        <v>18841</v>
      </c>
      <c r="B524" s="85" t="s">
        <v>18841</v>
      </c>
      <c r="C524" s="66" t="s">
        <v>17799</v>
      </c>
      <c r="D524" s="66" t="s">
        <v>17484</v>
      </c>
      <c r="E524" s="66" t="s">
        <v>8855</v>
      </c>
      <c r="F524" s="66"/>
      <c r="G524" s="45"/>
      <c r="H524" s="45"/>
      <c r="I524" s="45"/>
      <c r="J524" s="45"/>
    </row>
    <row r="525" spans="1:10" ht="14.1" customHeight="1" thickBot="1" x14ac:dyDescent="0.25">
      <c r="A525" s="99" t="s">
        <v>14830</v>
      </c>
      <c r="B525" s="67" t="s">
        <v>8529</v>
      </c>
      <c r="C525" s="77">
        <v>42835</v>
      </c>
      <c r="D525" s="99" t="s">
        <v>9386</v>
      </c>
      <c r="E525" s="67" t="s">
        <v>13095</v>
      </c>
      <c r="F525" s="66" t="s">
        <v>3081</v>
      </c>
      <c r="G525" s="45"/>
      <c r="H525" s="45"/>
      <c r="I525" s="45"/>
      <c r="J525" s="45"/>
    </row>
    <row r="526" spans="1:10" ht="14.1" customHeight="1" thickBot="1" x14ac:dyDescent="0.25">
      <c r="A526" s="100"/>
      <c r="B526" s="67" t="s">
        <v>1787</v>
      </c>
      <c r="C526" s="93">
        <f>IF(C525="","",IF(AND(MONTH(C525)&gt;=1,MONTH(C525)&lt;=3),1,IF(AND(MONTH(C525)&gt;=4,MONTH(C525)&lt;=6),2,IF(AND(MONTH(C525)&gt;=7,MONTH(C525)&lt;=9),3,4))))</f>
        <v>2</v>
      </c>
      <c r="D526" s="100"/>
      <c r="E526" s="67" t="s">
        <v>2418</v>
      </c>
      <c r="F526" s="66" t="s">
        <v>11112</v>
      </c>
      <c r="G526" s="45"/>
      <c r="H526" s="45"/>
      <c r="I526" s="45"/>
      <c r="J526" s="45"/>
    </row>
    <row r="527" spans="1:10" ht="14.1" customHeight="1" thickBot="1" x14ac:dyDescent="0.25">
      <c r="A527" s="100"/>
      <c r="B527" s="67" t="s">
        <v>12944</v>
      </c>
      <c r="C527" s="77">
        <v>42865</v>
      </c>
      <c r="D527" s="100"/>
      <c r="E527" s="67" t="s">
        <v>3074</v>
      </c>
      <c r="F527" s="66" t="s">
        <v>11112</v>
      </c>
      <c r="G527" s="45"/>
      <c r="H527" s="45"/>
      <c r="I527" s="45"/>
      <c r="J527" s="45"/>
    </row>
    <row r="528" spans="1:10" ht="14.1" customHeight="1" thickBot="1" x14ac:dyDescent="0.25">
      <c r="A528" s="100"/>
      <c r="B528" s="67" t="s">
        <v>1787</v>
      </c>
      <c r="C528" s="93">
        <f>IF(C527="","",IF(AND(MONTH(C527)&gt;=1,MONTH(C527)&lt;=3),1,IF(AND(MONTH(C527)&gt;=4,MONTH(C527)&lt;=6),2,IF(AND(MONTH(C527)&gt;=7,MONTH(C527)&lt;=9),3,4))))</f>
        <v>2</v>
      </c>
      <c r="D528" s="100"/>
      <c r="E528" s="67" t="s">
        <v>13194</v>
      </c>
      <c r="F528" s="66" t="s">
        <v>11112</v>
      </c>
      <c r="G528" s="45"/>
      <c r="H528" s="45"/>
      <c r="I528" s="45"/>
      <c r="J528" s="45"/>
    </row>
    <row r="529" spans="1:10" ht="14.1" customHeight="1" thickBot="1" x14ac:dyDescent="0.25">
      <c r="A529" s="45"/>
      <c r="B529" s="45"/>
      <c r="C529" s="45"/>
      <c r="D529" s="45"/>
      <c r="E529" s="45"/>
      <c r="F529" s="45"/>
      <c r="G529" s="45"/>
      <c r="H529" s="45"/>
      <c r="I529" s="45"/>
      <c r="J529" s="45"/>
    </row>
    <row r="530" spans="1:10" ht="14.1" customHeight="1" thickBot="1" x14ac:dyDescent="0.25">
      <c r="A530" s="72" t="s">
        <v>15737</v>
      </c>
      <c r="B530" s="72" t="s">
        <v>16148</v>
      </c>
      <c r="C530" s="72" t="s">
        <v>15643</v>
      </c>
      <c r="D530" s="72" t="s">
        <v>15252</v>
      </c>
      <c r="E530" s="72" t="s">
        <v>6933</v>
      </c>
      <c r="F530" s="72" t="s">
        <v>15281</v>
      </c>
      <c r="G530" s="45"/>
      <c r="H530" s="45"/>
      <c r="I530" s="45"/>
      <c r="J530" s="45"/>
    </row>
    <row r="531" spans="1:10" ht="14.1" customHeight="1" x14ac:dyDescent="0.2">
      <c r="A531" s="86">
        <v>39111521</v>
      </c>
      <c r="B531" s="69" t="str">
        <f ca="1">IFERROR(INDEX(UNSPSCDes,MATCH(INDIRECT(ADDRESS(ROW(),COLUMN()-1,4)),UNSPSCCode,0)),"")</f>
        <v>Plafones</v>
      </c>
      <c r="C531" s="81" t="s">
        <v>16990</v>
      </c>
      <c r="D531" s="81">
        <v>5</v>
      </c>
      <c r="E531" s="71">
        <v>2500</v>
      </c>
      <c r="F531" s="70">
        <f ca="1">INDIRECT(ADDRESS(ROW(),COLUMN()-2,4))*INDIRECT(ADDRESS(ROW(),COLUMN()-1,4))</f>
        <v>12500</v>
      </c>
      <c r="G531" s="45"/>
      <c r="H531" s="45"/>
      <c r="I531" s="45"/>
      <c r="J531" s="45"/>
    </row>
    <row r="532" spans="1:10" ht="13.5" customHeight="1" x14ac:dyDescent="0.2">
      <c r="A532" s="86">
        <v>60121001</v>
      </c>
      <c r="B532" s="69" t="str">
        <f ca="1">IFERROR(INDEX(UNSPSCDes,MATCH(INDIRECT(ADDRESS(ROW(),COLUMN()-1,4)),UNSPSCCode,0)),"")</f>
        <v>Pinturas</v>
      </c>
      <c r="C532" s="81" t="s">
        <v>9560</v>
      </c>
      <c r="D532" s="81">
        <v>50</v>
      </c>
      <c r="E532" s="71">
        <v>1300</v>
      </c>
      <c r="F532" s="70">
        <f ca="1">INDIRECT(ADDRESS(ROW(),COLUMN()-2,4))*INDIRECT(ADDRESS(ROW(),COLUMN()-1,4))</f>
        <v>65000</v>
      </c>
      <c r="G532" s="45"/>
      <c r="H532" s="45"/>
      <c r="I532" s="45"/>
      <c r="J532" s="45"/>
    </row>
    <row r="533" spans="1:10" ht="13.5" customHeight="1" x14ac:dyDescent="0.2">
      <c r="A533" s="86">
        <v>31211904</v>
      </c>
      <c r="B533" s="69" t="str">
        <f ca="1">IFERROR(INDEX(UNSPSCDes,MATCH(INDIRECT(ADDRESS(ROW(),COLUMN()-1,4)),UNSPSCCode,0)),"")</f>
        <v>Brochas</v>
      </c>
      <c r="C533" s="90" t="s">
        <v>1450</v>
      </c>
      <c r="D533" s="81">
        <v>5</v>
      </c>
      <c r="E533" s="71">
        <v>25</v>
      </c>
      <c r="F533" s="70">
        <f ca="1">INDIRECT(ADDRESS(ROW(),COLUMN()-2,4))*INDIRECT(ADDRESS(ROW(),COLUMN()-1,4))</f>
        <v>125</v>
      </c>
      <c r="G533" s="45"/>
      <c r="H533" s="45"/>
      <c r="I533" s="45"/>
      <c r="J533" s="45"/>
    </row>
    <row r="534" spans="1:10" ht="13.5" customHeight="1" x14ac:dyDescent="0.2">
      <c r="A534" s="86">
        <v>12352310</v>
      </c>
      <c r="B534" s="69" t="str">
        <f ca="1">IFERROR(INDEX(UNSPSCDes,MATCH(INDIRECT(ADDRESS(ROW(),COLUMN()-1,4)),UNSPSCCode,0)),"")</f>
        <v>Siliconas</v>
      </c>
      <c r="C534" s="94" t="s">
        <v>1450</v>
      </c>
      <c r="D534" s="81">
        <v>20</v>
      </c>
      <c r="E534" s="71">
        <v>250</v>
      </c>
      <c r="F534" s="70">
        <f ca="1">INDIRECT(ADDRESS(ROW(),COLUMN()-2,4))*INDIRECT(ADDRESS(ROW(),COLUMN()-1,4))</f>
        <v>5000</v>
      </c>
      <c r="G534" s="45"/>
      <c r="H534" s="45"/>
      <c r="I534" s="45"/>
      <c r="J534" s="45"/>
    </row>
    <row r="535" spans="1:10" ht="14.1" customHeight="1" x14ac:dyDescent="0.2">
      <c r="A535" s="45"/>
      <c r="B535" s="45"/>
      <c r="C535" s="45"/>
      <c r="D535" s="45"/>
      <c r="E535" s="73" t="s">
        <v>12552</v>
      </c>
      <c r="F535" s="74">
        <f ca="1">SUM(Table329[MONTO TOTAL ESTIMADO])</f>
        <v>82625</v>
      </c>
      <c r="G535" s="45"/>
      <c r="H535" s="45" t="str">
        <f>C524</f>
        <v>Bienes</v>
      </c>
      <c r="I535" s="45" t="str">
        <f>E524</f>
        <v>Sí</v>
      </c>
      <c r="J535" s="45" t="str">
        <f>D524</f>
        <v>Compras Menores</v>
      </c>
    </row>
    <row r="536" spans="1:10" ht="14.1" customHeight="1" thickBot="1" x14ac:dyDescent="0.3"/>
    <row r="537" spans="1:10" ht="33.75" customHeight="1" thickBot="1" x14ac:dyDescent="0.25">
      <c r="A537" s="64" t="s">
        <v>16384</v>
      </c>
      <c r="B537" s="64" t="s">
        <v>161</v>
      </c>
      <c r="C537" s="64" t="s">
        <v>11726</v>
      </c>
      <c r="D537" s="64" t="s">
        <v>14380</v>
      </c>
      <c r="E537" s="64" t="s">
        <v>10962</v>
      </c>
      <c r="F537" s="64" t="s">
        <v>11095</v>
      </c>
      <c r="G537" s="45"/>
      <c r="H537" s="45"/>
      <c r="I537" s="45"/>
      <c r="J537" s="45"/>
    </row>
    <row r="538" spans="1:10" ht="13.5" customHeight="1" thickBot="1" x14ac:dyDescent="0.25">
      <c r="A538" s="85" t="s">
        <v>18842</v>
      </c>
      <c r="B538" s="85" t="s">
        <v>18842</v>
      </c>
      <c r="C538" s="66" t="s">
        <v>17799</v>
      </c>
      <c r="D538" s="66" t="s">
        <v>17484</v>
      </c>
      <c r="E538" s="66" t="s">
        <v>17855</v>
      </c>
      <c r="F538" s="66"/>
      <c r="G538" s="45"/>
      <c r="H538" s="45"/>
      <c r="I538" s="45"/>
      <c r="J538" s="45"/>
    </row>
    <row r="539" spans="1:10" ht="14.1" customHeight="1" thickBot="1" x14ac:dyDescent="0.25">
      <c r="A539" s="99" t="s">
        <v>14830</v>
      </c>
      <c r="B539" s="67" t="s">
        <v>8529</v>
      </c>
      <c r="C539" s="77">
        <v>42845</v>
      </c>
      <c r="D539" s="99" t="s">
        <v>9386</v>
      </c>
      <c r="E539" s="67" t="s">
        <v>13095</v>
      </c>
      <c r="F539" s="66" t="s">
        <v>3081</v>
      </c>
      <c r="G539" s="45"/>
      <c r="H539" s="45"/>
      <c r="I539" s="45"/>
      <c r="J539" s="45"/>
    </row>
    <row r="540" spans="1:10" ht="14.1" customHeight="1" thickBot="1" x14ac:dyDescent="0.25">
      <c r="A540" s="100"/>
      <c r="B540" s="67" t="s">
        <v>1787</v>
      </c>
      <c r="C540" s="93">
        <f>IF(C539="","",IF(AND(MONTH(C539)&gt;=1,MONTH(C539)&lt;=3),1,IF(AND(MONTH(C539)&gt;=4,MONTH(C539)&lt;=6),2,IF(AND(MONTH(C539)&gt;=7,MONTH(C539)&lt;=9),3,4))))</f>
        <v>2</v>
      </c>
      <c r="D540" s="100"/>
      <c r="E540" s="67" t="s">
        <v>2418</v>
      </c>
      <c r="F540" s="66" t="s">
        <v>11112</v>
      </c>
      <c r="G540" s="45"/>
      <c r="H540" s="45"/>
      <c r="I540" s="45"/>
      <c r="J540" s="45"/>
    </row>
    <row r="541" spans="1:10" ht="14.1" customHeight="1" thickBot="1" x14ac:dyDescent="0.25">
      <c r="A541" s="100"/>
      <c r="B541" s="67" t="s">
        <v>12944</v>
      </c>
      <c r="C541" s="77">
        <v>42875</v>
      </c>
      <c r="D541" s="100"/>
      <c r="E541" s="67" t="s">
        <v>3074</v>
      </c>
      <c r="F541" s="66" t="s">
        <v>11112</v>
      </c>
      <c r="G541" s="45"/>
      <c r="H541" s="45"/>
      <c r="I541" s="45"/>
      <c r="J541" s="45"/>
    </row>
    <row r="542" spans="1:10" ht="14.1" customHeight="1" thickBot="1" x14ac:dyDescent="0.25">
      <c r="A542" s="100"/>
      <c r="B542" s="67" t="s">
        <v>1787</v>
      </c>
      <c r="C542" s="93">
        <f>IF(C541="","",IF(AND(MONTH(C541)&gt;=1,MONTH(C541)&lt;=3),1,IF(AND(MONTH(C541)&gt;=4,MONTH(C541)&lt;=6),2,IF(AND(MONTH(C541)&gt;=7,MONTH(C541)&lt;=9),3,4))))</f>
        <v>2</v>
      </c>
      <c r="D542" s="100"/>
      <c r="E542" s="67" t="s">
        <v>13194</v>
      </c>
      <c r="F542" s="66" t="s">
        <v>11112</v>
      </c>
      <c r="G542" s="45"/>
      <c r="H542" s="45"/>
      <c r="I542" s="45"/>
      <c r="J542" s="45"/>
    </row>
    <row r="543" spans="1:10" ht="14.1" customHeight="1" thickBot="1" x14ac:dyDescent="0.25">
      <c r="A543" s="45"/>
      <c r="B543" s="45"/>
      <c r="C543" s="45"/>
      <c r="D543" s="45"/>
      <c r="E543" s="45"/>
      <c r="F543" s="45"/>
      <c r="G543" s="45"/>
      <c r="H543" s="45"/>
      <c r="I543" s="45"/>
      <c r="J543" s="45"/>
    </row>
    <row r="544" spans="1:10" ht="14.1" customHeight="1" thickBot="1" x14ac:dyDescent="0.25">
      <c r="A544" s="72" t="s">
        <v>15737</v>
      </c>
      <c r="B544" s="72" t="s">
        <v>16148</v>
      </c>
      <c r="C544" s="72" t="s">
        <v>15643</v>
      </c>
      <c r="D544" s="72" t="s">
        <v>15252</v>
      </c>
      <c r="E544" s="72" t="s">
        <v>6933</v>
      </c>
      <c r="F544" s="72" t="s">
        <v>15281</v>
      </c>
      <c r="G544" s="45"/>
      <c r="H544" s="45"/>
      <c r="I544" s="45"/>
      <c r="J544" s="45"/>
    </row>
    <row r="545" spans="1:10" ht="13.5" customHeight="1" x14ac:dyDescent="0.2">
      <c r="A545" s="86">
        <v>93151510</v>
      </c>
      <c r="B545" s="69" t="str">
        <f ca="1">IFERROR(INDEX(UNSPSCDes,MATCH(INDIRECT(ADDRESS(ROW(),COLUMN()-1,4)),UNSPSCCode,0)),"")</f>
        <v>Servicios recaudación de  impuestos o tasas administrativas</v>
      </c>
      <c r="C545" s="81" t="s">
        <v>1450</v>
      </c>
      <c r="D545" s="81">
        <v>300</v>
      </c>
      <c r="E545" s="71">
        <v>60</v>
      </c>
      <c r="F545" s="70">
        <f ca="1">INDIRECT(ADDRESS(ROW(),COLUMN()-2,4))*INDIRECT(ADDRESS(ROW(),COLUMN()-1,4))</f>
        <v>18000</v>
      </c>
      <c r="G545" s="45"/>
      <c r="H545" s="45"/>
      <c r="I545" s="45"/>
      <c r="J545" s="45"/>
    </row>
    <row r="546" spans="1:10" ht="14.1" customHeight="1" x14ac:dyDescent="0.2">
      <c r="A546" s="45"/>
      <c r="B546" s="45"/>
      <c r="C546" s="45"/>
      <c r="D546" s="45"/>
      <c r="E546" s="73" t="s">
        <v>12552</v>
      </c>
      <c r="F546" s="74">
        <f ca="1">SUM(Table330[MONTO TOTAL ESTIMADO])</f>
        <v>18000</v>
      </c>
      <c r="G546" s="45"/>
      <c r="H546" s="45" t="str">
        <f>C538</f>
        <v>Bienes</v>
      </c>
      <c r="I546" s="45" t="str">
        <f>E538</f>
        <v>No</v>
      </c>
      <c r="J546" s="45" t="str">
        <f>D538</f>
        <v>Compras Menores</v>
      </c>
    </row>
    <row r="547" spans="1:10" ht="14.1" customHeight="1" thickBot="1" x14ac:dyDescent="0.3"/>
    <row r="548" spans="1:10" ht="33.75" customHeight="1" thickBot="1" x14ac:dyDescent="0.25">
      <c r="A548" s="64" t="s">
        <v>16384</v>
      </c>
      <c r="B548" s="64" t="s">
        <v>161</v>
      </c>
      <c r="C548" s="64" t="s">
        <v>11726</v>
      </c>
      <c r="D548" s="64" t="s">
        <v>14380</v>
      </c>
      <c r="E548" s="64" t="s">
        <v>10962</v>
      </c>
      <c r="F548" s="64" t="s">
        <v>11095</v>
      </c>
      <c r="G548" s="45"/>
      <c r="H548" s="45"/>
      <c r="I548" s="45"/>
      <c r="J548" s="45"/>
    </row>
    <row r="549" spans="1:10" ht="13.5" customHeight="1" thickBot="1" x14ac:dyDescent="0.25">
      <c r="A549" s="85" t="s">
        <v>18844</v>
      </c>
      <c r="B549" s="85" t="s">
        <v>18844</v>
      </c>
      <c r="C549" s="66" t="s">
        <v>6799</v>
      </c>
      <c r="D549" s="66" t="s">
        <v>10171</v>
      </c>
      <c r="E549" s="66" t="s">
        <v>17855</v>
      </c>
      <c r="F549" s="66"/>
      <c r="G549" s="45"/>
      <c r="H549" s="45"/>
      <c r="I549" s="45"/>
      <c r="J549" s="45"/>
    </row>
    <row r="550" spans="1:10" ht="14.1" customHeight="1" thickBot="1" x14ac:dyDescent="0.25">
      <c r="A550" s="99" t="s">
        <v>14830</v>
      </c>
      <c r="B550" s="67" t="s">
        <v>8529</v>
      </c>
      <c r="C550" s="77">
        <v>42826</v>
      </c>
      <c r="D550" s="99" t="s">
        <v>9386</v>
      </c>
      <c r="E550" s="67" t="s">
        <v>13095</v>
      </c>
      <c r="F550" s="66" t="s">
        <v>3081</v>
      </c>
      <c r="G550" s="45"/>
      <c r="H550" s="45"/>
      <c r="I550" s="45"/>
      <c r="J550" s="45"/>
    </row>
    <row r="551" spans="1:10" ht="14.1" customHeight="1" thickBot="1" x14ac:dyDescent="0.25">
      <c r="A551" s="100"/>
      <c r="B551" s="67" t="s">
        <v>1787</v>
      </c>
      <c r="C551" s="93">
        <f>IF(C550="","",IF(AND(MONTH(C550)&gt;=1,MONTH(C550)&lt;=3),1,IF(AND(MONTH(C550)&gt;=4,MONTH(C550)&lt;=6),2,IF(AND(MONTH(C550)&gt;=7,MONTH(C550)&lt;=9),3,4))))</f>
        <v>2</v>
      </c>
      <c r="D551" s="100"/>
      <c r="E551" s="67" t="s">
        <v>2418</v>
      </c>
      <c r="F551" s="66" t="s">
        <v>11112</v>
      </c>
      <c r="G551" s="45"/>
      <c r="H551" s="45"/>
      <c r="I551" s="45"/>
      <c r="J551" s="45"/>
    </row>
    <row r="552" spans="1:10" ht="14.1" customHeight="1" thickBot="1" x14ac:dyDescent="0.25">
      <c r="A552" s="100"/>
      <c r="B552" s="67" t="s">
        <v>12944</v>
      </c>
      <c r="C552" s="77">
        <v>42856</v>
      </c>
      <c r="D552" s="100"/>
      <c r="E552" s="67" t="s">
        <v>3074</v>
      </c>
      <c r="F552" s="66" t="s">
        <v>11112</v>
      </c>
      <c r="G552" s="45"/>
      <c r="H552" s="45"/>
      <c r="I552" s="45"/>
      <c r="J552" s="45"/>
    </row>
    <row r="553" spans="1:10" ht="14.1" customHeight="1" thickBot="1" x14ac:dyDescent="0.25">
      <c r="A553" s="100"/>
      <c r="B553" s="67" t="s">
        <v>1787</v>
      </c>
      <c r="C553" s="93">
        <f>IF(C552="","",IF(AND(MONTH(C552)&gt;=1,MONTH(C552)&lt;=3),1,IF(AND(MONTH(C552)&gt;=4,MONTH(C552)&lt;=6),2,IF(AND(MONTH(C552)&gt;=7,MONTH(C552)&lt;=9),3,4))))</f>
        <v>2</v>
      </c>
      <c r="D553" s="100"/>
      <c r="E553" s="67" t="s">
        <v>13194</v>
      </c>
      <c r="F553" s="66" t="s">
        <v>11112</v>
      </c>
      <c r="G553" s="45"/>
      <c r="H553" s="45"/>
      <c r="I553" s="45"/>
      <c r="J553" s="45"/>
    </row>
    <row r="554" spans="1:10" ht="14.1" customHeight="1" thickBot="1" x14ac:dyDescent="0.25">
      <c r="A554" s="45"/>
      <c r="B554" s="45"/>
      <c r="C554" s="45"/>
      <c r="D554" s="45"/>
      <c r="E554" s="45"/>
      <c r="F554" s="45"/>
      <c r="G554" s="45"/>
      <c r="H554" s="45"/>
      <c r="I554" s="45"/>
      <c r="J554" s="45"/>
    </row>
    <row r="555" spans="1:10" ht="14.1" customHeight="1" thickBot="1" x14ac:dyDescent="0.25">
      <c r="A555" s="72" t="s">
        <v>15737</v>
      </c>
      <c r="B555" s="72" t="s">
        <v>16148</v>
      </c>
      <c r="C555" s="72" t="s">
        <v>15643</v>
      </c>
      <c r="D555" s="72" t="s">
        <v>15252</v>
      </c>
      <c r="E555" s="72" t="s">
        <v>6933</v>
      </c>
      <c r="F555" s="72" t="s">
        <v>15281</v>
      </c>
      <c r="G555" s="45"/>
      <c r="H555" s="45"/>
      <c r="I555" s="45"/>
      <c r="J555" s="45"/>
    </row>
    <row r="556" spans="1:10" ht="14.1" customHeight="1" x14ac:dyDescent="0.2">
      <c r="A556" s="86">
        <v>83111503</v>
      </c>
      <c r="B556" s="69" t="str">
        <f ca="1">IFERROR(INDEX(UNSPSCDes,MATCH(INDIRECT(ADDRESS(ROW(),COLUMN()-1,4)),UNSPSCCode,0)),"")</f>
        <v>Servicios de proveedores de teléfonos con pago</v>
      </c>
      <c r="C556" s="81" t="s">
        <v>18144</v>
      </c>
      <c r="D556" s="81">
        <v>3</v>
      </c>
      <c r="E556" s="71">
        <v>1700000</v>
      </c>
      <c r="F556" s="70">
        <f ca="1">INDIRECT(ADDRESS(ROW(),COLUMN()-2,4))*INDIRECT(ADDRESS(ROW(),COLUMN()-1,4))</f>
        <v>5100000</v>
      </c>
      <c r="G556" s="45"/>
      <c r="H556" s="45"/>
      <c r="I556" s="45"/>
      <c r="J556" s="45"/>
    </row>
    <row r="557" spans="1:10" ht="13.5" customHeight="1" x14ac:dyDescent="0.2">
      <c r="A557" s="86">
        <v>83101803</v>
      </c>
      <c r="B557" s="69" t="str">
        <f ca="1">IFERROR(INDEX(UNSPSCDes,MATCH(INDIRECT(ADDRESS(ROW(),COLUMN()-1,4)),UNSPSCCode,0)),"")</f>
        <v>Suministro de electricidad  trifásica</v>
      </c>
      <c r="C557" s="90" t="s">
        <v>18144</v>
      </c>
      <c r="D557" s="81">
        <v>3</v>
      </c>
      <c r="E557" s="71">
        <v>1900000</v>
      </c>
      <c r="F557" s="70">
        <f ca="1">INDIRECT(ADDRESS(ROW(),COLUMN()-2,4))*INDIRECT(ADDRESS(ROW(),COLUMN()-1,4))</f>
        <v>5700000</v>
      </c>
      <c r="G557" s="45"/>
      <c r="H557" s="45"/>
      <c r="I557" s="45"/>
      <c r="J557" s="45"/>
    </row>
    <row r="558" spans="1:10" ht="13.5" customHeight="1" x14ac:dyDescent="0.2">
      <c r="A558" s="86">
        <v>83101501</v>
      </c>
      <c r="B558" s="69" t="str">
        <f ca="1">IFERROR(INDEX(UNSPSCDes,MATCH(INDIRECT(ADDRESS(ROW(),COLUMN()-1,4)),UNSPSCCode,0)),"")</f>
        <v>Abastecimiento de agua</v>
      </c>
      <c r="C558" s="90" t="s">
        <v>18144</v>
      </c>
      <c r="D558" s="81">
        <v>3</v>
      </c>
      <c r="E558" s="71">
        <v>10000</v>
      </c>
      <c r="F558" s="70">
        <f ca="1">INDIRECT(ADDRESS(ROW(),COLUMN()-2,4))*INDIRECT(ADDRESS(ROW(),COLUMN()-1,4))</f>
        <v>30000</v>
      </c>
      <c r="G558" s="45"/>
      <c r="H558" s="45"/>
      <c r="I558" s="45"/>
      <c r="J558" s="45"/>
    </row>
    <row r="559" spans="1:10" ht="14.1" customHeight="1" x14ac:dyDescent="0.2">
      <c r="A559" s="45"/>
      <c r="B559" s="45"/>
      <c r="C559" s="45"/>
      <c r="D559" s="45"/>
      <c r="E559" s="73" t="s">
        <v>12552</v>
      </c>
      <c r="F559" s="74">
        <f ca="1">SUM(Table331[MONTO TOTAL ESTIMADO])</f>
        <v>10830000</v>
      </c>
      <c r="G559" s="45"/>
      <c r="H559" s="45" t="str">
        <f>C549</f>
        <v>Servicios</v>
      </c>
      <c r="I559" s="45" t="str">
        <f>E549</f>
        <v>No</v>
      </c>
      <c r="J559" s="45" t="str">
        <f>D549</f>
        <v>Compras por debajo del Umbral</v>
      </c>
    </row>
    <row r="560" spans="1:10" ht="14.1" customHeight="1" thickBot="1" x14ac:dyDescent="0.3"/>
    <row r="561" spans="1:10" ht="33.75" customHeight="1" thickBot="1" x14ac:dyDescent="0.25">
      <c r="A561" s="64" t="s">
        <v>16384</v>
      </c>
      <c r="B561" s="64" t="s">
        <v>161</v>
      </c>
      <c r="C561" s="64" t="s">
        <v>11726</v>
      </c>
      <c r="D561" s="64" t="s">
        <v>14380</v>
      </c>
      <c r="E561" s="64" t="s">
        <v>10962</v>
      </c>
      <c r="F561" s="64" t="s">
        <v>11095</v>
      </c>
      <c r="G561" s="45"/>
      <c r="H561" s="45"/>
      <c r="I561" s="45"/>
      <c r="J561" s="45"/>
    </row>
    <row r="562" spans="1:10" ht="13.5" customHeight="1" thickBot="1" x14ac:dyDescent="0.25">
      <c r="A562" s="85" t="s">
        <v>18845</v>
      </c>
      <c r="B562" s="85" t="s">
        <v>18845</v>
      </c>
      <c r="C562" s="66" t="s">
        <v>6799</v>
      </c>
      <c r="D562" s="66" t="s">
        <v>17484</v>
      </c>
      <c r="E562" s="66" t="s">
        <v>8855</v>
      </c>
      <c r="F562" s="66"/>
      <c r="G562" s="45"/>
      <c r="H562" s="45"/>
      <c r="I562" s="45"/>
      <c r="J562" s="45"/>
    </row>
    <row r="563" spans="1:10" ht="14.1" customHeight="1" thickBot="1" x14ac:dyDescent="0.25">
      <c r="A563" s="99" t="s">
        <v>14830</v>
      </c>
      <c r="B563" s="67" t="s">
        <v>8529</v>
      </c>
      <c r="C563" s="77">
        <v>42840</v>
      </c>
      <c r="D563" s="99" t="s">
        <v>9386</v>
      </c>
      <c r="E563" s="67" t="s">
        <v>13095</v>
      </c>
      <c r="F563" s="66" t="s">
        <v>3081</v>
      </c>
      <c r="G563" s="45"/>
      <c r="H563" s="45"/>
      <c r="I563" s="45"/>
      <c r="J563" s="45"/>
    </row>
    <row r="564" spans="1:10" ht="14.1" customHeight="1" thickBot="1" x14ac:dyDescent="0.25">
      <c r="A564" s="100"/>
      <c r="B564" s="67" t="s">
        <v>1787</v>
      </c>
      <c r="C564" s="93">
        <f>IF(C563="","",IF(AND(MONTH(C563)&gt;=1,MONTH(C563)&lt;=3),1,IF(AND(MONTH(C563)&gt;=4,MONTH(C563)&lt;=6),2,IF(AND(MONTH(C563)&gt;=7,MONTH(C563)&lt;=9),3,4))))</f>
        <v>2</v>
      </c>
      <c r="D564" s="100"/>
      <c r="E564" s="67" t="s">
        <v>2418</v>
      </c>
      <c r="F564" s="66" t="s">
        <v>11112</v>
      </c>
      <c r="G564" s="45"/>
      <c r="H564" s="45"/>
      <c r="I564" s="45"/>
      <c r="J564" s="45"/>
    </row>
    <row r="565" spans="1:10" ht="14.1" customHeight="1" thickBot="1" x14ac:dyDescent="0.25">
      <c r="A565" s="100"/>
      <c r="B565" s="67" t="s">
        <v>12944</v>
      </c>
      <c r="C565" s="77">
        <v>42870</v>
      </c>
      <c r="D565" s="100"/>
      <c r="E565" s="67" t="s">
        <v>3074</v>
      </c>
      <c r="F565" s="66" t="s">
        <v>11112</v>
      </c>
      <c r="G565" s="45"/>
      <c r="H565" s="45"/>
      <c r="I565" s="45"/>
      <c r="J565" s="45"/>
    </row>
    <row r="566" spans="1:10" ht="14.1" customHeight="1" thickBot="1" x14ac:dyDescent="0.25">
      <c r="A566" s="100"/>
      <c r="B566" s="67" t="s">
        <v>1787</v>
      </c>
      <c r="C566" s="93">
        <f>IF(C565="","",IF(AND(MONTH(C565)&gt;=1,MONTH(C565)&lt;=3),1,IF(AND(MONTH(C565)&gt;=4,MONTH(C565)&lt;=6),2,IF(AND(MONTH(C565)&gt;=7,MONTH(C565)&lt;=9),3,4))))</f>
        <v>2</v>
      </c>
      <c r="D566" s="100"/>
      <c r="E566" s="67" t="s">
        <v>13194</v>
      </c>
      <c r="F566" s="66" t="s">
        <v>11112</v>
      </c>
      <c r="G566" s="45"/>
      <c r="H566" s="45"/>
      <c r="I566" s="45"/>
      <c r="J566" s="45"/>
    </row>
    <row r="567" spans="1:10" ht="14.1" customHeight="1" thickBot="1" x14ac:dyDescent="0.25">
      <c r="A567" s="45"/>
      <c r="B567" s="45"/>
      <c r="C567" s="45"/>
      <c r="D567" s="45"/>
      <c r="E567" s="45"/>
      <c r="F567" s="45"/>
      <c r="G567" s="45"/>
      <c r="H567" s="45"/>
      <c r="I567" s="45"/>
      <c r="J567" s="45"/>
    </row>
    <row r="568" spans="1:10" ht="14.1" customHeight="1" thickBot="1" x14ac:dyDescent="0.25">
      <c r="A568" s="72" t="s">
        <v>15737</v>
      </c>
      <c r="B568" s="72" t="s">
        <v>16148</v>
      </c>
      <c r="C568" s="72" t="s">
        <v>15643</v>
      </c>
      <c r="D568" s="72" t="s">
        <v>15252</v>
      </c>
      <c r="E568" s="72" t="s">
        <v>6933</v>
      </c>
      <c r="F568" s="72" t="s">
        <v>15281</v>
      </c>
      <c r="G568" s="45"/>
      <c r="H568" s="45"/>
      <c r="I568" s="45"/>
      <c r="J568" s="45"/>
    </row>
    <row r="569" spans="1:10" ht="13.5" customHeight="1" x14ac:dyDescent="0.2">
      <c r="A569" s="86">
        <v>78111808</v>
      </c>
      <c r="B569" s="69" t="str">
        <f ca="1">IFERROR(INDEX(UNSPSCDes,MATCH(INDIRECT(ADDRESS(ROW(),COLUMN()-1,4)),UNSPSCCode,0)),"")</f>
        <v>Alquiler de vehículos</v>
      </c>
      <c r="C569" s="81" t="s">
        <v>1450</v>
      </c>
      <c r="D569" s="81">
        <v>2</v>
      </c>
      <c r="E569" s="71">
        <v>100000</v>
      </c>
      <c r="F569" s="70">
        <f ca="1">INDIRECT(ADDRESS(ROW(),COLUMN()-2,4))*INDIRECT(ADDRESS(ROW(),COLUMN()-1,4))</f>
        <v>200000</v>
      </c>
      <c r="G569" s="45"/>
      <c r="H569" s="45"/>
      <c r="I569" s="45"/>
      <c r="J569" s="45"/>
    </row>
    <row r="570" spans="1:10" ht="14.1" customHeight="1" x14ac:dyDescent="0.2">
      <c r="A570" s="45"/>
      <c r="B570" s="45"/>
      <c r="C570" s="45"/>
      <c r="D570" s="45"/>
      <c r="E570" s="73" t="s">
        <v>12552</v>
      </c>
      <c r="F570" s="74">
        <f ca="1">SUM(Table332[MONTO TOTAL ESTIMADO])</f>
        <v>200000</v>
      </c>
      <c r="G570" s="45"/>
      <c r="H570" s="45" t="str">
        <f>C562</f>
        <v>Servicios</v>
      </c>
      <c r="I570" s="45" t="str">
        <f>E562</f>
        <v>Sí</v>
      </c>
      <c r="J570" s="45" t="str">
        <f>D562</f>
        <v>Compras Menores</v>
      </c>
    </row>
    <row r="571" spans="1:10" ht="14.1" customHeight="1" thickBot="1" x14ac:dyDescent="0.3"/>
    <row r="572" spans="1:10" ht="33.75" customHeight="1" thickBot="1" x14ac:dyDescent="0.25">
      <c r="A572" s="64" t="s">
        <v>16384</v>
      </c>
      <c r="B572" s="64" t="s">
        <v>161</v>
      </c>
      <c r="C572" s="64" t="s">
        <v>11726</v>
      </c>
      <c r="D572" s="64" t="s">
        <v>14380</v>
      </c>
      <c r="E572" s="64" t="s">
        <v>10962</v>
      </c>
      <c r="F572" s="64" t="s">
        <v>11095</v>
      </c>
      <c r="G572" s="45"/>
      <c r="H572" s="45"/>
      <c r="I572" s="45"/>
      <c r="J572" s="45"/>
    </row>
    <row r="573" spans="1:10" ht="13.5" customHeight="1" thickBot="1" x14ac:dyDescent="0.25">
      <c r="A573" s="85" t="s">
        <v>18846</v>
      </c>
      <c r="B573" s="85" t="s">
        <v>18846</v>
      </c>
      <c r="C573" s="66" t="s">
        <v>6799</v>
      </c>
      <c r="D573" s="66" t="s">
        <v>17484</v>
      </c>
      <c r="E573" s="66" t="s">
        <v>8855</v>
      </c>
      <c r="F573" s="66"/>
      <c r="G573" s="45"/>
      <c r="H573" s="45"/>
      <c r="I573" s="45"/>
      <c r="J573" s="45"/>
    </row>
    <row r="574" spans="1:10" ht="14.1" customHeight="1" thickBot="1" x14ac:dyDescent="0.25">
      <c r="A574" s="99" t="s">
        <v>14830</v>
      </c>
      <c r="B574" s="67" t="s">
        <v>8529</v>
      </c>
      <c r="C574" s="77">
        <v>42835</v>
      </c>
      <c r="D574" s="99" t="s">
        <v>9386</v>
      </c>
      <c r="E574" s="67" t="s">
        <v>13095</v>
      </c>
      <c r="F574" s="66" t="s">
        <v>3081</v>
      </c>
      <c r="G574" s="45"/>
      <c r="H574" s="45"/>
      <c r="I574" s="45"/>
      <c r="J574" s="45"/>
    </row>
    <row r="575" spans="1:10" ht="14.1" customHeight="1" thickBot="1" x14ac:dyDescent="0.25">
      <c r="A575" s="100"/>
      <c r="B575" s="67" t="s">
        <v>1787</v>
      </c>
      <c r="C575" s="93">
        <f>IF(C574="","",IF(AND(MONTH(C574)&gt;=1,MONTH(C574)&lt;=3),1,IF(AND(MONTH(C574)&gt;=4,MONTH(C574)&lt;=6),2,IF(AND(MONTH(C574)&gt;=7,MONTH(C574)&lt;=9),3,4))))</f>
        <v>2</v>
      </c>
      <c r="D575" s="100"/>
      <c r="E575" s="67" t="s">
        <v>2418</v>
      </c>
      <c r="F575" s="66" t="s">
        <v>11112</v>
      </c>
      <c r="G575" s="45"/>
      <c r="H575" s="45"/>
      <c r="I575" s="45"/>
      <c r="J575" s="45"/>
    </row>
    <row r="576" spans="1:10" ht="14.1" customHeight="1" thickBot="1" x14ac:dyDescent="0.25">
      <c r="A576" s="100"/>
      <c r="B576" s="67" t="s">
        <v>12944</v>
      </c>
      <c r="C576" s="77">
        <v>42865</v>
      </c>
      <c r="D576" s="100"/>
      <c r="E576" s="67" t="s">
        <v>3074</v>
      </c>
      <c r="F576" s="66" t="s">
        <v>11112</v>
      </c>
      <c r="G576" s="45"/>
      <c r="H576" s="45"/>
      <c r="I576" s="45"/>
      <c r="J576" s="45"/>
    </row>
    <row r="577" spans="1:10" ht="14.1" customHeight="1" thickBot="1" x14ac:dyDescent="0.25">
      <c r="A577" s="100"/>
      <c r="B577" s="67" t="s">
        <v>1787</v>
      </c>
      <c r="C577" s="93">
        <f>IF(C576="","",IF(AND(MONTH(C576)&gt;=1,MONTH(C576)&lt;=3),1,IF(AND(MONTH(C576)&gt;=4,MONTH(C576)&lt;=6),2,IF(AND(MONTH(C576)&gt;=7,MONTH(C576)&lt;=9),3,4))))</f>
        <v>2</v>
      </c>
      <c r="D577" s="100"/>
      <c r="E577" s="67" t="s">
        <v>13194</v>
      </c>
      <c r="F577" s="66" t="s">
        <v>11112</v>
      </c>
      <c r="G577" s="45"/>
      <c r="H577" s="45"/>
      <c r="I577" s="45"/>
      <c r="J577" s="45"/>
    </row>
    <row r="578" spans="1:10" ht="14.1" customHeight="1" thickBot="1" x14ac:dyDescent="0.25">
      <c r="A578" s="45"/>
      <c r="B578" s="45"/>
      <c r="C578" s="45"/>
      <c r="D578" s="45"/>
      <c r="E578" s="45"/>
      <c r="F578" s="45"/>
      <c r="G578" s="45"/>
      <c r="H578" s="45"/>
      <c r="I578" s="45"/>
      <c r="J578" s="45"/>
    </row>
    <row r="579" spans="1:10" ht="14.1" customHeight="1" thickBot="1" x14ac:dyDescent="0.25">
      <c r="A579" s="72" t="s">
        <v>15737</v>
      </c>
      <c r="B579" s="72" t="s">
        <v>16148</v>
      </c>
      <c r="C579" s="72" t="s">
        <v>15643</v>
      </c>
      <c r="D579" s="72" t="s">
        <v>15252</v>
      </c>
      <c r="E579" s="72" t="s">
        <v>6933</v>
      </c>
      <c r="F579" s="72" t="s">
        <v>15281</v>
      </c>
      <c r="G579" s="45"/>
      <c r="H579" s="45"/>
      <c r="I579" s="45"/>
      <c r="J579" s="45"/>
    </row>
    <row r="580" spans="1:10" ht="13.5" customHeight="1" x14ac:dyDescent="0.2">
      <c r="A580" s="86">
        <v>82101504</v>
      </c>
      <c r="B580" s="69" t="str">
        <f ca="1">IFERROR(INDEX(UNSPSCDes,MATCH(INDIRECT(ADDRESS(ROW(),COLUMN()-1,4)),UNSPSCCode,0)),"")</f>
        <v>Publicidad en periódicos</v>
      </c>
      <c r="C580" s="81" t="s">
        <v>1450</v>
      </c>
      <c r="D580" s="81">
        <v>5</v>
      </c>
      <c r="E580" s="71">
        <v>300000</v>
      </c>
      <c r="F580" s="70">
        <f ca="1">INDIRECT(ADDRESS(ROW(),COLUMN()-2,4))*INDIRECT(ADDRESS(ROW(),COLUMN()-1,4))</f>
        <v>1500000</v>
      </c>
      <c r="G580" s="45"/>
      <c r="H580" s="45"/>
      <c r="I580" s="45"/>
      <c r="J580" s="45"/>
    </row>
    <row r="581" spans="1:10" ht="14.1" customHeight="1" x14ac:dyDescent="0.2">
      <c r="A581" s="45"/>
      <c r="B581" s="45"/>
      <c r="C581" s="45"/>
      <c r="D581" s="45"/>
      <c r="E581" s="73" t="s">
        <v>12552</v>
      </c>
      <c r="F581" s="74">
        <f ca="1">SUM(Table333[MONTO TOTAL ESTIMADO])</f>
        <v>1500000</v>
      </c>
      <c r="G581" s="45"/>
      <c r="H581" s="45" t="str">
        <f>C573</f>
        <v>Servicios</v>
      </c>
      <c r="I581" s="45" t="str">
        <f>E573</f>
        <v>Sí</v>
      </c>
      <c r="J581" s="45" t="str">
        <f>D573</f>
        <v>Compras Menores</v>
      </c>
    </row>
    <row r="582" spans="1:10" ht="14.1" customHeight="1" thickBot="1" x14ac:dyDescent="0.3"/>
    <row r="583" spans="1:10" ht="33.75" customHeight="1" thickBot="1" x14ac:dyDescent="0.25">
      <c r="A583" s="64" t="s">
        <v>16384</v>
      </c>
      <c r="B583" s="64" t="s">
        <v>161</v>
      </c>
      <c r="C583" s="64" t="s">
        <v>11726</v>
      </c>
      <c r="D583" s="64" t="s">
        <v>14380</v>
      </c>
      <c r="E583" s="64" t="s">
        <v>10962</v>
      </c>
      <c r="F583" s="64" t="s">
        <v>11095</v>
      </c>
      <c r="G583" s="45"/>
      <c r="H583" s="45"/>
      <c r="I583" s="45"/>
      <c r="J583" s="45"/>
    </row>
    <row r="584" spans="1:10" ht="13.5" customHeight="1" thickBot="1" x14ac:dyDescent="0.25">
      <c r="A584" s="85" t="s">
        <v>18848</v>
      </c>
      <c r="B584" s="85" t="s">
        <v>18848</v>
      </c>
      <c r="C584" s="66" t="s">
        <v>6799</v>
      </c>
      <c r="D584" s="66" t="s">
        <v>17484</v>
      </c>
      <c r="E584" s="66" t="s">
        <v>8855</v>
      </c>
      <c r="F584" s="66"/>
      <c r="G584" s="45"/>
      <c r="H584" s="45"/>
      <c r="I584" s="45"/>
      <c r="J584" s="45"/>
    </row>
    <row r="585" spans="1:10" ht="14.1" customHeight="1" thickBot="1" x14ac:dyDescent="0.25">
      <c r="A585" s="99" t="s">
        <v>14830</v>
      </c>
      <c r="B585" s="67" t="s">
        <v>8529</v>
      </c>
      <c r="C585" s="77">
        <v>42835</v>
      </c>
      <c r="D585" s="99" t="s">
        <v>9386</v>
      </c>
      <c r="E585" s="67" t="s">
        <v>13095</v>
      </c>
      <c r="F585" s="66" t="s">
        <v>3081</v>
      </c>
      <c r="G585" s="45"/>
      <c r="H585" s="45"/>
      <c r="I585" s="45"/>
      <c r="J585" s="45"/>
    </row>
    <row r="586" spans="1:10" ht="14.1" customHeight="1" thickBot="1" x14ac:dyDescent="0.25">
      <c r="A586" s="100"/>
      <c r="B586" s="67" t="s">
        <v>1787</v>
      </c>
      <c r="C586" s="93">
        <f>IF(C585="","",IF(AND(MONTH(C585)&gt;=1,MONTH(C585)&lt;=3),1,IF(AND(MONTH(C585)&gt;=4,MONTH(C585)&lt;=6),2,IF(AND(MONTH(C585)&gt;=7,MONTH(C585)&lt;=9),3,4))))</f>
        <v>2</v>
      </c>
      <c r="D586" s="100"/>
      <c r="E586" s="67" t="s">
        <v>2418</v>
      </c>
      <c r="F586" s="66" t="s">
        <v>11112</v>
      </c>
      <c r="G586" s="45"/>
      <c r="H586" s="45"/>
      <c r="I586" s="45"/>
      <c r="J586" s="45"/>
    </row>
    <row r="587" spans="1:10" ht="14.1" customHeight="1" thickBot="1" x14ac:dyDescent="0.25">
      <c r="A587" s="100"/>
      <c r="B587" s="67" t="s">
        <v>12944</v>
      </c>
      <c r="C587" s="77">
        <v>42865</v>
      </c>
      <c r="D587" s="100"/>
      <c r="E587" s="67" t="s">
        <v>3074</v>
      </c>
      <c r="F587" s="66" t="s">
        <v>11112</v>
      </c>
      <c r="G587" s="45"/>
      <c r="H587" s="45"/>
      <c r="I587" s="45"/>
      <c r="J587" s="45"/>
    </row>
    <row r="588" spans="1:10" ht="14.1" customHeight="1" thickBot="1" x14ac:dyDescent="0.25">
      <c r="A588" s="100"/>
      <c r="B588" s="67" t="s">
        <v>1787</v>
      </c>
      <c r="C588" s="93">
        <f>IF(C587="","",IF(AND(MONTH(C587)&gt;=1,MONTH(C587)&lt;=3),1,IF(AND(MONTH(C587)&gt;=4,MONTH(C587)&lt;=6),2,IF(AND(MONTH(C587)&gt;=7,MONTH(C587)&lt;=9),3,4))))</f>
        <v>2</v>
      </c>
      <c r="D588" s="100"/>
      <c r="E588" s="67" t="s">
        <v>13194</v>
      </c>
      <c r="F588" s="66" t="s">
        <v>11112</v>
      </c>
      <c r="G588" s="45"/>
      <c r="H588" s="45"/>
      <c r="I588" s="45"/>
      <c r="J588" s="45"/>
    </row>
    <row r="589" spans="1:10" ht="14.1" customHeight="1" thickBot="1" x14ac:dyDescent="0.25">
      <c r="A589" s="45"/>
      <c r="B589" s="45"/>
      <c r="C589" s="45"/>
      <c r="D589" s="45"/>
      <c r="E589" s="45"/>
      <c r="F589" s="45"/>
      <c r="G589" s="45"/>
      <c r="H589" s="45"/>
      <c r="I589" s="45"/>
      <c r="J589" s="45"/>
    </row>
    <row r="590" spans="1:10" ht="14.1" customHeight="1" thickBot="1" x14ac:dyDescent="0.25">
      <c r="A590" s="72" t="s">
        <v>15737</v>
      </c>
      <c r="B590" s="72" t="s">
        <v>16148</v>
      </c>
      <c r="C590" s="72" t="s">
        <v>15643</v>
      </c>
      <c r="D590" s="72" t="s">
        <v>15252</v>
      </c>
      <c r="E590" s="72" t="s">
        <v>6933</v>
      </c>
      <c r="F590" s="72" t="s">
        <v>15281</v>
      </c>
      <c r="G590" s="45"/>
      <c r="H590" s="45"/>
      <c r="I590" s="45"/>
      <c r="J590" s="45"/>
    </row>
    <row r="591" spans="1:10" ht="14.1" customHeight="1" x14ac:dyDescent="0.2">
      <c r="A591" s="86">
        <v>73151904</v>
      </c>
      <c r="B591" s="69" t="str">
        <f ca="1">IFERROR(INDEX(UNSPSCDes,MATCH(INDIRECT(ADDRESS(ROW(),COLUMN()-1,4)),UNSPSCCode,0)),"")</f>
        <v>Servicios de impresión industrial offset</v>
      </c>
      <c r="C591" s="81" t="s">
        <v>8726</v>
      </c>
      <c r="D591" s="81">
        <v>20</v>
      </c>
      <c r="E591" s="71">
        <v>500</v>
      </c>
      <c r="F591" s="70">
        <f ca="1">INDIRECT(ADDRESS(ROW(),COLUMN()-2,4))*INDIRECT(ADDRESS(ROW(),COLUMN()-1,4))</f>
        <v>10000</v>
      </c>
      <c r="G591" s="45"/>
      <c r="H591" s="45"/>
      <c r="I591" s="45"/>
      <c r="J591" s="45"/>
    </row>
    <row r="592" spans="1:10" ht="13.5" customHeight="1" x14ac:dyDescent="0.2">
      <c r="A592" s="86">
        <v>73151904</v>
      </c>
      <c r="B592" s="69" t="str">
        <f ca="1">IFERROR(INDEX(UNSPSCDes,MATCH(INDIRECT(ADDRESS(ROW(),COLUMN()-1,4)),UNSPSCCode,0)),"")</f>
        <v>Servicios de impresión industrial offset</v>
      </c>
      <c r="C592" s="90" t="s">
        <v>8726</v>
      </c>
      <c r="D592" s="81">
        <v>10</v>
      </c>
      <c r="E592" s="71">
        <v>1600</v>
      </c>
      <c r="F592" s="70">
        <f ca="1">INDIRECT(ADDRESS(ROW(),COLUMN()-2,4))*INDIRECT(ADDRESS(ROW(),COLUMN()-1,4))</f>
        <v>16000</v>
      </c>
      <c r="G592" s="45"/>
      <c r="H592" s="45"/>
      <c r="I592" s="45"/>
      <c r="J592" s="45"/>
    </row>
    <row r="593" spans="1:10" ht="13.5" customHeight="1" x14ac:dyDescent="0.2">
      <c r="A593" s="86">
        <v>73151904</v>
      </c>
      <c r="B593" s="69" t="str">
        <f ca="1">IFERROR(INDEX(UNSPSCDes,MATCH(INDIRECT(ADDRESS(ROW(),COLUMN()-1,4)),UNSPSCCode,0)),"")</f>
        <v>Servicios de impresión industrial offset</v>
      </c>
      <c r="C593" s="90" t="s">
        <v>16990</v>
      </c>
      <c r="D593" s="81">
        <v>20</v>
      </c>
      <c r="E593" s="71">
        <v>1800</v>
      </c>
      <c r="F593" s="70">
        <f ca="1">INDIRECT(ADDRESS(ROW(),COLUMN()-2,4))*INDIRECT(ADDRESS(ROW(),COLUMN()-1,4))</f>
        <v>36000</v>
      </c>
      <c r="G593" s="45"/>
      <c r="H593" s="45"/>
      <c r="I593" s="45"/>
      <c r="J593" s="45"/>
    </row>
    <row r="594" spans="1:10" ht="14.1" customHeight="1" x14ac:dyDescent="0.2">
      <c r="A594" s="45"/>
      <c r="B594" s="45"/>
      <c r="C594" s="45"/>
      <c r="D594" s="45"/>
      <c r="E594" s="73" t="s">
        <v>12552</v>
      </c>
      <c r="F594" s="74">
        <f ca="1">SUM(Table334[MONTO TOTAL ESTIMADO])</f>
        <v>62000</v>
      </c>
      <c r="G594" s="45"/>
      <c r="H594" s="45" t="str">
        <f>C584</f>
        <v>Servicios</v>
      </c>
      <c r="I594" s="45" t="str">
        <f>E584</f>
        <v>Sí</v>
      </c>
      <c r="J594" s="45" t="str">
        <f>D584</f>
        <v>Compras Menores</v>
      </c>
    </row>
    <row r="595" spans="1:10" ht="14.1" customHeight="1" thickBot="1" x14ac:dyDescent="0.3"/>
    <row r="596" spans="1:10" ht="33.75" customHeight="1" thickBot="1" x14ac:dyDescent="0.25">
      <c r="A596" s="64" t="s">
        <v>16384</v>
      </c>
      <c r="B596" s="64" t="s">
        <v>161</v>
      </c>
      <c r="C596" s="64" t="s">
        <v>11726</v>
      </c>
      <c r="D596" s="64" t="s">
        <v>14380</v>
      </c>
      <c r="E596" s="64" t="s">
        <v>10962</v>
      </c>
      <c r="F596" s="64" t="s">
        <v>11095</v>
      </c>
      <c r="G596" s="45"/>
      <c r="H596" s="45"/>
      <c r="I596" s="45"/>
      <c r="J596" s="45"/>
    </row>
    <row r="597" spans="1:10" ht="13.5" customHeight="1" thickBot="1" x14ac:dyDescent="0.25">
      <c r="A597" s="85" t="s">
        <v>18849</v>
      </c>
      <c r="B597" s="85" t="s">
        <v>18849</v>
      </c>
      <c r="C597" s="66" t="s">
        <v>6799</v>
      </c>
      <c r="D597" s="66" t="s">
        <v>10171</v>
      </c>
      <c r="E597" s="66" t="s">
        <v>17855</v>
      </c>
      <c r="F597" s="66"/>
      <c r="G597" s="45"/>
      <c r="H597" s="45"/>
      <c r="I597" s="45"/>
      <c r="J597" s="45"/>
    </row>
    <row r="598" spans="1:10" ht="14.1" customHeight="1" thickBot="1" x14ac:dyDescent="0.25">
      <c r="A598" s="99" t="s">
        <v>14830</v>
      </c>
      <c r="B598" s="67" t="s">
        <v>8529</v>
      </c>
      <c r="C598" s="77">
        <v>42830</v>
      </c>
      <c r="D598" s="99" t="s">
        <v>9386</v>
      </c>
      <c r="E598" s="67" t="s">
        <v>13095</v>
      </c>
      <c r="F598" s="66" t="s">
        <v>3081</v>
      </c>
      <c r="G598" s="45"/>
      <c r="H598" s="45"/>
      <c r="I598" s="45"/>
      <c r="J598" s="45"/>
    </row>
    <row r="599" spans="1:10" ht="14.1" customHeight="1" thickBot="1" x14ac:dyDescent="0.25">
      <c r="A599" s="100"/>
      <c r="B599" s="67" t="s">
        <v>1787</v>
      </c>
      <c r="C599" s="93">
        <f>IF(C598="","",IF(AND(MONTH(C598)&gt;=1,MONTH(C598)&lt;=3),1,IF(AND(MONTH(C598)&gt;=4,MONTH(C598)&lt;=6),2,IF(AND(MONTH(C598)&gt;=7,MONTH(C598)&lt;=9),3,4))))</f>
        <v>2</v>
      </c>
      <c r="D599" s="100"/>
      <c r="E599" s="67" t="s">
        <v>2418</v>
      </c>
      <c r="F599" s="66" t="s">
        <v>11112</v>
      </c>
      <c r="G599" s="45"/>
      <c r="H599" s="45"/>
      <c r="I599" s="45"/>
      <c r="J599" s="45"/>
    </row>
    <row r="600" spans="1:10" ht="14.1" customHeight="1" thickBot="1" x14ac:dyDescent="0.25">
      <c r="A600" s="100"/>
      <c r="B600" s="67" t="s">
        <v>12944</v>
      </c>
      <c r="C600" s="77">
        <v>42860</v>
      </c>
      <c r="D600" s="100"/>
      <c r="E600" s="67" t="s">
        <v>3074</v>
      </c>
      <c r="F600" s="66" t="s">
        <v>11112</v>
      </c>
      <c r="G600" s="45"/>
      <c r="H600" s="45"/>
      <c r="I600" s="45"/>
      <c r="J600" s="45"/>
    </row>
    <row r="601" spans="1:10" ht="14.1" customHeight="1" thickBot="1" x14ac:dyDescent="0.25">
      <c r="A601" s="100"/>
      <c r="B601" s="67" t="s">
        <v>1787</v>
      </c>
      <c r="C601" s="93">
        <f>IF(C600="","",IF(AND(MONTH(C600)&gt;=1,MONTH(C600)&lt;=3),1,IF(AND(MONTH(C600)&gt;=4,MONTH(C600)&lt;=6),2,IF(AND(MONTH(C600)&gt;=7,MONTH(C600)&lt;=9),3,4))))</f>
        <v>2</v>
      </c>
      <c r="D601" s="100"/>
      <c r="E601" s="67" t="s">
        <v>13194</v>
      </c>
      <c r="F601" s="66" t="s">
        <v>11112</v>
      </c>
      <c r="G601" s="45"/>
      <c r="H601" s="45"/>
      <c r="I601" s="45"/>
      <c r="J601" s="45"/>
    </row>
    <row r="602" spans="1:10" ht="14.1" customHeight="1" thickBot="1" x14ac:dyDescent="0.25">
      <c r="A602" s="45"/>
      <c r="B602" s="45"/>
      <c r="C602" s="45"/>
      <c r="D602" s="45"/>
      <c r="E602" s="45"/>
      <c r="F602" s="45"/>
      <c r="G602" s="45"/>
      <c r="H602" s="45"/>
      <c r="I602" s="45"/>
      <c r="J602" s="45"/>
    </row>
    <row r="603" spans="1:10" ht="14.1" customHeight="1" thickBot="1" x14ac:dyDescent="0.25">
      <c r="A603" s="72" t="s">
        <v>15737</v>
      </c>
      <c r="B603" s="72" t="s">
        <v>16148</v>
      </c>
      <c r="C603" s="72" t="s">
        <v>15643</v>
      </c>
      <c r="D603" s="72" t="s">
        <v>15252</v>
      </c>
      <c r="E603" s="72" t="s">
        <v>6933</v>
      </c>
      <c r="F603" s="72" t="s">
        <v>15281</v>
      </c>
      <c r="G603" s="45"/>
      <c r="H603" s="45"/>
      <c r="I603" s="45"/>
      <c r="J603" s="45"/>
    </row>
    <row r="604" spans="1:10" ht="13.5" customHeight="1" x14ac:dyDescent="0.2">
      <c r="A604" s="86">
        <v>93141808</v>
      </c>
      <c r="B604" s="69" t="str">
        <f ca="1">IFERROR(INDEX(UNSPSCDes,MATCH(INDIRECT(ADDRESS(ROW(),COLUMN()-1,4)),UNSPSCCode,0)),"")</f>
        <v>Servicios de seguridad o salud ocupacional</v>
      </c>
      <c r="C604" s="81" t="s">
        <v>1450</v>
      </c>
      <c r="D604" s="81">
        <v>3</v>
      </c>
      <c r="E604" s="71">
        <v>1000000</v>
      </c>
      <c r="F604" s="70">
        <f ca="1">INDIRECT(ADDRESS(ROW(),COLUMN()-2,4))*INDIRECT(ADDRESS(ROW(),COLUMN()-1,4))</f>
        <v>3000000</v>
      </c>
      <c r="G604" s="45"/>
      <c r="H604" s="45"/>
      <c r="I604" s="45"/>
      <c r="J604" s="45"/>
    </row>
    <row r="605" spans="1:10" ht="13.5" customHeight="1" x14ac:dyDescent="0.2">
      <c r="A605" s="86">
        <v>84131503</v>
      </c>
      <c r="B605" s="69" t="str">
        <f ca="1">IFERROR(INDEX(UNSPSCDes,MATCH(INDIRECT(ADDRESS(ROW(),COLUMN()-1,4)),UNSPSCCode,0)),"")</f>
        <v>Seguro de automóviles o camiones</v>
      </c>
      <c r="C605" s="81" t="s">
        <v>1450</v>
      </c>
      <c r="D605" s="81">
        <v>3</v>
      </c>
      <c r="E605" s="71">
        <v>1560000</v>
      </c>
      <c r="F605" s="70">
        <f ca="1">INDIRECT(ADDRESS(ROW(),COLUMN()-2,4))*INDIRECT(ADDRESS(ROW(),COLUMN()-1,4))</f>
        <v>4680000</v>
      </c>
      <c r="G605" s="45"/>
      <c r="H605" s="45"/>
      <c r="I605" s="45"/>
      <c r="J605" s="45"/>
    </row>
    <row r="606" spans="1:10" ht="14.1" customHeight="1" x14ac:dyDescent="0.2">
      <c r="A606" s="45"/>
      <c r="B606" s="45"/>
      <c r="C606" s="45"/>
      <c r="D606" s="45"/>
      <c r="E606" s="73" t="s">
        <v>12552</v>
      </c>
      <c r="F606" s="74">
        <f ca="1">SUM(Table335[MONTO TOTAL ESTIMADO])</f>
        <v>7680000</v>
      </c>
      <c r="G606" s="45"/>
      <c r="H606" s="45" t="str">
        <f>C597</f>
        <v>Servicios</v>
      </c>
      <c r="I606" s="45" t="str">
        <f>E597</f>
        <v>No</v>
      </c>
      <c r="J606" s="45" t="str">
        <f>D597</f>
        <v>Compras por debajo del Umbral</v>
      </c>
    </row>
    <row r="607" spans="1:10" ht="14.1" customHeight="1" thickBot="1" x14ac:dyDescent="0.3"/>
    <row r="608" spans="1:10" ht="33.75" customHeight="1" thickBot="1" x14ac:dyDescent="0.25">
      <c r="A608" s="64" t="s">
        <v>16384</v>
      </c>
      <c r="B608" s="64" t="s">
        <v>161</v>
      </c>
      <c r="C608" s="64" t="s">
        <v>11726</v>
      </c>
      <c r="D608" s="64" t="s">
        <v>14380</v>
      </c>
      <c r="E608" s="64" t="s">
        <v>10962</v>
      </c>
      <c r="F608" s="64" t="s">
        <v>11095</v>
      </c>
      <c r="G608" s="45"/>
      <c r="H608" s="45"/>
      <c r="I608" s="45"/>
      <c r="J608" s="45"/>
    </row>
    <row r="609" spans="1:10" ht="13.5" customHeight="1" thickBot="1" x14ac:dyDescent="0.25">
      <c r="A609" s="66" t="s">
        <v>18850</v>
      </c>
      <c r="B609" s="66" t="s">
        <v>18850</v>
      </c>
      <c r="C609" s="66" t="s">
        <v>17799</v>
      </c>
      <c r="D609" s="66" t="s">
        <v>17484</v>
      </c>
      <c r="E609" s="66" t="s">
        <v>8855</v>
      </c>
      <c r="F609" s="66"/>
      <c r="G609" s="45"/>
      <c r="H609" s="45"/>
      <c r="I609" s="45"/>
      <c r="J609" s="45"/>
    </row>
    <row r="610" spans="1:10" ht="14.1" customHeight="1" thickBot="1" x14ac:dyDescent="0.25">
      <c r="A610" s="99" t="s">
        <v>14830</v>
      </c>
      <c r="B610" s="67" t="s">
        <v>8529</v>
      </c>
      <c r="C610" s="77">
        <v>42830</v>
      </c>
      <c r="D610" s="99" t="s">
        <v>9386</v>
      </c>
      <c r="E610" s="67" t="s">
        <v>13095</v>
      </c>
      <c r="F610" s="66" t="s">
        <v>3081</v>
      </c>
      <c r="G610" s="45"/>
      <c r="H610" s="45"/>
      <c r="I610" s="45"/>
      <c r="J610" s="45"/>
    </row>
    <row r="611" spans="1:10" ht="14.1" customHeight="1" thickBot="1" x14ac:dyDescent="0.25">
      <c r="A611" s="100"/>
      <c r="B611" s="67" t="s">
        <v>1787</v>
      </c>
      <c r="C611" s="93">
        <f>IF(C610="","",IF(AND(MONTH(C610)&gt;=1,MONTH(C610)&lt;=3),1,IF(AND(MONTH(C610)&gt;=4,MONTH(C610)&lt;=6),2,IF(AND(MONTH(C610)&gt;=7,MONTH(C610)&lt;=9),3,4))))</f>
        <v>2</v>
      </c>
      <c r="D611" s="100"/>
      <c r="E611" s="67" t="s">
        <v>2418</v>
      </c>
      <c r="F611" s="66" t="s">
        <v>11112</v>
      </c>
      <c r="G611" s="45"/>
      <c r="H611" s="45"/>
      <c r="I611" s="45"/>
      <c r="J611" s="45"/>
    </row>
    <row r="612" spans="1:10" ht="14.1" customHeight="1" thickBot="1" x14ac:dyDescent="0.25">
      <c r="A612" s="100"/>
      <c r="B612" s="67" t="s">
        <v>12944</v>
      </c>
      <c r="C612" s="77">
        <v>42860</v>
      </c>
      <c r="D612" s="100"/>
      <c r="E612" s="67" t="s">
        <v>3074</v>
      </c>
      <c r="F612" s="66" t="s">
        <v>11112</v>
      </c>
      <c r="G612" s="45"/>
      <c r="H612" s="45"/>
      <c r="I612" s="45"/>
      <c r="J612" s="45"/>
    </row>
    <row r="613" spans="1:10" ht="14.1" customHeight="1" thickBot="1" x14ac:dyDescent="0.25">
      <c r="A613" s="100"/>
      <c r="B613" s="67" t="s">
        <v>1787</v>
      </c>
      <c r="C613" s="93">
        <f>IF(C612="","",IF(AND(MONTH(C612)&gt;=1,MONTH(C612)&lt;=3),1,IF(AND(MONTH(C612)&gt;=4,MONTH(C612)&lt;=6),2,IF(AND(MONTH(C612)&gt;=7,MONTH(C612)&lt;=9),3,4))))</f>
        <v>2</v>
      </c>
      <c r="D613" s="100"/>
      <c r="E613" s="67" t="s">
        <v>13194</v>
      </c>
      <c r="F613" s="66" t="s">
        <v>11112</v>
      </c>
      <c r="G613" s="45"/>
      <c r="H613" s="45"/>
      <c r="I613" s="45"/>
      <c r="J613" s="45"/>
    </row>
    <row r="614" spans="1:10" ht="14.1" customHeight="1" thickBot="1" x14ac:dyDescent="0.25">
      <c r="A614" s="45"/>
      <c r="B614" s="45"/>
      <c r="C614" s="45"/>
      <c r="D614" s="45"/>
      <c r="E614" s="45"/>
      <c r="F614" s="45"/>
      <c r="G614" s="45"/>
      <c r="H614" s="45"/>
      <c r="I614" s="45"/>
      <c r="J614" s="45"/>
    </row>
    <row r="615" spans="1:10" ht="14.1" customHeight="1" thickBot="1" x14ac:dyDescent="0.25">
      <c r="A615" s="72" t="s">
        <v>15737</v>
      </c>
      <c r="B615" s="72" t="s">
        <v>16148</v>
      </c>
      <c r="C615" s="72" t="s">
        <v>15643</v>
      </c>
      <c r="D615" s="72" t="s">
        <v>15252</v>
      </c>
      <c r="E615" s="72" t="s">
        <v>6933</v>
      </c>
      <c r="F615" s="72" t="s">
        <v>15281</v>
      </c>
      <c r="G615" s="45"/>
      <c r="H615" s="45"/>
      <c r="I615" s="45"/>
      <c r="J615" s="45"/>
    </row>
    <row r="616" spans="1:10" ht="13.5" customHeight="1" x14ac:dyDescent="0.2">
      <c r="A616" s="86">
        <v>43211503</v>
      </c>
      <c r="B616" s="69" t="str">
        <f t="shared" ref="B616:B635" ca="1" si="14">IFERROR(INDEX(UNSPSCDes,MATCH(INDIRECT(ADDRESS(ROW(),COLUMN()-1,4)),UNSPSCCode,0)),"")</f>
        <v>Computadores notebook</v>
      </c>
      <c r="C616" s="81" t="s">
        <v>1450</v>
      </c>
      <c r="D616" s="81">
        <v>4</v>
      </c>
      <c r="E616" s="71">
        <v>161000</v>
      </c>
      <c r="F616" s="70">
        <f t="shared" ref="F616:F635" ca="1" si="15">INDIRECT(ADDRESS(ROW(),COLUMN()-2,4))*INDIRECT(ADDRESS(ROW(),COLUMN()-1,4))</f>
        <v>644000</v>
      </c>
      <c r="G616" s="45"/>
      <c r="H616" s="45"/>
      <c r="I616" s="45"/>
      <c r="J616" s="45"/>
    </row>
    <row r="617" spans="1:10" ht="13.5" customHeight="1" x14ac:dyDescent="0.2">
      <c r="A617" s="86">
        <v>43211508</v>
      </c>
      <c r="B617" s="69" t="str">
        <f t="shared" ca="1" si="14"/>
        <v>Computadores personales</v>
      </c>
      <c r="C617" s="81" t="s">
        <v>1450</v>
      </c>
      <c r="D617" s="81">
        <v>7</v>
      </c>
      <c r="E617" s="71">
        <v>92000</v>
      </c>
      <c r="F617" s="70">
        <f t="shared" ca="1" si="15"/>
        <v>644000</v>
      </c>
      <c r="G617" s="45"/>
      <c r="H617" s="45"/>
      <c r="I617" s="45"/>
      <c r="J617" s="45"/>
    </row>
    <row r="618" spans="1:10" ht="13.5" customHeight="1" x14ac:dyDescent="0.2">
      <c r="A618" s="86">
        <v>32101623</v>
      </c>
      <c r="B618" s="69" t="str">
        <f t="shared" ca="1" si="14"/>
        <v>Memoria rdram (rambus)</v>
      </c>
      <c r="C618" s="81" t="s">
        <v>1450</v>
      </c>
      <c r="D618" s="81">
        <v>200</v>
      </c>
      <c r="E618" s="71">
        <v>1380</v>
      </c>
      <c r="F618" s="70">
        <f t="shared" ca="1" si="15"/>
        <v>276000</v>
      </c>
      <c r="G618" s="45"/>
      <c r="H618" s="45"/>
      <c r="I618" s="45"/>
      <c r="J618" s="45"/>
    </row>
    <row r="619" spans="1:10" ht="13.5" customHeight="1" x14ac:dyDescent="0.2">
      <c r="A619" s="86">
        <v>43201803</v>
      </c>
      <c r="B619" s="69" t="str">
        <f t="shared" ca="1" si="14"/>
        <v>Unidades de disco duro</v>
      </c>
      <c r="C619" s="81" t="s">
        <v>1450</v>
      </c>
      <c r="D619" s="81">
        <v>25</v>
      </c>
      <c r="E619" s="71">
        <v>2070</v>
      </c>
      <c r="F619" s="70">
        <f t="shared" ca="1" si="15"/>
        <v>51750</v>
      </c>
      <c r="G619" s="45"/>
      <c r="H619" s="45"/>
      <c r="I619" s="45"/>
      <c r="J619" s="45"/>
    </row>
    <row r="620" spans="1:10" ht="13.5" customHeight="1" x14ac:dyDescent="0.2">
      <c r="A620" s="86">
        <v>43222501</v>
      </c>
      <c r="B620" s="69" t="str">
        <f t="shared" ca="1" si="14"/>
        <v>Equipo de seguridad de red cortafuegos (firewall)</v>
      </c>
      <c r="C620" s="81" t="s">
        <v>1450</v>
      </c>
      <c r="D620" s="81">
        <v>10</v>
      </c>
      <c r="E620" s="71">
        <v>46000</v>
      </c>
      <c r="F620" s="70">
        <f t="shared" ca="1" si="15"/>
        <v>460000</v>
      </c>
      <c r="G620" s="45"/>
      <c r="H620" s="45"/>
      <c r="I620" s="45"/>
      <c r="J620" s="45"/>
    </row>
    <row r="621" spans="1:10" ht="13.5" customHeight="1" x14ac:dyDescent="0.2">
      <c r="A621" s="86">
        <v>43191508</v>
      </c>
      <c r="B621" s="69" t="str">
        <f t="shared" ca="1" si="14"/>
        <v>Teléfonos digitales</v>
      </c>
      <c r="C621" s="81" t="s">
        <v>1450</v>
      </c>
      <c r="D621" s="81">
        <v>30</v>
      </c>
      <c r="E621" s="71">
        <v>9200</v>
      </c>
      <c r="F621" s="70">
        <f t="shared" ca="1" si="15"/>
        <v>276000</v>
      </c>
      <c r="G621" s="45"/>
      <c r="H621" s="45"/>
      <c r="I621" s="45"/>
      <c r="J621" s="45"/>
    </row>
    <row r="622" spans="1:10" ht="13.5" customHeight="1" x14ac:dyDescent="0.2">
      <c r="A622" s="86">
        <v>43201803</v>
      </c>
      <c r="B622" s="69" t="str">
        <f t="shared" ca="1" si="14"/>
        <v>Unidades de disco duro</v>
      </c>
      <c r="C622" s="81" t="s">
        <v>1450</v>
      </c>
      <c r="D622" s="81">
        <v>10</v>
      </c>
      <c r="E622" s="71">
        <v>4400</v>
      </c>
      <c r="F622" s="70">
        <f t="shared" ca="1" si="15"/>
        <v>44000</v>
      </c>
      <c r="G622" s="45"/>
      <c r="H622" s="45"/>
      <c r="I622" s="45"/>
      <c r="J622" s="45"/>
    </row>
    <row r="623" spans="1:10" ht="13.5" customHeight="1" x14ac:dyDescent="0.2">
      <c r="A623" s="86">
        <v>43211902</v>
      </c>
      <c r="B623" s="69" t="str">
        <f t="shared" ca="1" si="14"/>
        <v>Paneles o monitores de pantalla de cristal líquido lcd</v>
      </c>
      <c r="C623" s="81" t="s">
        <v>1450</v>
      </c>
      <c r="D623" s="81">
        <v>10</v>
      </c>
      <c r="E623" s="71">
        <v>12650</v>
      </c>
      <c r="F623" s="70">
        <f t="shared" ca="1" si="15"/>
        <v>126500</v>
      </c>
      <c r="G623" s="45"/>
      <c r="H623" s="45"/>
      <c r="I623" s="45"/>
      <c r="J623" s="45"/>
    </row>
    <row r="624" spans="1:10" ht="13.5" customHeight="1" x14ac:dyDescent="0.2">
      <c r="A624" s="86">
        <v>39121004</v>
      </c>
      <c r="B624" s="69" t="str">
        <f t="shared" ca="1" si="14"/>
        <v>Unidades de suministro de energía</v>
      </c>
      <c r="C624" s="81" t="s">
        <v>1450</v>
      </c>
      <c r="D624" s="81">
        <v>25</v>
      </c>
      <c r="E624" s="71">
        <v>690</v>
      </c>
      <c r="F624" s="70">
        <f t="shared" ca="1" si="15"/>
        <v>17250</v>
      </c>
      <c r="G624" s="45"/>
      <c r="H624" s="45"/>
      <c r="I624" s="45"/>
      <c r="J624" s="45"/>
    </row>
    <row r="625" spans="1:10" ht="13.5" customHeight="1" x14ac:dyDescent="0.2">
      <c r="A625" s="86">
        <v>47131825</v>
      </c>
      <c r="B625" s="69" t="str">
        <f t="shared" ca="1" si="14"/>
        <v>Limpiadores de superficie de contacto</v>
      </c>
      <c r="C625" s="81" t="s">
        <v>1450</v>
      </c>
      <c r="D625" s="81">
        <v>50</v>
      </c>
      <c r="E625" s="71">
        <v>230</v>
      </c>
      <c r="F625" s="70">
        <f t="shared" ca="1" si="15"/>
        <v>11500</v>
      </c>
      <c r="G625" s="45"/>
      <c r="H625" s="45"/>
      <c r="I625" s="45"/>
      <c r="J625" s="45"/>
    </row>
    <row r="626" spans="1:10" ht="13.5" customHeight="1" x14ac:dyDescent="0.2">
      <c r="A626" s="86">
        <v>40161602</v>
      </c>
      <c r="B626" s="69" t="str">
        <f t="shared" ca="1" si="14"/>
        <v>Limpiadores de aire</v>
      </c>
      <c r="C626" s="81" t="s">
        <v>1450</v>
      </c>
      <c r="D626" s="81">
        <v>50</v>
      </c>
      <c r="E626" s="71">
        <v>184</v>
      </c>
      <c r="F626" s="70">
        <f t="shared" ca="1" si="15"/>
        <v>9200</v>
      </c>
      <c r="G626" s="45"/>
      <c r="H626" s="45"/>
      <c r="I626" s="45"/>
      <c r="J626" s="45"/>
    </row>
    <row r="627" spans="1:10" ht="13.5" customHeight="1" x14ac:dyDescent="0.2">
      <c r="A627" s="86">
        <v>27111701</v>
      </c>
      <c r="B627" s="69" t="str">
        <f t="shared" ca="1" si="14"/>
        <v>Destornilladores</v>
      </c>
      <c r="C627" s="81" t="s">
        <v>1450</v>
      </c>
      <c r="D627" s="81">
        <v>1</v>
      </c>
      <c r="E627" s="71">
        <v>2760</v>
      </c>
      <c r="F627" s="70">
        <f t="shared" ca="1" si="15"/>
        <v>2760</v>
      </c>
      <c r="G627" s="45"/>
      <c r="H627" s="45"/>
      <c r="I627" s="45"/>
      <c r="J627" s="45"/>
    </row>
    <row r="628" spans="1:10" ht="13.5" customHeight="1" x14ac:dyDescent="0.2">
      <c r="A628" s="86">
        <v>43202101</v>
      </c>
      <c r="B628" s="69" t="str">
        <f t="shared" ca="1" si="14"/>
        <v>Estuches para discos compactos</v>
      </c>
      <c r="C628" s="81" t="s">
        <v>1450</v>
      </c>
      <c r="D628" s="81">
        <v>5</v>
      </c>
      <c r="E628" s="71">
        <v>460</v>
      </c>
      <c r="F628" s="70">
        <f t="shared" ca="1" si="15"/>
        <v>2300</v>
      </c>
      <c r="G628" s="45"/>
      <c r="H628" s="45"/>
      <c r="I628" s="45"/>
      <c r="J628" s="45"/>
    </row>
    <row r="629" spans="1:10" ht="13.5" customHeight="1" x14ac:dyDescent="0.2">
      <c r="A629" s="86">
        <v>53121705</v>
      </c>
      <c r="B629" s="69" t="str">
        <f t="shared" ca="1" si="14"/>
        <v>Estuches para equipos</v>
      </c>
      <c r="C629" s="81" t="s">
        <v>1450</v>
      </c>
      <c r="D629" s="81">
        <v>2</v>
      </c>
      <c r="E629" s="71">
        <v>1150</v>
      </c>
      <c r="F629" s="70">
        <f t="shared" ca="1" si="15"/>
        <v>2300</v>
      </c>
      <c r="G629" s="45"/>
      <c r="H629" s="45"/>
      <c r="I629" s="45"/>
      <c r="J629" s="45"/>
    </row>
    <row r="630" spans="1:10" ht="13.5" customHeight="1" x14ac:dyDescent="0.2">
      <c r="A630" s="86">
        <v>43212105</v>
      </c>
      <c r="B630" s="69" t="str">
        <f t="shared" ca="1" si="14"/>
        <v>Impresoras láser</v>
      </c>
      <c r="C630" s="81" t="s">
        <v>1450</v>
      </c>
      <c r="D630" s="81">
        <v>5</v>
      </c>
      <c r="E630" s="71">
        <v>41400</v>
      </c>
      <c r="F630" s="70">
        <f t="shared" ca="1" si="15"/>
        <v>207000</v>
      </c>
      <c r="G630" s="45"/>
      <c r="H630" s="45"/>
      <c r="I630" s="45"/>
      <c r="J630" s="45"/>
    </row>
    <row r="631" spans="1:10" ht="13.5" customHeight="1" x14ac:dyDescent="0.2">
      <c r="A631" s="86">
        <v>43212105</v>
      </c>
      <c r="B631" s="69" t="str">
        <f t="shared" ca="1" si="14"/>
        <v>Impresoras láser</v>
      </c>
      <c r="C631" s="81" t="s">
        <v>1450</v>
      </c>
      <c r="D631" s="81">
        <v>5</v>
      </c>
      <c r="E631" s="71">
        <v>32200</v>
      </c>
      <c r="F631" s="70">
        <f t="shared" ca="1" si="15"/>
        <v>161000</v>
      </c>
      <c r="G631" s="45"/>
      <c r="H631" s="45"/>
      <c r="I631" s="45"/>
      <c r="J631" s="45"/>
    </row>
    <row r="632" spans="1:10" ht="13.5" customHeight="1" x14ac:dyDescent="0.2">
      <c r="A632" s="86">
        <v>39121703</v>
      </c>
      <c r="B632" s="69" t="str">
        <f t="shared" ca="1" si="14"/>
        <v>Enlaces de cables</v>
      </c>
      <c r="C632" s="81" t="s">
        <v>1450</v>
      </c>
      <c r="D632" s="81">
        <v>2</v>
      </c>
      <c r="E632" s="71">
        <v>460</v>
      </c>
      <c r="F632" s="70">
        <f t="shared" ca="1" si="15"/>
        <v>920</v>
      </c>
      <c r="G632" s="45"/>
      <c r="H632" s="45"/>
      <c r="I632" s="45"/>
      <c r="J632" s="45"/>
    </row>
    <row r="633" spans="1:10" ht="13.5" customHeight="1" x14ac:dyDescent="0.2">
      <c r="A633" s="86">
        <v>26121539</v>
      </c>
      <c r="B633" s="69" t="str">
        <f t="shared" ca="1" si="14"/>
        <v>Cables para cableado</v>
      </c>
      <c r="C633" s="81" t="s">
        <v>1450</v>
      </c>
      <c r="D633" s="81">
        <v>1</v>
      </c>
      <c r="E633" s="71">
        <v>230000</v>
      </c>
      <c r="F633" s="70">
        <f t="shared" ca="1" si="15"/>
        <v>230000</v>
      </c>
      <c r="G633" s="45"/>
      <c r="H633" s="45"/>
      <c r="I633" s="45"/>
      <c r="J633" s="45"/>
    </row>
    <row r="634" spans="1:10" ht="13.5" customHeight="1" x14ac:dyDescent="0.2">
      <c r="A634" s="86">
        <v>46191608</v>
      </c>
      <c r="B634" s="69" t="str">
        <f t="shared" ca="1" si="14"/>
        <v>Sistema de supresión de incendios</v>
      </c>
      <c r="C634" s="81" t="s">
        <v>1450</v>
      </c>
      <c r="D634" s="81">
        <v>1</v>
      </c>
      <c r="E634" s="71">
        <v>138000</v>
      </c>
      <c r="F634" s="70">
        <f t="shared" ca="1" si="15"/>
        <v>138000</v>
      </c>
      <c r="G634" s="45"/>
      <c r="H634" s="45"/>
      <c r="I634" s="45"/>
      <c r="J634" s="45"/>
    </row>
    <row r="635" spans="1:10" ht="13.5" customHeight="1" x14ac:dyDescent="0.2">
      <c r="A635" s="86">
        <v>43211802</v>
      </c>
      <c r="B635" s="69" t="str">
        <f t="shared" ca="1" si="14"/>
        <v>Almohadillas (pads) para mouse</v>
      </c>
      <c r="C635" s="81" t="s">
        <v>1450</v>
      </c>
      <c r="D635" s="81">
        <v>30</v>
      </c>
      <c r="E635" s="71">
        <v>184</v>
      </c>
      <c r="F635" s="70">
        <f t="shared" ca="1" si="15"/>
        <v>5520</v>
      </c>
      <c r="G635" s="45"/>
      <c r="H635" s="45"/>
      <c r="I635" s="45"/>
      <c r="J635" s="45"/>
    </row>
    <row r="636" spans="1:10" ht="14.1" customHeight="1" x14ac:dyDescent="0.2">
      <c r="A636" s="45"/>
      <c r="B636" s="45"/>
      <c r="C636" s="45"/>
      <c r="D636" s="45"/>
      <c r="E636" s="73" t="s">
        <v>12552</v>
      </c>
      <c r="F636" s="74">
        <f ca="1">SUM(Table336[MONTO TOTAL ESTIMADO])</f>
        <v>3310000</v>
      </c>
      <c r="G636" s="45"/>
      <c r="H636" s="45" t="str">
        <f>C609</f>
        <v>Bienes</v>
      </c>
      <c r="I636" s="45" t="str">
        <f>E609</f>
        <v>Sí</v>
      </c>
      <c r="J636" s="45" t="str">
        <f>D609</f>
        <v>Compras Menores</v>
      </c>
    </row>
    <row r="637" spans="1:10" ht="14.1" customHeight="1" thickBot="1" x14ac:dyDescent="0.3"/>
    <row r="638" spans="1:10" ht="33.75" customHeight="1" thickBot="1" x14ac:dyDescent="0.25">
      <c r="A638" s="64" t="s">
        <v>16384</v>
      </c>
      <c r="B638" s="64" t="s">
        <v>161</v>
      </c>
      <c r="C638" s="64" t="s">
        <v>11726</v>
      </c>
      <c r="D638" s="64" t="s">
        <v>14380</v>
      </c>
      <c r="E638" s="64" t="s">
        <v>10962</v>
      </c>
      <c r="F638" s="64" t="s">
        <v>11095</v>
      </c>
      <c r="G638" s="45"/>
      <c r="H638" s="45"/>
      <c r="I638" s="45"/>
      <c r="J638" s="45"/>
    </row>
    <row r="639" spans="1:10" ht="13.5" customHeight="1" thickBot="1" x14ac:dyDescent="0.25">
      <c r="A639" s="85" t="s">
        <v>18833</v>
      </c>
      <c r="B639" s="85" t="s">
        <v>18833</v>
      </c>
      <c r="C639" s="66" t="s">
        <v>17799</v>
      </c>
      <c r="D639" s="66" t="s">
        <v>17484</v>
      </c>
      <c r="E639" s="66" t="s">
        <v>8855</v>
      </c>
      <c r="F639" s="66"/>
      <c r="G639" s="45"/>
      <c r="H639" s="45"/>
      <c r="I639" s="45"/>
      <c r="J639" s="45"/>
    </row>
    <row r="640" spans="1:10" ht="14.1" customHeight="1" thickBot="1" x14ac:dyDescent="0.25">
      <c r="A640" s="99" t="s">
        <v>14830</v>
      </c>
      <c r="B640" s="67" t="s">
        <v>8529</v>
      </c>
      <c r="C640" s="77">
        <v>42926</v>
      </c>
      <c r="D640" s="99" t="s">
        <v>9386</v>
      </c>
      <c r="E640" s="67" t="s">
        <v>13095</v>
      </c>
      <c r="F640" s="66" t="s">
        <v>3081</v>
      </c>
      <c r="G640" s="45"/>
      <c r="H640" s="45"/>
      <c r="I640" s="45"/>
      <c r="J640" s="45"/>
    </row>
    <row r="641" spans="1:10" ht="14.1" customHeight="1" thickBot="1" x14ac:dyDescent="0.25">
      <c r="A641" s="100"/>
      <c r="B641" s="67" t="s">
        <v>1787</v>
      </c>
      <c r="C641" s="95">
        <f>IF(C640="","",IF(AND(MONTH(C640)&gt;=1,MONTH(C640)&lt;=3),1,IF(AND(MONTH(C640)&gt;=4,MONTH(C640)&lt;=6),2,IF(AND(MONTH(C640)&gt;=7,MONTH(C640)&lt;=9),3,4))))</f>
        <v>3</v>
      </c>
      <c r="D641" s="100"/>
      <c r="E641" s="67" t="s">
        <v>2418</v>
      </c>
      <c r="F641" s="66" t="s">
        <v>11112</v>
      </c>
      <c r="G641" s="45"/>
      <c r="H641" s="45"/>
      <c r="I641" s="45"/>
      <c r="J641" s="45"/>
    </row>
    <row r="642" spans="1:10" ht="14.1" customHeight="1" thickBot="1" x14ac:dyDescent="0.25">
      <c r="A642" s="100"/>
      <c r="B642" s="67" t="s">
        <v>12944</v>
      </c>
      <c r="C642" s="77">
        <v>42957</v>
      </c>
      <c r="D642" s="100"/>
      <c r="E642" s="67" t="s">
        <v>3074</v>
      </c>
      <c r="F642" s="66" t="s">
        <v>11112</v>
      </c>
      <c r="G642" s="45"/>
      <c r="H642" s="45"/>
      <c r="I642" s="45"/>
      <c r="J642" s="45"/>
    </row>
    <row r="643" spans="1:10" ht="14.1" customHeight="1" thickBot="1" x14ac:dyDescent="0.25">
      <c r="A643" s="100"/>
      <c r="B643" s="67" t="s">
        <v>1787</v>
      </c>
      <c r="C643" s="95">
        <f>IF(C642="","",IF(AND(MONTH(C642)&gt;=1,MONTH(C642)&lt;=3),1,IF(AND(MONTH(C642)&gt;=4,MONTH(C642)&lt;=6),2,IF(AND(MONTH(C642)&gt;=7,MONTH(C642)&lt;=9),3,4))))</f>
        <v>3</v>
      </c>
      <c r="D643" s="100"/>
      <c r="E643" s="67" t="s">
        <v>13194</v>
      </c>
      <c r="F643" s="66" t="s">
        <v>11112</v>
      </c>
      <c r="G643" s="45"/>
      <c r="H643" s="45"/>
      <c r="I643" s="45"/>
      <c r="J643" s="45"/>
    </row>
    <row r="644" spans="1:10" ht="14.1" customHeight="1" thickBot="1" x14ac:dyDescent="0.25">
      <c r="A644" s="45"/>
      <c r="B644" s="45"/>
      <c r="C644" s="45"/>
      <c r="D644" s="45"/>
      <c r="E644" s="45"/>
      <c r="F644" s="45"/>
      <c r="G644" s="45"/>
      <c r="H644" s="45"/>
      <c r="I644" s="45"/>
      <c r="J644" s="45"/>
    </row>
    <row r="645" spans="1:10" ht="14.1" customHeight="1" thickBot="1" x14ac:dyDescent="0.25">
      <c r="A645" s="72" t="s">
        <v>15737</v>
      </c>
      <c r="B645" s="72" t="s">
        <v>16148</v>
      </c>
      <c r="C645" s="72" t="s">
        <v>15643</v>
      </c>
      <c r="D645" s="72" t="s">
        <v>15252</v>
      </c>
      <c r="E645" s="72" t="s">
        <v>6933</v>
      </c>
      <c r="F645" s="72" t="s">
        <v>15281</v>
      </c>
      <c r="G645" s="45"/>
      <c r="H645" s="45"/>
      <c r="I645" s="45"/>
      <c r="J645" s="45"/>
    </row>
    <row r="646" spans="1:10" ht="14.1" customHeight="1" x14ac:dyDescent="0.2">
      <c r="A646" s="86">
        <v>47131801</v>
      </c>
      <c r="B646" s="69" t="str">
        <f t="shared" ref="B646:B669" ca="1" si="16">IFERROR(INDEX(UNSPSCDes,MATCH(INDIRECT(ADDRESS(ROW(),COLUMN()-1,4)),UNSPSCCode,0)),"")</f>
        <v>Limpiadores de pisos</v>
      </c>
      <c r="C646" s="82" t="s">
        <v>9560</v>
      </c>
      <c r="D646" s="81">
        <v>70</v>
      </c>
      <c r="E646" s="71">
        <v>88.5</v>
      </c>
      <c r="F646" s="70">
        <f t="shared" ref="F646:F669" ca="1" si="17">INDIRECT(ADDRESS(ROW(),COLUMN()-2,4))*INDIRECT(ADDRESS(ROW(),COLUMN()-1,4))</f>
        <v>6195</v>
      </c>
      <c r="G646" s="45"/>
      <c r="H646" s="45"/>
      <c r="I646" s="45"/>
      <c r="J646" s="45"/>
    </row>
    <row r="647" spans="1:10" ht="13.5" customHeight="1" x14ac:dyDescent="0.2">
      <c r="A647" s="86">
        <v>42281704</v>
      </c>
      <c r="B647" s="69" t="str">
        <f t="shared" ca="1" si="16"/>
        <v>Limpiadores o detergentes para instrumentos</v>
      </c>
      <c r="C647" s="82" t="s">
        <v>4735</v>
      </c>
      <c r="D647" s="81">
        <v>5</v>
      </c>
      <c r="E647" s="71">
        <v>719.8</v>
      </c>
      <c r="F647" s="70">
        <f t="shared" ca="1" si="17"/>
        <v>3599</v>
      </c>
      <c r="G647" s="45"/>
      <c r="H647" s="45"/>
      <c r="I647" s="45"/>
      <c r="J647" s="45"/>
    </row>
    <row r="648" spans="1:10" ht="13.5" customHeight="1" x14ac:dyDescent="0.2">
      <c r="A648" s="86">
        <v>47131604</v>
      </c>
      <c r="B648" s="69" t="str">
        <f t="shared" ca="1" si="16"/>
        <v>Escobas</v>
      </c>
      <c r="C648" s="82" t="s">
        <v>1450</v>
      </c>
      <c r="D648" s="81">
        <v>10</v>
      </c>
      <c r="E648" s="71">
        <v>88.5</v>
      </c>
      <c r="F648" s="70">
        <f t="shared" ca="1" si="17"/>
        <v>885</v>
      </c>
      <c r="G648" s="45"/>
      <c r="H648" s="45"/>
      <c r="I648" s="45"/>
      <c r="J648" s="45"/>
    </row>
    <row r="649" spans="1:10" ht="13.5" customHeight="1" x14ac:dyDescent="0.2">
      <c r="A649" s="86">
        <v>10191509</v>
      </c>
      <c r="B649" s="69" t="str">
        <f t="shared" ca="1" si="16"/>
        <v>Insecticidas</v>
      </c>
      <c r="C649" s="82" t="s">
        <v>1450</v>
      </c>
      <c r="D649" s="81">
        <v>15</v>
      </c>
      <c r="E649" s="71">
        <v>95</v>
      </c>
      <c r="F649" s="70">
        <f t="shared" ca="1" si="17"/>
        <v>1425</v>
      </c>
      <c r="G649" s="45"/>
      <c r="H649" s="45"/>
      <c r="I649" s="45"/>
      <c r="J649" s="45"/>
    </row>
    <row r="650" spans="1:10" ht="13.5" customHeight="1" x14ac:dyDescent="0.2">
      <c r="A650" s="86">
        <v>53131608</v>
      </c>
      <c r="B650" s="69" t="str">
        <f t="shared" ca="1" si="16"/>
        <v>Jabones</v>
      </c>
      <c r="C650" s="82" t="s">
        <v>9560</v>
      </c>
      <c r="D650" s="81">
        <v>40</v>
      </c>
      <c r="E650" s="71">
        <v>112.1</v>
      </c>
      <c r="F650" s="70">
        <f t="shared" ca="1" si="17"/>
        <v>4484</v>
      </c>
      <c r="G650" s="45"/>
      <c r="H650" s="45"/>
      <c r="I650" s="45"/>
      <c r="J650" s="45"/>
    </row>
    <row r="651" spans="1:10" ht="13.5" customHeight="1" x14ac:dyDescent="0.2">
      <c r="A651" s="86">
        <v>47121807</v>
      </c>
      <c r="B651" s="69" t="str">
        <f t="shared" ca="1" si="16"/>
        <v>Émbolo del lavaplatos o inodoro</v>
      </c>
      <c r="C651" s="82" t="s">
        <v>1450</v>
      </c>
      <c r="D651" s="81">
        <v>60</v>
      </c>
      <c r="E651" s="71">
        <v>75.52</v>
      </c>
      <c r="F651" s="70">
        <f t="shared" ca="1" si="17"/>
        <v>4531.2</v>
      </c>
      <c r="G651" s="45"/>
      <c r="H651" s="45"/>
      <c r="I651" s="45"/>
      <c r="J651" s="45"/>
    </row>
    <row r="652" spans="1:10" ht="13.5" customHeight="1" x14ac:dyDescent="0.2">
      <c r="A652" s="86">
        <v>47131907</v>
      </c>
      <c r="B652" s="69" t="str">
        <f t="shared" ca="1" si="16"/>
        <v>Escobas absorbentes</v>
      </c>
      <c r="C652" s="82" t="s">
        <v>1450</v>
      </c>
      <c r="D652" s="81">
        <v>25</v>
      </c>
      <c r="E652" s="71">
        <v>112.1</v>
      </c>
      <c r="F652" s="70">
        <f t="shared" ca="1" si="17"/>
        <v>2802.5</v>
      </c>
      <c r="G652" s="45"/>
      <c r="H652" s="45"/>
      <c r="I652" s="45"/>
      <c r="J652" s="45"/>
    </row>
    <row r="653" spans="1:10" ht="13.5" customHeight="1" x14ac:dyDescent="0.2">
      <c r="A653" s="86">
        <v>47131805</v>
      </c>
      <c r="B653" s="69" t="str">
        <f t="shared" ca="1" si="16"/>
        <v>Limpiadores de propósito general</v>
      </c>
      <c r="C653" s="82" t="s">
        <v>1450</v>
      </c>
      <c r="D653" s="81">
        <v>15</v>
      </c>
      <c r="E653" s="71">
        <v>177</v>
      </c>
      <c r="F653" s="70">
        <f t="shared" ca="1" si="17"/>
        <v>2655</v>
      </c>
      <c r="G653" s="45"/>
      <c r="H653" s="45"/>
      <c r="I653" s="45"/>
      <c r="J653" s="45"/>
    </row>
    <row r="654" spans="1:10" ht="13.5" customHeight="1" x14ac:dyDescent="0.2">
      <c r="A654" s="86">
        <v>14111704</v>
      </c>
      <c r="B654" s="69" t="str">
        <f t="shared" ca="1" si="16"/>
        <v>Papel higiénico</v>
      </c>
      <c r="C654" s="82" t="s">
        <v>1450</v>
      </c>
      <c r="D654" s="81">
        <v>550</v>
      </c>
      <c r="E654" s="71">
        <v>86.24</v>
      </c>
      <c r="F654" s="70">
        <f t="shared" ca="1" si="17"/>
        <v>47432</v>
      </c>
      <c r="G654" s="45"/>
      <c r="H654" s="45"/>
      <c r="I654" s="45"/>
      <c r="J654" s="45"/>
    </row>
    <row r="655" spans="1:10" ht="13.5" customHeight="1" x14ac:dyDescent="0.2">
      <c r="A655" s="86">
        <v>14111704</v>
      </c>
      <c r="B655" s="69" t="str">
        <f t="shared" ca="1" si="16"/>
        <v>Papel higiénico</v>
      </c>
      <c r="C655" s="82" t="s">
        <v>1450</v>
      </c>
      <c r="D655" s="81">
        <v>35</v>
      </c>
      <c r="E655" s="71">
        <v>24.83</v>
      </c>
      <c r="F655" s="70">
        <f t="shared" ca="1" si="17"/>
        <v>869.05</v>
      </c>
      <c r="G655" s="45"/>
      <c r="H655" s="45"/>
      <c r="I655" s="45"/>
      <c r="J655" s="45"/>
    </row>
    <row r="656" spans="1:10" ht="13.5" customHeight="1" x14ac:dyDescent="0.2">
      <c r="A656" s="86">
        <v>14111703</v>
      </c>
      <c r="B656" s="69" t="str">
        <f t="shared" ca="1" si="16"/>
        <v>Toallas de papel</v>
      </c>
      <c r="C656" s="82" t="s">
        <v>1450</v>
      </c>
      <c r="D656" s="81">
        <v>180</v>
      </c>
      <c r="E656" s="71">
        <v>103.25</v>
      </c>
      <c r="F656" s="70">
        <f t="shared" ca="1" si="17"/>
        <v>18585</v>
      </c>
      <c r="G656" s="45"/>
      <c r="H656" s="45"/>
      <c r="I656" s="45"/>
      <c r="J656" s="45"/>
    </row>
    <row r="657" spans="1:10" ht="13.5" customHeight="1" x14ac:dyDescent="0.2">
      <c r="A657" s="86">
        <v>14121603</v>
      </c>
      <c r="B657" s="69" t="str">
        <f t="shared" ca="1" si="16"/>
        <v>Pañuelos de papel resistentes a la humedad</v>
      </c>
      <c r="C657" s="82" t="s">
        <v>1450</v>
      </c>
      <c r="D657" s="81">
        <v>180</v>
      </c>
      <c r="E657" s="71">
        <v>103.25</v>
      </c>
      <c r="F657" s="70">
        <f t="shared" ca="1" si="17"/>
        <v>18585</v>
      </c>
      <c r="G657" s="45"/>
      <c r="H657" s="45"/>
      <c r="I657" s="45"/>
      <c r="J657" s="45"/>
    </row>
    <row r="658" spans="1:10" ht="13.5" customHeight="1" x14ac:dyDescent="0.2">
      <c r="A658" s="86">
        <v>52121602</v>
      </c>
      <c r="B658" s="69" t="str">
        <f t="shared" ca="1" si="16"/>
        <v>Servilletas</v>
      </c>
      <c r="C658" s="82" t="s">
        <v>1450</v>
      </c>
      <c r="D658" s="81">
        <v>130</v>
      </c>
      <c r="E658" s="71">
        <v>79.53</v>
      </c>
      <c r="F658" s="70">
        <f t="shared" ca="1" si="17"/>
        <v>10338.9</v>
      </c>
      <c r="G658" s="45"/>
      <c r="H658" s="45"/>
      <c r="I658" s="45"/>
      <c r="J658" s="45"/>
    </row>
    <row r="659" spans="1:10" ht="13.5" customHeight="1" x14ac:dyDescent="0.2">
      <c r="A659" s="86">
        <v>14111705</v>
      </c>
      <c r="B659" s="69" t="str">
        <f t="shared" ca="1" si="16"/>
        <v>Servilletas de papel</v>
      </c>
      <c r="C659" s="82" t="s">
        <v>1450</v>
      </c>
      <c r="D659" s="81">
        <v>50</v>
      </c>
      <c r="E659" s="71">
        <v>37.119999999999997</v>
      </c>
      <c r="F659" s="70">
        <f t="shared" ca="1" si="17"/>
        <v>1855.9999999999998</v>
      </c>
      <c r="G659" s="45"/>
      <c r="H659" s="45"/>
      <c r="I659" s="45"/>
      <c r="J659" s="45"/>
    </row>
    <row r="660" spans="1:10" ht="13.5" customHeight="1" x14ac:dyDescent="0.2">
      <c r="A660" s="86">
        <v>11131506</v>
      </c>
      <c r="B660" s="69" t="str">
        <f t="shared" ca="1" si="16"/>
        <v>Lana sin procesar</v>
      </c>
      <c r="C660" s="82" t="s">
        <v>8629</v>
      </c>
      <c r="D660" s="81">
        <v>40</v>
      </c>
      <c r="E660" s="71">
        <v>53.1</v>
      </c>
      <c r="F660" s="70">
        <f t="shared" ca="1" si="17"/>
        <v>2124</v>
      </c>
      <c r="G660" s="45"/>
      <c r="H660" s="45"/>
      <c r="I660" s="45"/>
      <c r="J660" s="45"/>
    </row>
    <row r="661" spans="1:10" ht="13.5" customHeight="1" x14ac:dyDescent="0.2">
      <c r="A661" s="86">
        <v>52152102</v>
      </c>
      <c r="B661" s="69" t="str">
        <f t="shared" ca="1" si="16"/>
        <v>Vasos para beber para uso doméstico</v>
      </c>
      <c r="C661" s="82" t="s">
        <v>4735</v>
      </c>
      <c r="D661" s="81">
        <v>300</v>
      </c>
      <c r="E661" s="71">
        <v>61.8</v>
      </c>
      <c r="F661" s="70">
        <f t="shared" ca="1" si="17"/>
        <v>18540</v>
      </c>
      <c r="G661" s="45"/>
      <c r="H661" s="45"/>
      <c r="I661" s="45"/>
      <c r="J661" s="45"/>
    </row>
    <row r="662" spans="1:10" ht="13.5" customHeight="1" x14ac:dyDescent="0.2">
      <c r="A662" s="86">
        <v>52152102</v>
      </c>
      <c r="B662" s="69" t="str">
        <f t="shared" ca="1" si="16"/>
        <v>Vasos para beber para uso doméstico</v>
      </c>
      <c r="C662" s="82" t="s">
        <v>4735</v>
      </c>
      <c r="D662" s="81">
        <v>350</v>
      </c>
      <c r="E662" s="71">
        <v>31.1</v>
      </c>
      <c r="F662" s="70">
        <f t="shared" ca="1" si="17"/>
        <v>10885</v>
      </c>
      <c r="G662" s="45"/>
      <c r="H662" s="45"/>
      <c r="I662" s="45"/>
      <c r="J662" s="45"/>
    </row>
    <row r="663" spans="1:10" ht="13.5" customHeight="1" x14ac:dyDescent="0.2">
      <c r="A663" s="86">
        <v>46181504</v>
      </c>
      <c r="B663" s="69" t="str">
        <f t="shared" ca="1" si="16"/>
        <v>Guantes de protección</v>
      </c>
      <c r="C663" s="82" t="s">
        <v>1450</v>
      </c>
      <c r="D663" s="81">
        <v>30</v>
      </c>
      <c r="E663" s="71">
        <v>41.3</v>
      </c>
      <c r="F663" s="70">
        <f t="shared" ca="1" si="17"/>
        <v>1239</v>
      </c>
      <c r="G663" s="45"/>
      <c r="H663" s="45"/>
      <c r="I663" s="45"/>
      <c r="J663" s="45"/>
    </row>
    <row r="664" spans="1:10" ht="13.5" customHeight="1" x14ac:dyDescent="0.2">
      <c r="A664" s="86">
        <v>47131824</v>
      </c>
      <c r="B664" s="69" t="str">
        <f t="shared" ca="1" si="16"/>
        <v>Limpiadores de vidrio o ventanas</v>
      </c>
      <c r="C664" s="82" t="s">
        <v>9560</v>
      </c>
      <c r="D664" s="81">
        <v>5</v>
      </c>
      <c r="E664" s="71">
        <v>160</v>
      </c>
      <c r="F664" s="70">
        <f t="shared" ca="1" si="17"/>
        <v>800</v>
      </c>
      <c r="G664" s="45"/>
      <c r="H664" s="45"/>
      <c r="I664" s="45"/>
      <c r="J664" s="45"/>
    </row>
    <row r="665" spans="1:10" ht="13.5" customHeight="1" x14ac:dyDescent="0.2">
      <c r="A665" s="86">
        <v>47131603</v>
      </c>
      <c r="B665" s="69" t="str">
        <f t="shared" ca="1" si="16"/>
        <v>Esponjas</v>
      </c>
      <c r="C665" s="82" t="s">
        <v>435</v>
      </c>
      <c r="D665" s="81">
        <v>60</v>
      </c>
      <c r="E665" s="71">
        <v>35.4</v>
      </c>
      <c r="F665" s="70">
        <f t="shared" ca="1" si="17"/>
        <v>2124</v>
      </c>
      <c r="G665" s="45"/>
      <c r="H665" s="45"/>
      <c r="I665" s="45"/>
      <c r="J665" s="45"/>
    </row>
    <row r="666" spans="1:10" ht="13.5" customHeight="1" x14ac:dyDescent="0.2">
      <c r="A666" s="86">
        <v>47131611</v>
      </c>
      <c r="B666" s="69" t="str">
        <f t="shared" ca="1" si="16"/>
        <v>Recogedor de basura</v>
      </c>
      <c r="C666" s="82" t="s">
        <v>1450</v>
      </c>
      <c r="D666" s="81">
        <v>2</v>
      </c>
      <c r="E666" s="71">
        <v>290</v>
      </c>
      <c r="F666" s="70">
        <f t="shared" ca="1" si="17"/>
        <v>580</v>
      </c>
      <c r="G666" s="45"/>
      <c r="H666" s="45"/>
      <c r="I666" s="45"/>
      <c r="J666" s="45"/>
    </row>
    <row r="667" spans="1:10" ht="13.5" customHeight="1" x14ac:dyDescent="0.2">
      <c r="A667" s="86">
        <v>12141901</v>
      </c>
      <c r="B667" s="69" t="str">
        <f t="shared" ca="1" si="16"/>
        <v>Cloro cl</v>
      </c>
      <c r="C667" s="82" t="s">
        <v>9560</v>
      </c>
      <c r="D667" s="81">
        <v>25</v>
      </c>
      <c r="E667" s="71">
        <v>59</v>
      </c>
      <c r="F667" s="70">
        <f t="shared" ca="1" si="17"/>
        <v>1475</v>
      </c>
      <c r="G667" s="45"/>
      <c r="H667" s="45"/>
      <c r="I667" s="45"/>
      <c r="J667" s="45"/>
    </row>
    <row r="668" spans="1:10" ht="13.5" customHeight="1" x14ac:dyDescent="0.2">
      <c r="A668" s="86">
        <v>24121807</v>
      </c>
      <c r="B668" s="69" t="str">
        <f t="shared" ca="1" si="16"/>
        <v>Recipientes de plástico</v>
      </c>
      <c r="C668" s="82" t="s">
        <v>1450</v>
      </c>
      <c r="D668" s="81">
        <v>10</v>
      </c>
      <c r="E668" s="71">
        <v>354</v>
      </c>
      <c r="F668" s="70">
        <f t="shared" ca="1" si="17"/>
        <v>3540</v>
      </c>
      <c r="G668" s="45"/>
      <c r="H668" s="45"/>
      <c r="I668" s="45"/>
      <c r="J668" s="45"/>
    </row>
    <row r="669" spans="1:10" ht="13.5" customHeight="1" x14ac:dyDescent="0.2">
      <c r="A669" s="86">
        <v>47131831</v>
      </c>
      <c r="B669" s="69" t="str">
        <f t="shared" ca="1" si="16"/>
        <v>Ácido muriático</v>
      </c>
      <c r="C669" s="81" t="s">
        <v>1450</v>
      </c>
      <c r="D669" s="81">
        <v>10</v>
      </c>
      <c r="E669" s="71">
        <v>123.9</v>
      </c>
      <c r="F669" s="70">
        <f t="shared" ca="1" si="17"/>
        <v>1239</v>
      </c>
      <c r="G669" s="45"/>
      <c r="H669" s="45"/>
      <c r="I669" s="45"/>
      <c r="J669" s="45"/>
    </row>
    <row r="670" spans="1:10" ht="14.1" customHeight="1" x14ac:dyDescent="0.2">
      <c r="A670" s="45"/>
      <c r="B670" s="45"/>
      <c r="C670" s="45"/>
      <c r="D670" s="45"/>
      <c r="E670" s="73" t="s">
        <v>12552</v>
      </c>
      <c r="F670" s="74">
        <f ca="1">SUM(Table338[MONTO TOTAL ESTIMADO])</f>
        <v>166788.65</v>
      </c>
      <c r="G670" s="45"/>
      <c r="H670" s="45" t="str">
        <f>C639</f>
        <v>Bienes</v>
      </c>
      <c r="I670" s="45" t="str">
        <f>E639</f>
        <v>Sí</v>
      </c>
      <c r="J670" s="45" t="str">
        <f>D639</f>
        <v>Compras Menores</v>
      </c>
    </row>
    <row r="671" spans="1:10" ht="14.1" customHeight="1" thickBot="1" x14ac:dyDescent="0.3"/>
    <row r="672" spans="1:10" ht="33.75" customHeight="1" thickBot="1" x14ac:dyDescent="0.25">
      <c r="A672" s="64" t="s">
        <v>16384</v>
      </c>
      <c r="B672" s="64" t="s">
        <v>161</v>
      </c>
      <c r="C672" s="64" t="s">
        <v>11726</v>
      </c>
      <c r="D672" s="64" t="s">
        <v>14380</v>
      </c>
      <c r="E672" s="64" t="s">
        <v>10962</v>
      </c>
      <c r="F672" s="64" t="s">
        <v>11095</v>
      </c>
      <c r="G672" s="45"/>
      <c r="H672" s="45"/>
      <c r="I672" s="45"/>
      <c r="J672" s="45"/>
    </row>
    <row r="673" spans="1:10" ht="13.5" customHeight="1" thickBot="1" x14ac:dyDescent="0.25">
      <c r="A673" s="66" t="s">
        <v>18851</v>
      </c>
      <c r="B673" s="66" t="s">
        <v>18851</v>
      </c>
      <c r="C673" s="66" t="s">
        <v>6799</v>
      </c>
      <c r="D673" s="66" t="s">
        <v>17484</v>
      </c>
      <c r="E673" s="66" t="s">
        <v>8855</v>
      </c>
      <c r="F673" s="66"/>
      <c r="G673" s="45"/>
      <c r="H673" s="45"/>
      <c r="I673" s="45"/>
      <c r="J673" s="45"/>
    </row>
    <row r="674" spans="1:10" ht="14.1" customHeight="1" thickBot="1" x14ac:dyDescent="0.25">
      <c r="A674" s="99" t="s">
        <v>14830</v>
      </c>
      <c r="B674" s="67" t="s">
        <v>8529</v>
      </c>
      <c r="C674" s="77">
        <v>42745</v>
      </c>
      <c r="D674" s="99" t="s">
        <v>9386</v>
      </c>
      <c r="E674" s="67" t="s">
        <v>13095</v>
      </c>
      <c r="F674" s="66" t="s">
        <v>3081</v>
      </c>
      <c r="G674" s="45"/>
      <c r="H674" s="45"/>
      <c r="I674" s="45"/>
      <c r="J674" s="45"/>
    </row>
    <row r="675" spans="1:10" ht="14.1" customHeight="1" thickBot="1" x14ac:dyDescent="0.25">
      <c r="A675" s="100"/>
      <c r="B675" s="67" t="s">
        <v>1787</v>
      </c>
      <c r="C675" s="95">
        <f>IF(C674="","",IF(AND(MONTH(C674)&gt;=1,MONTH(C674)&lt;=3),1,IF(AND(MONTH(C674)&gt;=4,MONTH(C674)&lt;=6),2,IF(AND(MONTH(C674)&gt;=7,MONTH(C674)&lt;=9),3,4))))</f>
        <v>1</v>
      </c>
      <c r="D675" s="100"/>
      <c r="E675" s="67" t="s">
        <v>2418</v>
      </c>
      <c r="F675" s="66" t="s">
        <v>11112</v>
      </c>
      <c r="G675" s="45"/>
      <c r="H675" s="45"/>
      <c r="I675" s="45"/>
      <c r="J675" s="45"/>
    </row>
    <row r="676" spans="1:10" ht="14.1" customHeight="1" thickBot="1" x14ac:dyDescent="0.25">
      <c r="A676" s="100"/>
      <c r="B676" s="67" t="s">
        <v>12944</v>
      </c>
      <c r="C676" s="77">
        <v>42776</v>
      </c>
      <c r="D676" s="100"/>
      <c r="E676" s="67" t="s">
        <v>3074</v>
      </c>
      <c r="F676" s="66" t="s">
        <v>11112</v>
      </c>
      <c r="G676" s="45"/>
      <c r="H676" s="45"/>
      <c r="I676" s="45"/>
      <c r="J676" s="45"/>
    </row>
    <row r="677" spans="1:10" ht="14.1" customHeight="1" thickBot="1" x14ac:dyDescent="0.25">
      <c r="A677" s="100"/>
      <c r="B677" s="67" t="s">
        <v>1787</v>
      </c>
      <c r="C677" s="95">
        <f>IF(C676="","",IF(AND(MONTH(C676)&gt;=1,MONTH(C676)&lt;=3),1,IF(AND(MONTH(C676)&gt;=4,MONTH(C676)&lt;=6),2,IF(AND(MONTH(C676)&gt;=7,MONTH(C676)&lt;=9),3,4))))</f>
        <v>1</v>
      </c>
      <c r="D677" s="100"/>
      <c r="E677" s="67" t="s">
        <v>13194</v>
      </c>
      <c r="F677" s="66" t="s">
        <v>11112</v>
      </c>
      <c r="G677" s="45"/>
      <c r="H677" s="45"/>
      <c r="I677" s="45"/>
      <c r="J677" s="45"/>
    </row>
    <row r="678" spans="1:10" ht="14.1" customHeight="1" thickBot="1" x14ac:dyDescent="0.25">
      <c r="A678" s="45"/>
      <c r="B678" s="45"/>
      <c r="C678" s="45"/>
      <c r="D678" s="45"/>
      <c r="E678" s="45"/>
      <c r="F678" s="45"/>
      <c r="G678" s="45"/>
      <c r="H678" s="45"/>
      <c r="I678" s="45"/>
      <c r="J678" s="45"/>
    </row>
    <row r="679" spans="1:10" ht="14.1" customHeight="1" thickBot="1" x14ac:dyDescent="0.25">
      <c r="A679" s="72" t="s">
        <v>15737</v>
      </c>
      <c r="B679" s="72" t="s">
        <v>16148</v>
      </c>
      <c r="C679" s="72" t="s">
        <v>15643</v>
      </c>
      <c r="D679" s="72" t="s">
        <v>15252</v>
      </c>
      <c r="E679" s="72" t="s">
        <v>6933</v>
      </c>
      <c r="F679" s="72" t="s">
        <v>15281</v>
      </c>
      <c r="G679" s="45"/>
      <c r="H679" s="45"/>
      <c r="I679" s="45"/>
      <c r="J679" s="45"/>
    </row>
    <row r="680" spans="1:10" ht="13.5" customHeight="1" x14ac:dyDescent="0.2">
      <c r="A680" s="86">
        <v>93131608</v>
      </c>
      <c r="B680" s="69" t="str">
        <f ca="1">IFERROR(INDEX(UNSPSCDes,MATCH(INDIRECT(ADDRESS(ROW(),COLUMN()-1,4)),UNSPSCCode,0)),"")</f>
        <v>Servicios de suministro de alimentos</v>
      </c>
      <c r="C680" s="81" t="s">
        <v>18144</v>
      </c>
      <c r="D680" s="81">
        <v>3</v>
      </c>
      <c r="E680" s="71">
        <v>561000</v>
      </c>
      <c r="F680" s="70">
        <f ca="1">INDIRECT(ADDRESS(ROW(),COLUMN()-2,4))*INDIRECT(ADDRESS(ROW(),COLUMN()-1,4))</f>
        <v>1683000</v>
      </c>
      <c r="G680" s="45"/>
      <c r="H680" s="45"/>
      <c r="I680" s="45"/>
      <c r="J680" s="45"/>
    </row>
    <row r="681" spans="1:10" ht="13.5" customHeight="1" x14ac:dyDescent="0.2">
      <c r="A681" s="86">
        <v>93131608</v>
      </c>
      <c r="B681" s="69" t="str">
        <f ca="1">IFERROR(INDEX(UNSPSCDes,MATCH(INDIRECT(ADDRESS(ROW(),COLUMN()-1,4)),UNSPSCCode,0)),"")</f>
        <v>Servicios de suministro de alimentos</v>
      </c>
      <c r="C681" s="81" t="s">
        <v>18144</v>
      </c>
      <c r="D681" s="81">
        <v>3</v>
      </c>
      <c r="E681" s="71">
        <v>50000</v>
      </c>
      <c r="F681" s="70">
        <f ca="1">INDIRECT(ADDRESS(ROW(),COLUMN()-2,4))*INDIRECT(ADDRESS(ROW(),COLUMN()-1,4))</f>
        <v>150000</v>
      </c>
      <c r="G681" s="45"/>
      <c r="H681" s="45"/>
      <c r="I681" s="45"/>
      <c r="J681" s="45"/>
    </row>
    <row r="682" spans="1:10" ht="14.1" customHeight="1" x14ac:dyDescent="0.2">
      <c r="A682" s="45"/>
      <c r="B682" s="45"/>
      <c r="C682" s="45"/>
      <c r="D682" s="45"/>
      <c r="E682" s="73" t="s">
        <v>12552</v>
      </c>
      <c r="F682" s="74">
        <f ca="1">SUM(Table339[MONTO TOTAL ESTIMADO])</f>
        <v>1833000</v>
      </c>
      <c r="G682" s="45"/>
      <c r="H682" s="45" t="str">
        <f>C673</f>
        <v>Servicios</v>
      </c>
      <c r="I682" s="45" t="str">
        <f>E673</f>
        <v>Sí</v>
      </c>
      <c r="J682" s="45" t="str">
        <f>D673</f>
        <v>Compras Menores</v>
      </c>
    </row>
    <row r="683" spans="1:10" ht="14.1" customHeight="1" thickBot="1" x14ac:dyDescent="0.3"/>
    <row r="684" spans="1:10" ht="33.75" customHeight="1" thickBot="1" x14ac:dyDescent="0.25">
      <c r="A684" s="64" t="s">
        <v>16384</v>
      </c>
      <c r="B684" s="64" t="s">
        <v>161</v>
      </c>
      <c r="C684" s="64" t="s">
        <v>11726</v>
      </c>
      <c r="D684" s="64" t="s">
        <v>14380</v>
      </c>
      <c r="E684" s="64" t="s">
        <v>10962</v>
      </c>
      <c r="F684" s="64" t="s">
        <v>11095</v>
      </c>
      <c r="G684" s="45"/>
      <c r="H684" s="45"/>
      <c r="I684" s="45"/>
      <c r="J684" s="45"/>
    </row>
    <row r="685" spans="1:10" ht="13.5" customHeight="1" thickBot="1" x14ac:dyDescent="0.25">
      <c r="A685" s="66" t="s">
        <v>18851</v>
      </c>
      <c r="B685" s="66" t="s">
        <v>18851</v>
      </c>
      <c r="C685" s="66" t="s">
        <v>6799</v>
      </c>
      <c r="D685" s="66" t="s">
        <v>17484</v>
      </c>
      <c r="E685" s="66" t="s">
        <v>8855</v>
      </c>
      <c r="F685" s="66"/>
      <c r="G685" s="45"/>
      <c r="H685" s="45"/>
      <c r="I685" s="45"/>
      <c r="J685" s="45"/>
    </row>
    <row r="686" spans="1:10" ht="14.1" customHeight="1" thickBot="1" x14ac:dyDescent="0.25">
      <c r="A686" s="99" t="s">
        <v>14830</v>
      </c>
      <c r="B686" s="67" t="s">
        <v>8529</v>
      </c>
      <c r="C686" s="77">
        <v>42835</v>
      </c>
      <c r="D686" s="99" t="s">
        <v>9386</v>
      </c>
      <c r="E686" s="67" t="s">
        <v>13095</v>
      </c>
      <c r="F686" s="66" t="s">
        <v>3081</v>
      </c>
      <c r="G686" s="45"/>
      <c r="H686" s="45"/>
      <c r="I686" s="45"/>
      <c r="J686" s="45"/>
    </row>
    <row r="687" spans="1:10" ht="14.1" customHeight="1" thickBot="1" x14ac:dyDescent="0.25">
      <c r="A687" s="100"/>
      <c r="B687" s="67" t="s">
        <v>1787</v>
      </c>
      <c r="C687" s="95">
        <f>IF(C686="","",IF(AND(MONTH(C686)&gt;=1,MONTH(C686)&lt;=3),1,IF(AND(MONTH(C686)&gt;=4,MONTH(C686)&lt;=6),2,IF(AND(MONTH(C686)&gt;=7,MONTH(C686)&lt;=9),3,4))))</f>
        <v>2</v>
      </c>
      <c r="D687" s="100"/>
      <c r="E687" s="67" t="s">
        <v>2418</v>
      </c>
      <c r="F687" s="66" t="s">
        <v>11112</v>
      </c>
      <c r="G687" s="45"/>
      <c r="H687" s="45"/>
      <c r="I687" s="45"/>
      <c r="J687" s="45"/>
    </row>
    <row r="688" spans="1:10" ht="14.1" customHeight="1" thickBot="1" x14ac:dyDescent="0.25">
      <c r="A688" s="100"/>
      <c r="B688" s="67" t="s">
        <v>12944</v>
      </c>
      <c r="C688" s="77">
        <v>42865</v>
      </c>
      <c r="D688" s="100"/>
      <c r="E688" s="67" t="s">
        <v>3074</v>
      </c>
      <c r="F688" s="66" t="s">
        <v>11112</v>
      </c>
      <c r="G688" s="45"/>
      <c r="H688" s="45"/>
      <c r="I688" s="45"/>
      <c r="J688" s="45"/>
    </row>
    <row r="689" spans="1:10" ht="14.1" customHeight="1" thickBot="1" x14ac:dyDescent="0.25">
      <c r="A689" s="100"/>
      <c r="B689" s="67" t="s">
        <v>1787</v>
      </c>
      <c r="C689" s="95">
        <f>IF(C688="","",IF(AND(MONTH(C688)&gt;=1,MONTH(C688)&lt;=3),1,IF(AND(MONTH(C688)&gt;=4,MONTH(C688)&lt;=6),2,IF(AND(MONTH(C688)&gt;=7,MONTH(C688)&lt;=9),3,4))))</f>
        <v>2</v>
      </c>
      <c r="D689" s="100"/>
      <c r="E689" s="67" t="s">
        <v>13194</v>
      </c>
      <c r="F689" s="66" t="s">
        <v>11112</v>
      </c>
      <c r="G689" s="45"/>
      <c r="H689" s="45"/>
      <c r="I689" s="45"/>
      <c r="J689" s="45"/>
    </row>
    <row r="690" spans="1:10" ht="14.1" customHeight="1" thickBot="1" x14ac:dyDescent="0.25">
      <c r="A690" s="45"/>
      <c r="B690" s="45"/>
      <c r="C690" s="45"/>
      <c r="D690" s="45"/>
      <c r="E690" s="45"/>
      <c r="F690" s="45"/>
      <c r="G690" s="45"/>
      <c r="H690" s="45"/>
      <c r="I690" s="45"/>
      <c r="J690" s="45"/>
    </row>
    <row r="691" spans="1:10" ht="14.1" customHeight="1" thickBot="1" x14ac:dyDescent="0.25">
      <c r="A691" s="72" t="s">
        <v>15737</v>
      </c>
      <c r="B691" s="72" t="s">
        <v>16148</v>
      </c>
      <c r="C691" s="72" t="s">
        <v>15643</v>
      </c>
      <c r="D691" s="72" t="s">
        <v>15252</v>
      </c>
      <c r="E691" s="72" t="s">
        <v>6933</v>
      </c>
      <c r="F691" s="72" t="s">
        <v>15281</v>
      </c>
      <c r="G691" s="45"/>
      <c r="H691" s="45"/>
      <c r="I691" s="45"/>
      <c r="J691" s="45"/>
    </row>
    <row r="692" spans="1:10" ht="14.1" customHeight="1" x14ac:dyDescent="0.2">
      <c r="A692" s="86">
        <v>93131608</v>
      </c>
      <c r="B692" s="69" t="str">
        <f ca="1">IFERROR(INDEX(UNSPSCDes,MATCH(INDIRECT(ADDRESS(ROW(),COLUMN()-1,4)),UNSPSCCode,0)),"")</f>
        <v>Servicios de suministro de alimentos</v>
      </c>
      <c r="C692" s="81" t="s">
        <v>18144</v>
      </c>
      <c r="D692" s="81">
        <v>3</v>
      </c>
      <c r="E692" s="71">
        <v>561000</v>
      </c>
      <c r="F692" s="70">
        <f ca="1">INDIRECT(ADDRESS(ROW(),COLUMN()-2,4))*INDIRECT(ADDRESS(ROW(),COLUMN()-1,4))</f>
        <v>1683000</v>
      </c>
      <c r="G692" s="45"/>
      <c r="H692" s="45"/>
      <c r="I692" s="45"/>
      <c r="J692" s="45"/>
    </row>
    <row r="693" spans="1:10" ht="13.5" customHeight="1" x14ac:dyDescent="0.2">
      <c r="A693" s="86">
        <v>93131608</v>
      </c>
      <c r="B693" s="69" t="str">
        <f ca="1">IFERROR(INDEX(UNSPSCDes,MATCH(INDIRECT(ADDRESS(ROW(),COLUMN()-1,4)),UNSPSCCode,0)),"")</f>
        <v>Servicios de suministro de alimentos</v>
      </c>
      <c r="C693" s="81" t="s">
        <v>18144</v>
      </c>
      <c r="D693" s="81">
        <v>3</v>
      </c>
      <c r="E693" s="71">
        <v>50000</v>
      </c>
      <c r="F693" s="70">
        <f ca="1">INDIRECT(ADDRESS(ROW(),COLUMN()-2,4))*INDIRECT(ADDRESS(ROW(),COLUMN()-1,4))</f>
        <v>150000</v>
      </c>
      <c r="G693" s="45"/>
      <c r="H693" s="45"/>
      <c r="I693" s="45"/>
      <c r="J693" s="45"/>
    </row>
    <row r="694" spans="1:10" ht="14.1" customHeight="1" x14ac:dyDescent="0.2">
      <c r="A694" s="45"/>
      <c r="B694" s="45"/>
      <c r="C694" s="45"/>
      <c r="D694" s="45"/>
      <c r="E694" s="73" t="s">
        <v>12552</v>
      </c>
      <c r="F694" s="74">
        <f ca="1">SUM(Table340[MONTO TOTAL ESTIMADO])</f>
        <v>1833000</v>
      </c>
      <c r="G694" s="45"/>
      <c r="H694" s="45" t="str">
        <f>C685</f>
        <v>Servicios</v>
      </c>
      <c r="I694" s="45" t="str">
        <f>E685</f>
        <v>Sí</v>
      </c>
      <c r="J694" s="45" t="str">
        <f>D685</f>
        <v>Compras Menores</v>
      </c>
    </row>
    <row r="695" spans="1:10" ht="14.1" customHeight="1" thickBot="1" x14ac:dyDescent="0.3"/>
    <row r="696" spans="1:10" ht="33.75" customHeight="1" thickBot="1" x14ac:dyDescent="0.25">
      <c r="A696" s="64" t="s">
        <v>16384</v>
      </c>
      <c r="B696" s="64" t="s">
        <v>161</v>
      </c>
      <c r="C696" s="64" t="s">
        <v>11726</v>
      </c>
      <c r="D696" s="64" t="s">
        <v>14380</v>
      </c>
      <c r="E696" s="64" t="s">
        <v>10962</v>
      </c>
      <c r="F696" s="64" t="s">
        <v>11095</v>
      </c>
      <c r="G696" s="45"/>
      <c r="H696" s="45"/>
      <c r="I696" s="45"/>
      <c r="J696" s="45"/>
    </row>
    <row r="697" spans="1:10" ht="13.5" customHeight="1" thickBot="1" x14ac:dyDescent="0.25">
      <c r="A697" s="85" t="s">
        <v>18834</v>
      </c>
      <c r="B697" s="85" t="s">
        <v>18834</v>
      </c>
      <c r="C697" s="66" t="s">
        <v>17799</v>
      </c>
      <c r="D697" s="66" t="s">
        <v>17484</v>
      </c>
      <c r="E697" s="66" t="s">
        <v>8855</v>
      </c>
      <c r="F697" s="66"/>
      <c r="G697" s="45"/>
      <c r="H697" s="45"/>
      <c r="I697" s="45"/>
      <c r="J697" s="45"/>
    </row>
    <row r="698" spans="1:10" ht="14.1" customHeight="1" thickBot="1" x14ac:dyDescent="0.25">
      <c r="A698" s="99" t="s">
        <v>14830</v>
      </c>
      <c r="B698" s="67" t="s">
        <v>8529</v>
      </c>
      <c r="C698" s="77">
        <v>42931</v>
      </c>
      <c r="D698" s="99" t="s">
        <v>9386</v>
      </c>
      <c r="E698" s="67" t="s">
        <v>13095</v>
      </c>
      <c r="F698" s="66" t="s">
        <v>3081</v>
      </c>
      <c r="G698" s="45"/>
      <c r="H698" s="45"/>
      <c r="I698" s="45"/>
      <c r="J698" s="45"/>
    </row>
    <row r="699" spans="1:10" ht="14.1" customHeight="1" thickBot="1" x14ac:dyDescent="0.25">
      <c r="A699" s="100"/>
      <c r="B699" s="67" t="s">
        <v>1787</v>
      </c>
      <c r="C699" s="95">
        <f>IF(C698="","",IF(AND(MONTH(C698)&gt;=1,MONTH(C698)&lt;=3),1,IF(AND(MONTH(C698)&gt;=4,MONTH(C698)&lt;=6),2,IF(AND(MONTH(C698)&gt;=7,MONTH(C698)&lt;=9),3,4))))</f>
        <v>3</v>
      </c>
      <c r="D699" s="100"/>
      <c r="E699" s="67" t="s">
        <v>2418</v>
      </c>
      <c r="F699" s="66" t="s">
        <v>11112</v>
      </c>
      <c r="G699" s="45"/>
      <c r="H699" s="45"/>
      <c r="I699" s="45"/>
      <c r="J699" s="45"/>
    </row>
    <row r="700" spans="1:10" ht="14.1" customHeight="1" thickBot="1" x14ac:dyDescent="0.25">
      <c r="A700" s="100"/>
      <c r="B700" s="67" t="s">
        <v>12944</v>
      </c>
      <c r="C700" s="77">
        <v>42962</v>
      </c>
      <c r="D700" s="100"/>
      <c r="E700" s="67" t="s">
        <v>3074</v>
      </c>
      <c r="F700" s="66" t="s">
        <v>11112</v>
      </c>
      <c r="G700" s="45"/>
      <c r="H700" s="45"/>
      <c r="I700" s="45"/>
      <c r="J700" s="45"/>
    </row>
    <row r="701" spans="1:10" ht="14.1" customHeight="1" thickBot="1" x14ac:dyDescent="0.25">
      <c r="A701" s="100"/>
      <c r="B701" s="67" t="s">
        <v>1787</v>
      </c>
      <c r="C701" s="95">
        <f>IF(C700="","",IF(AND(MONTH(C700)&gt;=1,MONTH(C700)&lt;=3),1,IF(AND(MONTH(C700)&gt;=4,MONTH(C700)&lt;=6),2,IF(AND(MONTH(C700)&gt;=7,MONTH(C700)&lt;=9),3,4))))</f>
        <v>3</v>
      </c>
      <c r="D701" s="100"/>
      <c r="E701" s="67" t="s">
        <v>13194</v>
      </c>
      <c r="F701" s="66" t="s">
        <v>11112</v>
      </c>
      <c r="G701" s="45"/>
      <c r="H701" s="45"/>
      <c r="I701" s="45"/>
      <c r="J701" s="45"/>
    </row>
    <row r="702" spans="1:10" ht="14.1" customHeight="1" thickBot="1" x14ac:dyDescent="0.25">
      <c r="A702" s="45"/>
      <c r="B702" s="45"/>
      <c r="C702" s="45"/>
      <c r="D702" s="45"/>
      <c r="E702" s="45"/>
      <c r="F702" s="45"/>
      <c r="G702" s="45"/>
      <c r="H702" s="45"/>
      <c r="I702" s="45"/>
      <c r="J702" s="45"/>
    </row>
    <row r="703" spans="1:10" ht="14.1" customHeight="1" thickBot="1" x14ac:dyDescent="0.25">
      <c r="A703" s="72" t="s">
        <v>15737</v>
      </c>
      <c r="B703" s="72" t="s">
        <v>16148</v>
      </c>
      <c r="C703" s="72" t="s">
        <v>15643</v>
      </c>
      <c r="D703" s="72" t="s">
        <v>15252</v>
      </c>
      <c r="E703" s="72" t="s">
        <v>6933</v>
      </c>
      <c r="F703" s="72" t="s">
        <v>15281</v>
      </c>
      <c r="G703" s="45"/>
      <c r="H703" s="45"/>
      <c r="I703" s="45"/>
      <c r="J703" s="45"/>
    </row>
    <row r="704" spans="1:10" ht="14.1" customHeight="1" x14ac:dyDescent="0.2">
      <c r="A704" s="86">
        <v>50161509</v>
      </c>
      <c r="B704" s="69" t="str">
        <f ca="1">IFERROR(INDEX(UNSPSCDes,MATCH(INDIRECT(ADDRESS(ROW(),COLUMN()-1,4)),UNSPSCCode,0)),"")</f>
        <v>Azucares naturales o productos endulzantes</v>
      </c>
      <c r="C704" s="81" t="s">
        <v>15638</v>
      </c>
      <c r="D704" s="81">
        <v>600</v>
      </c>
      <c r="E704" s="71">
        <v>32.479999999999997</v>
      </c>
      <c r="F704" s="70">
        <f ca="1">INDIRECT(ADDRESS(ROW(),COLUMN()-2,4))*INDIRECT(ADDRESS(ROW(),COLUMN()-1,4))</f>
        <v>19487.999999999996</v>
      </c>
      <c r="G704" s="45"/>
      <c r="H704" s="45"/>
      <c r="I704" s="45"/>
      <c r="J704" s="45"/>
    </row>
    <row r="705" spans="1:10" ht="13.5" customHeight="1" x14ac:dyDescent="0.2">
      <c r="A705" s="86">
        <v>50201706</v>
      </c>
      <c r="B705" s="69" t="str">
        <f ca="1">IFERROR(INDEX(UNSPSCDes,MATCH(INDIRECT(ADDRESS(ROW(),COLUMN()-1,4)),UNSPSCCode,0)),"")</f>
        <v>Café</v>
      </c>
      <c r="C705" s="81" t="s">
        <v>4735</v>
      </c>
      <c r="D705" s="81">
        <v>300</v>
      </c>
      <c r="E705" s="71">
        <v>224.19</v>
      </c>
      <c r="F705" s="70">
        <f ca="1">INDIRECT(ADDRESS(ROW(),COLUMN()-2,4))*INDIRECT(ADDRESS(ROW(),COLUMN()-1,4))</f>
        <v>67257</v>
      </c>
      <c r="G705" s="45"/>
      <c r="H705" s="45"/>
      <c r="I705" s="45"/>
      <c r="J705" s="45"/>
    </row>
    <row r="706" spans="1:10" ht="13.5" customHeight="1" x14ac:dyDescent="0.2">
      <c r="A706" s="86">
        <v>50202301</v>
      </c>
      <c r="B706" s="69" t="str">
        <f ca="1">IFERROR(INDEX(UNSPSCDes,MATCH(INDIRECT(ADDRESS(ROW(),COLUMN()-1,4)),UNSPSCCode,0)),"")</f>
        <v>Agua</v>
      </c>
      <c r="C706" s="81" t="s">
        <v>9560</v>
      </c>
      <c r="D706" s="81">
        <v>600</v>
      </c>
      <c r="E706" s="71">
        <v>55</v>
      </c>
      <c r="F706" s="70">
        <f ca="1">INDIRECT(ADDRESS(ROW(),COLUMN()-2,4))*INDIRECT(ADDRESS(ROW(),COLUMN()-1,4))</f>
        <v>33000</v>
      </c>
      <c r="G706" s="45"/>
      <c r="H706" s="45"/>
      <c r="I706" s="45"/>
      <c r="J706" s="45"/>
    </row>
    <row r="707" spans="1:10" ht="14.1" customHeight="1" x14ac:dyDescent="0.2">
      <c r="A707" s="45"/>
      <c r="B707" s="45"/>
      <c r="C707" s="45"/>
      <c r="D707" s="45"/>
      <c r="E707" s="73" t="s">
        <v>12552</v>
      </c>
      <c r="F707" s="74">
        <f ca="1">SUM(Table341[MONTO TOTAL ESTIMADO])</f>
        <v>119745</v>
      </c>
      <c r="G707" s="45"/>
      <c r="H707" s="45" t="str">
        <f>C697</f>
        <v>Bienes</v>
      </c>
      <c r="I707" s="45" t="str">
        <f>E697</f>
        <v>Sí</v>
      </c>
      <c r="J707" s="45" t="str">
        <f>D697</f>
        <v>Compras Menores</v>
      </c>
    </row>
    <row r="708" spans="1:10" ht="14.1" customHeight="1" thickBot="1" x14ac:dyDescent="0.3"/>
    <row r="709" spans="1:10" ht="33.75" customHeight="1" thickBot="1" x14ac:dyDescent="0.25">
      <c r="A709" s="64" t="s">
        <v>16384</v>
      </c>
      <c r="B709" s="64" t="s">
        <v>161</v>
      </c>
      <c r="C709" s="64" t="s">
        <v>11726</v>
      </c>
      <c r="D709" s="64" t="s">
        <v>14380</v>
      </c>
      <c r="E709" s="64" t="s">
        <v>10962</v>
      </c>
      <c r="F709" s="64" t="s">
        <v>11095</v>
      </c>
      <c r="G709" s="45"/>
      <c r="H709" s="45"/>
      <c r="I709" s="45"/>
      <c r="J709" s="45"/>
    </row>
    <row r="710" spans="1:10" ht="13.5" customHeight="1" thickBot="1" x14ac:dyDescent="0.25">
      <c r="A710" s="85" t="s">
        <v>18835</v>
      </c>
      <c r="B710" s="85" t="s">
        <v>18835</v>
      </c>
      <c r="C710" s="66" t="s">
        <v>17799</v>
      </c>
      <c r="D710" s="66" t="s">
        <v>17484</v>
      </c>
      <c r="E710" s="66" t="s">
        <v>8855</v>
      </c>
      <c r="F710" s="66"/>
      <c r="G710" s="45"/>
      <c r="H710" s="45"/>
      <c r="I710" s="45"/>
      <c r="J710" s="45"/>
    </row>
    <row r="711" spans="1:10" ht="14.1" customHeight="1" thickBot="1" x14ac:dyDescent="0.25">
      <c r="A711" s="99" t="s">
        <v>14830</v>
      </c>
      <c r="B711" s="67" t="s">
        <v>8529</v>
      </c>
      <c r="C711" s="77">
        <v>42926</v>
      </c>
      <c r="D711" s="99" t="s">
        <v>9386</v>
      </c>
      <c r="E711" s="67" t="s">
        <v>13095</v>
      </c>
      <c r="F711" s="66" t="s">
        <v>3081</v>
      </c>
      <c r="G711" s="45"/>
      <c r="H711" s="45"/>
      <c r="I711" s="45"/>
      <c r="J711" s="45"/>
    </row>
    <row r="712" spans="1:10" ht="14.1" customHeight="1" thickBot="1" x14ac:dyDescent="0.25">
      <c r="A712" s="100"/>
      <c r="B712" s="67" t="s">
        <v>1787</v>
      </c>
      <c r="C712" s="95">
        <f>IF(C711="","",IF(AND(MONTH(C711)&gt;=1,MONTH(C711)&lt;=3),1,IF(AND(MONTH(C711)&gt;=4,MONTH(C711)&lt;=6),2,IF(AND(MONTH(C711)&gt;=7,MONTH(C711)&lt;=9),3,4))))</f>
        <v>3</v>
      </c>
      <c r="D712" s="100"/>
      <c r="E712" s="67" t="s">
        <v>2418</v>
      </c>
      <c r="F712" s="66" t="s">
        <v>11112</v>
      </c>
      <c r="G712" s="45"/>
      <c r="H712" s="45"/>
      <c r="I712" s="45"/>
      <c r="J712" s="45"/>
    </row>
    <row r="713" spans="1:10" ht="14.1" customHeight="1" thickBot="1" x14ac:dyDescent="0.25">
      <c r="A713" s="100"/>
      <c r="B713" s="67" t="s">
        <v>12944</v>
      </c>
      <c r="C713" s="77">
        <v>42957</v>
      </c>
      <c r="D713" s="100"/>
      <c r="E713" s="67" t="s">
        <v>3074</v>
      </c>
      <c r="F713" s="66" t="s">
        <v>11112</v>
      </c>
      <c r="G713" s="45"/>
      <c r="H713" s="45"/>
      <c r="I713" s="45"/>
      <c r="J713" s="45"/>
    </row>
    <row r="714" spans="1:10" ht="14.1" customHeight="1" thickBot="1" x14ac:dyDescent="0.25">
      <c r="A714" s="100"/>
      <c r="B714" s="67" t="s">
        <v>1787</v>
      </c>
      <c r="C714" s="95">
        <f>IF(C713="","",IF(AND(MONTH(C713)&gt;=1,MONTH(C713)&lt;=3),1,IF(AND(MONTH(C713)&gt;=4,MONTH(C713)&lt;=6),2,IF(AND(MONTH(C713)&gt;=7,MONTH(C713)&lt;=9),3,4))))</f>
        <v>3</v>
      </c>
      <c r="D714" s="100"/>
      <c r="E714" s="67" t="s">
        <v>13194</v>
      </c>
      <c r="F714" s="66" t="s">
        <v>11112</v>
      </c>
      <c r="G714" s="45"/>
      <c r="H714" s="45"/>
      <c r="I714" s="45"/>
      <c r="J714" s="45"/>
    </row>
    <row r="715" spans="1:10" ht="14.1" customHeight="1" thickBot="1" x14ac:dyDescent="0.25">
      <c r="A715" s="45"/>
      <c r="B715" s="45"/>
      <c r="C715" s="45"/>
      <c r="D715" s="45"/>
      <c r="E715" s="45"/>
      <c r="F715" s="45"/>
      <c r="G715" s="45"/>
      <c r="H715" s="45"/>
      <c r="I715" s="45"/>
      <c r="J715" s="45"/>
    </row>
    <row r="716" spans="1:10" ht="14.1" customHeight="1" thickBot="1" x14ac:dyDescent="0.25">
      <c r="A716" s="72" t="s">
        <v>15737</v>
      </c>
      <c r="B716" s="72" t="s">
        <v>16148</v>
      </c>
      <c r="C716" s="72" t="s">
        <v>15643</v>
      </c>
      <c r="D716" s="72" t="s">
        <v>15252</v>
      </c>
      <c r="E716" s="72" t="s">
        <v>6933</v>
      </c>
      <c r="F716" s="72" t="s">
        <v>15281</v>
      </c>
      <c r="G716" s="45"/>
      <c r="H716" s="45"/>
      <c r="I716" s="45"/>
      <c r="J716" s="45"/>
    </row>
    <row r="717" spans="1:10" ht="13.5" customHeight="1" x14ac:dyDescent="0.2">
      <c r="A717" s="86">
        <v>44122003</v>
      </c>
      <c r="B717" s="69" t="str">
        <f t="shared" ref="B717:B762" ca="1" si="18">IFERROR(INDEX(UNSPSCDes,MATCH(INDIRECT(ADDRESS(ROW(),COLUMN()-1,4)),UNSPSCCode,0)),"")</f>
        <v>Carpetas</v>
      </c>
      <c r="C717" s="81" t="s">
        <v>1450</v>
      </c>
      <c r="D717" s="81">
        <v>25</v>
      </c>
      <c r="E717" s="71">
        <v>20</v>
      </c>
      <c r="F717" s="70">
        <f t="shared" ref="F717:F762" ca="1" si="19">INDIRECT(ADDRESS(ROW(),COLUMN()-2,4))*INDIRECT(ADDRESS(ROW(),COLUMN()-1,4))</f>
        <v>500</v>
      </c>
      <c r="G717" s="45"/>
      <c r="H717" s="45"/>
      <c r="I717" s="45"/>
      <c r="J717" s="45"/>
    </row>
    <row r="718" spans="1:10" ht="13.5" customHeight="1" x14ac:dyDescent="0.2">
      <c r="A718" s="86">
        <v>44122003</v>
      </c>
      <c r="B718" s="69" t="str">
        <f t="shared" ca="1" si="18"/>
        <v>Carpetas</v>
      </c>
      <c r="C718" s="81" t="s">
        <v>1450</v>
      </c>
      <c r="D718" s="81">
        <v>25</v>
      </c>
      <c r="E718" s="71">
        <v>214</v>
      </c>
      <c r="F718" s="70">
        <f t="shared" ca="1" si="19"/>
        <v>5350</v>
      </c>
      <c r="G718" s="45"/>
      <c r="H718" s="45"/>
      <c r="I718" s="45"/>
      <c r="J718" s="45"/>
    </row>
    <row r="719" spans="1:10" ht="13.5" customHeight="1" x14ac:dyDescent="0.2">
      <c r="A719" s="86">
        <v>44122003</v>
      </c>
      <c r="B719" s="69" t="str">
        <f t="shared" ca="1" si="18"/>
        <v>Carpetas</v>
      </c>
      <c r="C719" s="81" t="s">
        <v>1450</v>
      </c>
      <c r="D719" s="81">
        <v>25</v>
      </c>
      <c r="E719" s="71">
        <v>25.42</v>
      </c>
      <c r="F719" s="70">
        <f t="shared" ca="1" si="19"/>
        <v>635.5</v>
      </c>
      <c r="G719" s="45"/>
      <c r="H719" s="45"/>
      <c r="I719" s="45"/>
      <c r="J719" s="45"/>
    </row>
    <row r="720" spans="1:10" ht="13.5" customHeight="1" x14ac:dyDescent="0.2">
      <c r="A720" s="86">
        <v>60101306</v>
      </c>
      <c r="B720" s="69" t="str">
        <f t="shared" ca="1" si="18"/>
        <v>Adhesivos perfumados</v>
      </c>
      <c r="C720" s="81" t="s">
        <v>1450</v>
      </c>
      <c r="D720" s="81">
        <v>150</v>
      </c>
      <c r="E720" s="71">
        <v>129.80000000000001</v>
      </c>
      <c r="F720" s="70">
        <f t="shared" ca="1" si="19"/>
        <v>19470</v>
      </c>
      <c r="G720" s="45"/>
      <c r="H720" s="45"/>
      <c r="I720" s="45"/>
      <c r="J720" s="45"/>
    </row>
    <row r="721" spans="1:10" ht="13.5" customHeight="1" x14ac:dyDescent="0.2">
      <c r="A721" s="86">
        <v>31201517</v>
      </c>
      <c r="B721" s="69" t="str">
        <f t="shared" ca="1" si="18"/>
        <v>Cinta para empaquetar</v>
      </c>
      <c r="C721" s="81" t="s">
        <v>1450</v>
      </c>
      <c r="D721" s="81">
        <v>75</v>
      </c>
      <c r="E721" s="71">
        <v>45</v>
      </c>
      <c r="F721" s="70">
        <f t="shared" ca="1" si="19"/>
        <v>3375</v>
      </c>
      <c r="G721" s="45"/>
      <c r="H721" s="45"/>
      <c r="I721" s="45"/>
      <c r="J721" s="45"/>
    </row>
    <row r="722" spans="1:10" ht="13.5" customHeight="1" x14ac:dyDescent="0.2">
      <c r="A722" s="86">
        <v>31201517</v>
      </c>
      <c r="B722" s="69" t="str">
        <f t="shared" ca="1" si="18"/>
        <v>Cinta para empaquetar</v>
      </c>
      <c r="C722" s="81" t="s">
        <v>1450</v>
      </c>
      <c r="D722" s="81">
        <v>75</v>
      </c>
      <c r="E722" s="71">
        <v>67.3</v>
      </c>
      <c r="F722" s="70">
        <f t="shared" ca="1" si="19"/>
        <v>5047.5</v>
      </c>
      <c r="G722" s="45"/>
      <c r="H722" s="45"/>
      <c r="I722" s="45"/>
      <c r="J722" s="45"/>
    </row>
    <row r="723" spans="1:10" ht="13.5" customHeight="1" x14ac:dyDescent="0.2">
      <c r="A723" s="86">
        <v>27112505</v>
      </c>
      <c r="B723" s="69" t="str">
        <f t="shared" ca="1" si="18"/>
        <v>Ganchos para empaquetaduras</v>
      </c>
      <c r="C723" s="81" t="s">
        <v>1450</v>
      </c>
      <c r="D723" s="81">
        <v>35</v>
      </c>
      <c r="E723" s="71">
        <v>150</v>
      </c>
      <c r="F723" s="70">
        <f t="shared" ca="1" si="19"/>
        <v>5250</v>
      </c>
      <c r="G723" s="45"/>
      <c r="H723" s="45"/>
      <c r="I723" s="45"/>
      <c r="J723" s="45"/>
    </row>
    <row r="724" spans="1:10" ht="13.5" customHeight="1" x14ac:dyDescent="0.2">
      <c r="A724" s="86">
        <v>27112505</v>
      </c>
      <c r="B724" s="69" t="str">
        <f t="shared" ca="1" si="18"/>
        <v>Ganchos para empaquetaduras</v>
      </c>
      <c r="C724" s="81" t="s">
        <v>1450</v>
      </c>
      <c r="D724" s="81">
        <v>35</v>
      </c>
      <c r="E724" s="71">
        <v>34</v>
      </c>
      <c r="F724" s="70">
        <f t="shared" ca="1" si="19"/>
        <v>1190</v>
      </c>
      <c r="G724" s="45"/>
      <c r="H724" s="45"/>
      <c r="I724" s="45"/>
      <c r="J724" s="45"/>
    </row>
    <row r="725" spans="1:10" ht="13.5" customHeight="1" x14ac:dyDescent="0.2">
      <c r="A725" s="86">
        <v>27112505</v>
      </c>
      <c r="B725" s="69" t="str">
        <f t="shared" ca="1" si="18"/>
        <v>Ganchos para empaquetaduras</v>
      </c>
      <c r="C725" s="81" t="s">
        <v>1450</v>
      </c>
      <c r="D725" s="81">
        <v>35</v>
      </c>
      <c r="E725" s="71">
        <v>14</v>
      </c>
      <c r="F725" s="70">
        <f t="shared" ca="1" si="19"/>
        <v>490</v>
      </c>
      <c r="G725" s="45"/>
      <c r="H725" s="45"/>
      <c r="I725" s="45"/>
      <c r="J725" s="45"/>
    </row>
    <row r="726" spans="1:10" ht="13.5" customHeight="1" x14ac:dyDescent="0.2">
      <c r="A726" s="86">
        <v>27112505</v>
      </c>
      <c r="B726" s="69" t="str">
        <f t="shared" ca="1" si="18"/>
        <v>Ganchos para empaquetaduras</v>
      </c>
      <c r="C726" s="81" t="s">
        <v>1450</v>
      </c>
      <c r="D726" s="81">
        <v>35</v>
      </c>
      <c r="E726" s="71">
        <v>1.68</v>
      </c>
      <c r="F726" s="70">
        <f t="shared" ca="1" si="19"/>
        <v>58.8</v>
      </c>
      <c r="G726" s="45"/>
      <c r="H726" s="45"/>
      <c r="I726" s="45"/>
      <c r="J726" s="45"/>
    </row>
    <row r="727" spans="1:10" ht="13.5" customHeight="1" x14ac:dyDescent="0.2">
      <c r="A727" s="86">
        <v>27112505</v>
      </c>
      <c r="B727" s="69" t="str">
        <f t="shared" ca="1" si="18"/>
        <v>Ganchos para empaquetaduras</v>
      </c>
      <c r="C727" s="81" t="s">
        <v>1450</v>
      </c>
      <c r="D727" s="81">
        <v>25</v>
      </c>
      <c r="E727" s="71">
        <v>1.1399999999999999</v>
      </c>
      <c r="F727" s="70">
        <f t="shared" ca="1" si="19"/>
        <v>28.499999999999996</v>
      </c>
      <c r="G727" s="45"/>
      <c r="H727" s="45"/>
      <c r="I727" s="45"/>
      <c r="J727" s="45"/>
    </row>
    <row r="728" spans="1:10" ht="13.5" customHeight="1" x14ac:dyDescent="0.2">
      <c r="A728" s="86">
        <v>27112505</v>
      </c>
      <c r="B728" s="69" t="str">
        <f t="shared" ca="1" si="18"/>
        <v>Ganchos para empaquetaduras</v>
      </c>
      <c r="C728" s="81" t="s">
        <v>1450</v>
      </c>
      <c r="D728" s="81">
        <v>25</v>
      </c>
      <c r="E728" s="71">
        <v>1</v>
      </c>
      <c r="F728" s="70">
        <f t="shared" ca="1" si="19"/>
        <v>25</v>
      </c>
      <c r="G728" s="45"/>
      <c r="H728" s="45"/>
      <c r="I728" s="45"/>
      <c r="J728" s="45"/>
    </row>
    <row r="729" spans="1:10" ht="13.5" customHeight="1" x14ac:dyDescent="0.2">
      <c r="A729" s="86">
        <v>44122104</v>
      </c>
      <c r="B729" s="69" t="str">
        <f t="shared" ca="1" si="18"/>
        <v>Clips para papel</v>
      </c>
      <c r="C729" s="81" t="s">
        <v>1450</v>
      </c>
      <c r="D729" s="81">
        <v>35</v>
      </c>
      <c r="E729" s="71">
        <v>2.2400000000000002</v>
      </c>
      <c r="F729" s="70">
        <f t="shared" ca="1" si="19"/>
        <v>78.400000000000006</v>
      </c>
      <c r="G729" s="45"/>
      <c r="H729" s="45"/>
      <c r="I729" s="45"/>
      <c r="J729" s="45"/>
    </row>
    <row r="730" spans="1:10" ht="13.5" customHeight="1" x14ac:dyDescent="0.2">
      <c r="A730" s="86">
        <v>44122104</v>
      </c>
      <c r="B730" s="69" t="str">
        <f t="shared" ca="1" si="18"/>
        <v>Clips para papel</v>
      </c>
      <c r="C730" s="81" t="s">
        <v>1450</v>
      </c>
      <c r="D730" s="81">
        <v>50</v>
      </c>
      <c r="E730" s="71">
        <v>2.2200000000000002</v>
      </c>
      <c r="F730" s="70">
        <f t="shared" ca="1" si="19"/>
        <v>111.00000000000001</v>
      </c>
      <c r="G730" s="45"/>
      <c r="H730" s="45"/>
      <c r="I730" s="45"/>
      <c r="J730" s="45"/>
    </row>
    <row r="731" spans="1:10" ht="13.5" customHeight="1" x14ac:dyDescent="0.2">
      <c r="A731" s="86">
        <v>55121804</v>
      </c>
      <c r="B731" s="69" t="str">
        <f t="shared" ca="1" si="18"/>
        <v>Gafetes o porta gafetes</v>
      </c>
      <c r="C731" s="81" t="s">
        <v>1450</v>
      </c>
      <c r="D731" s="81">
        <v>20</v>
      </c>
      <c r="E731" s="71">
        <v>3.91</v>
      </c>
      <c r="F731" s="70">
        <f t="shared" ca="1" si="19"/>
        <v>78.2</v>
      </c>
      <c r="G731" s="45"/>
      <c r="H731" s="45"/>
      <c r="I731" s="45"/>
      <c r="J731" s="45"/>
    </row>
    <row r="732" spans="1:10" ht="13.5" customHeight="1" x14ac:dyDescent="0.2">
      <c r="A732" s="86">
        <v>44121804</v>
      </c>
      <c r="B732" s="69" t="str">
        <f t="shared" ca="1" si="18"/>
        <v>Borradores</v>
      </c>
      <c r="C732" s="81" t="s">
        <v>1450</v>
      </c>
      <c r="D732" s="81">
        <v>10</v>
      </c>
      <c r="E732" s="71">
        <v>45</v>
      </c>
      <c r="F732" s="70">
        <f t="shared" ca="1" si="19"/>
        <v>450</v>
      </c>
      <c r="G732" s="45"/>
      <c r="H732" s="45"/>
      <c r="I732" s="45"/>
      <c r="J732" s="45"/>
    </row>
    <row r="733" spans="1:10" ht="13.5" customHeight="1" x14ac:dyDescent="0.2">
      <c r="A733" s="86">
        <v>52121513</v>
      </c>
      <c r="B733" s="69" t="str">
        <f t="shared" ca="1" si="18"/>
        <v>Cobertores</v>
      </c>
      <c r="C733" s="81" t="s">
        <v>1450</v>
      </c>
      <c r="D733" s="81">
        <v>100</v>
      </c>
      <c r="E733" s="71">
        <v>1.68</v>
      </c>
      <c r="F733" s="70">
        <f t="shared" ca="1" si="19"/>
        <v>168</v>
      </c>
      <c r="G733" s="45"/>
      <c r="H733" s="45"/>
      <c r="I733" s="45"/>
      <c r="J733" s="45"/>
    </row>
    <row r="734" spans="1:10" ht="13.5" customHeight="1" x14ac:dyDescent="0.2">
      <c r="A734" s="86">
        <v>44103504</v>
      </c>
      <c r="B734" s="69" t="str">
        <f t="shared" ca="1" si="18"/>
        <v>Alambres o espirales de encuadernación</v>
      </c>
      <c r="C734" s="81" t="s">
        <v>1450</v>
      </c>
      <c r="D734" s="81">
        <v>20</v>
      </c>
      <c r="E734" s="71">
        <v>1.1399999999999999</v>
      </c>
      <c r="F734" s="70">
        <f t="shared" ca="1" si="19"/>
        <v>22.799999999999997</v>
      </c>
      <c r="G734" s="45"/>
      <c r="H734" s="45"/>
      <c r="I734" s="45"/>
      <c r="J734" s="45"/>
    </row>
    <row r="735" spans="1:10" ht="13.5" customHeight="1" x14ac:dyDescent="0.2">
      <c r="A735" s="86">
        <v>44103504</v>
      </c>
      <c r="B735" s="69" t="str">
        <f t="shared" ca="1" si="18"/>
        <v>Alambres o espirales de encuadernación</v>
      </c>
      <c r="C735" s="81" t="s">
        <v>1450</v>
      </c>
      <c r="D735" s="81">
        <v>35</v>
      </c>
      <c r="E735" s="71">
        <v>1</v>
      </c>
      <c r="F735" s="70">
        <f t="shared" ca="1" si="19"/>
        <v>35</v>
      </c>
      <c r="G735" s="45"/>
      <c r="H735" s="45"/>
      <c r="I735" s="45"/>
      <c r="J735" s="45"/>
    </row>
    <row r="736" spans="1:10" ht="13.5" customHeight="1" x14ac:dyDescent="0.2">
      <c r="A736" s="86">
        <v>44103504</v>
      </c>
      <c r="B736" s="69" t="str">
        <f t="shared" ca="1" si="18"/>
        <v>Alambres o espirales de encuadernación</v>
      </c>
      <c r="C736" s="81" t="s">
        <v>1450</v>
      </c>
      <c r="D736" s="81">
        <v>20</v>
      </c>
      <c r="E736" s="71">
        <v>2.2400000000000002</v>
      </c>
      <c r="F736" s="70">
        <f t="shared" ca="1" si="19"/>
        <v>44.800000000000004</v>
      </c>
      <c r="G736" s="45"/>
      <c r="H736" s="45"/>
      <c r="I736" s="45"/>
      <c r="J736" s="45"/>
    </row>
    <row r="737" spans="1:10" ht="13.5" customHeight="1" x14ac:dyDescent="0.2">
      <c r="A737" s="86">
        <v>44103504</v>
      </c>
      <c r="B737" s="69" t="str">
        <f t="shared" ca="1" si="18"/>
        <v>Alambres o espirales de encuadernación</v>
      </c>
      <c r="C737" s="81" t="s">
        <v>1450</v>
      </c>
      <c r="D737" s="81">
        <v>30</v>
      </c>
      <c r="E737" s="71">
        <v>2.2200000000000002</v>
      </c>
      <c r="F737" s="70">
        <f t="shared" ca="1" si="19"/>
        <v>66.600000000000009</v>
      </c>
      <c r="G737" s="45"/>
      <c r="H737" s="45"/>
      <c r="I737" s="45"/>
      <c r="J737" s="45"/>
    </row>
    <row r="738" spans="1:10" ht="13.5" customHeight="1" x14ac:dyDescent="0.2">
      <c r="A738" s="86">
        <v>44103504</v>
      </c>
      <c r="B738" s="69" t="str">
        <f t="shared" ca="1" si="18"/>
        <v>Alambres o espirales de encuadernación</v>
      </c>
      <c r="C738" s="81" t="s">
        <v>1450</v>
      </c>
      <c r="D738" s="81">
        <v>20</v>
      </c>
      <c r="E738" s="71">
        <v>3.91</v>
      </c>
      <c r="F738" s="70">
        <f t="shared" ca="1" si="19"/>
        <v>78.2</v>
      </c>
      <c r="G738" s="45"/>
      <c r="H738" s="45"/>
      <c r="I738" s="45"/>
      <c r="J738" s="45"/>
    </row>
    <row r="739" spans="1:10" ht="13.5" customHeight="1" x14ac:dyDescent="0.2">
      <c r="A739" s="86">
        <v>24102202</v>
      </c>
      <c r="B739" s="69" t="str">
        <f t="shared" ca="1" si="18"/>
        <v>Dispensadores de cinta para sellar cajas</v>
      </c>
      <c r="C739" s="81" t="s">
        <v>1450</v>
      </c>
      <c r="D739" s="81">
        <v>10</v>
      </c>
      <c r="E739" s="71">
        <v>45</v>
      </c>
      <c r="F739" s="70">
        <f t="shared" ca="1" si="19"/>
        <v>450</v>
      </c>
      <c r="G739" s="45"/>
      <c r="H739" s="45"/>
      <c r="I739" s="45"/>
      <c r="J739" s="45"/>
    </row>
    <row r="740" spans="1:10" ht="13.5" customHeight="1" x14ac:dyDescent="0.2">
      <c r="A740" s="86">
        <v>44121716</v>
      </c>
      <c r="B740" s="69" t="str">
        <f t="shared" ca="1" si="18"/>
        <v>Resaltadores</v>
      </c>
      <c r="C740" s="81" t="s">
        <v>1328</v>
      </c>
      <c r="D740" s="81">
        <v>40</v>
      </c>
      <c r="E740" s="71">
        <v>169</v>
      </c>
      <c r="F740" s="70">
        <f t="shared" ca="1" si="19"/>
        <v>6760</v>
      </c>
      <c r="G740" s="45"/>
      <c r="H740" s="45"/>
      <c r="I740" s="45"/>
      <c r="J740" s="45"/>
    </row>
    <row r="741" spans="1:10" ht="13.5" customHeight="1" x14ac:dyDescent="0.2">
      <c r="A741" s="86">
        <v>44121708</v>
      </c>
      <c r="B741" s="69" t="str">
        <f t="shared" ca="1" si="18"/>
        <v>Marcadores</v>
      </c>
      <c r="C741" s="81" t="s">
        <v>1450</v>
      </c>
      <c r="D741" s="81">
        <v>40</v>
      </c>
      <c r="E741" s="71">
        <v>15</v>
      </c>
      <c r="F741" s="70">
        <f t="shared" ca="1" si="19"/>
        <v>600</v>
      </c>
      <c r="G741" s="45"/>
      <c r="H741" s="45"/>
      <c r="I741" s="45"/>
      <c r="J741" s="45"/>
    </row>
    <row r="742" spans="1:10" ht="13.5" customHeight="1" x14ac:dyDescent="0.2">
      <c r="A742" s="86">
        <v>44122011</v>
      </c>
      <c r="B742" s="69" t="str">
        <f t="shared" ca="1" si="18"/>
        <v>Folders</v>
      </c>
      <c r="C742" s="81" t="s">
        <v>16990</v>
      </c>
      <c r="D742" s="81">
        <v>30</v>
      </c>
      <c r="E742" s="71">
        <v>175</v>
      </c>
      <c r="F742" s="70">
        <f t="shared" ca="1" si="19"/>
        <v>5250</v>
      </c>
      <c r="G742" s="45"/>
      <c r="H742" s="45"/>
      <c r="I742" s="45"/>
      <c r="J742" s="45"/>
    </row>
    <row r="743" spans="1:10" ht="13.5" customHeight="1" x14ac:dyDescent="0.2">
      <c r="A743" s="86">
        <v>44122027</v>
      </c>
      <c r="B743" s="69" t="str">
        <f t="shared" ca="1" si="18"/>
        <v>Folders de archivo expandibles</v>
      </c>
      <c r="C743" s="81" t="s">
        <v>16990</v>
      </c>
      <c r="D743" s="81">
        <v>10</v>
      </c>
      <c r="E743" s="71">
        <v>603</v>
      </c>
      <c r="F743" s="70">
        <f t="shared" ca="1" si="19"/>
        <v>6030</v>
      </c>
      <c r="G743" s="45"/>
      <c r="H743" s="45"/>
      <c r="I743" s="45"/>
      <c r="J743" s="45"/>
    </row>
    <row r="744" spans="1:10" ht="13.5" customHeight="1" x14ac:dyDescent="0.2">
      <c r="A744" s="86">
        <v>24111503</v>
      </c>
      <c r="B744" s="69" t="str">
        <f t="shared" ca="1" si="18"/>
        <v>Bolsas plásticas</v>
      </c>
      <c r="C744" s="81" t="s">
        <v>1450</v>
      </c>
      <c r="D744" s="81">
        <v>600</v>
      </c>
      <c r="E744" s="71">
        <v>2.48</v>
      </c>
      <c r="F744" s="70">
        <f t="shared" ca="1" si="19"/>
        <v>1488</v>
      </c>
      <c r="G744" s="45"/>
      <c r="H744" s="45"/>
      <c r="I744" s="45"/>
      <c r="J744" s="45"/>
    </row>
    <row r="745" spans="1:10" ht="13.5" customHeight="1" x14ac:dyDescent="0.2">
      <c r="A745" s="86">
        <v>24111503</v>
      </c>
      <c r="B745" s="69" t="str">
        <f t="shared" ca="1" si="18"/>
        <v>Bolsas plásticas</v>
      </c>
      <c r="C745" s="81" t="s">
        <v>1450</v>
      </c>
      <c r="D745" s="81">
        <v>700</v>
      </c>
      <c r="E745" s="71">
        <v>3.19</v>
      </c>
      <c r="F745" s="70">
        <f t="shared" ca="1" si="19"/>
        <v>2233</v>
      </c>
      <c r="G745" s="45"/>
      <c r="H745" s="45"/>
      <c r="I745" s="45"/>
      <c r="J745" s="45"/>
    </row>
    <row r="746" spans="1:10" ht="13.5" customHeight="1" x14ac:dyDescent="0.2">
      <c r="A746" s="86">
        <v>24111503</v>
      </c>
      <c r="B746" s="69" t="str">
        <f t="shared" ca="1" si="18"/>
        <v>Bolsas plásticas</v>
      </c>
      <c r="C746" s="81" t="s">
        <v>1450</v>
      </c>
      <c r="D746" s="81">
        <v>400</v>
      </c>
      <c r="E746" s="71">
        <v>4.54</v>
      </c>
      <c r="F746" s="70">
        <f t="shared" ca="1" si="19"/>
        <v>1816</v>
      </c>
      <c r="G746" s="45"/>
      <c r="H746" s="45"/>
      <c r="I746" s="45"/>
      <c r="J746" s="45"/>
    </row>
    <row r="747" spans="1:10" ht="13.5" customHeight="1" x14ac:dyDescent="0.2">
      <c r="A747" s="86">
        <v>31162604</v>
      </c>
      <c r="B747" s="69" t="str">
        <f t="shared" ca="1" si="18"/>
        <v>Ganchos de seguridad</v>
      </c>
      <c r="C747" s="81" t="s">
        <v>16990</v>
      </c>
      <c r="D747" s="81">
        <v>10</v>
      </c>
      <c r="E747" s="71">
        <v>32</v>
      </c>
      <c r="F747" s="70">
        <f t="shared" ca="1" si="19"/>
        <v>320</v>
      </c>
      <c r="G747" s="45"/>
      <c r="H747" s="45"/>
      <c r="I747" s="45"/>
      <c r="J747" s="45"/>
    </row>
    <row r="748" spans="1:10" ht="13.5" customHeight="1" x14ac:dyDescent="0.2">
      <c r="A748" s="86">
        <v>60121535</v>
      </c>
      <c r="B748" s="69" t="str">
        <f t="shared" ca="1" si="18"/>
        <v>Borradores de goma</v>
      </c>
      <c r="C748" s="81" t="s">
        <v>1450</v>
      </c>
      <c r="D748" s="81">
        <v>300</v>
      </c>
      <c r="E748" s="71">
        <v>3.54</v>
      </c>
      <c r="F748" s="70">
        <f t="shared" ca="1" si="19"/>
        <v>1062</v>
      </c>
      <c r="G748" s="45"/>
      <c r="H748" s="45"/>
      <c r="I748" s="45"/>
      <c r="J748" s="45"/>
    </row>
    <row r="749" spans="1:10" ht="13.5" customHeight="1" x14ac:dyDescent="0.2">
      <c r="A749" s="86">
        <v>44121615</v>
      </c>
      <c r="B749" s="69" t="str">
        <f t="shared" ca="1" si="18"/>
        <v>Grapadoras</v>
      </c>
      <c r="C749" s="81" t="s">
        <v>1450</v>
      </c>
      <c r="D749" s="81">
        <v>20</v>
      </c>
      <c r="E749" s="71">
        <v>140</v>
      </c>
      <c r="F749" s="70">
        <f t="shared" ca="1" si="19"/>
        <v>2800</v>
      </c>
      <c r="G749" s="45"/>
      <c r="H749" s="45"/>
      <c r="I749" s="45"/>
      <c r="J749" s="45"/>
    </row>
    <row r="750" spans="1:10" ht="13.5" customHeight="1" x14ac:dyDescent="0.2">
      <c r="A750" s="86">
        <v>44121615</v>
      </c>
      <c r="B750" s="69" t="str">
        <f t="shared" ca="1" si="18"/>
        <v>Grapadoras</v>
      </c>
      <c r="C750" s="81" t="s">
        <v>1450</v>
      </c>
      <c r="D750" s="81">
        <v>5</v>
      </c>
      <c r="E750" s="71">
        <v>325</v>
      </c>
      <c r="F750" s="70">
        <f t="shared" ca="1" si="19"/>
        <v>1625</v>
      </c>
      <c r="G750" s="45"/>
      <c r="H750" s="45"/>
      <c r="I750" s="45"/>
      <c r="J750" s="45"/>
    </row>
    <row r="751" spans="1:10" ht="13.5" customHeight="1" x14ac:dyDescent="0.2">
      <c r="A751" s="86">
        <v>31162404</v>
      </c>
      <c r="B751" s="69" t="str">
        <f t="shared" ca="1" si="18"/>
        <v>Grapas</v>
      </c>
      <c r="C751" s="81" t="s">
        <v>16990</v>
      </c>
      <c r="D751" s="81">
        <v>10</v>
      </c>
      <c r="E751" s="71">
        <v>28</v>
      </c>
      <c r="F751" s="70">
        <f t="shared" ca="1" si="19"/>
        <v>280</v>
      </c>
      <c r="G751" s="45"/>
      <c r="H751" s="45"/>
      <c r="I751" s="45"/>
      <c r="J751" s="45"/>
    </row>
    <row r="752" spans="1:10" ht="13.5" customHeight="1" x14ac:dyDescent="0.2">
      <c r="A752" s="86">
        <v>44121701</v>
      </c>
      <c r="B752" s="69" t="str">
        <f t="shared" ca="1" si="18"/>
        <v>Bolígrafos</v>
      </c>
      <c r="C752" s="81" t="s">
        <v>1328</v>
      </c>
      <c r="D752" s="81">
        <v>50</v>
      </c>
      <c r="E752" s="71">
        <v>43.2</v>
      </c>
      <c r="F752" s="70">
        <f t="shared" ca="1" si="19"/>
        <v>2160</v>
      </c>
      <c r="G752" s="45"/>
      <c r="H752" s="45"/>
      <c r="I752" s="45"/>
      <c r="J752" s="45"/>
    </row>
    <row r="753" spans="1:10" ht="13.5" customHeight="1" x14ac:dyDescent="0.2">
      <c r="A753" s="86">
        <v>44121701</v>
      </c>
      <c r="B753" s="69" t="str">
        <f t="shared" ca="1" si="18"/>
        <v>Bolígrafos</v>
      </c>
      <c r="C753" s="81" t="s">
        <v>1328</v>
      </c>
      <c r="D753" s="81">
        <v>25</v>
      </c>
      <c r="E753" s="71">
        <v>32</v>
      </c>
      <c r="F753" s="70">
        <f t="shared" ca="1" si="19"/>
        <v>800</v>
      </c>
      <c r="G753" s="45"/>
      <c r="H753" s="45"/>
      <c r="I753" s="45"/>
      <c r="J753" s="45"/>
    </row>
    <row r="754" spans="1:10" ht="13.5" customHeight="1" x14ac:dyDescent="0.2">
      <c r="A754" s="86">
        <v>44121701</v>
      </c>
      <c r="B754" s="69" t="str">
        <f t="shared" ca="1" si="18"/>
        <v>Bolígrafos</v>
      </c>
      <c r="C754" s="81" t="s">
        <v>1328</v>
      </c>
      <c r="D754" s="81">
        <v>15</v>
      </c>
      <c r="E754" s="71">
        <v>39</v>
      </c>
      <c r="F754" s="70">
        <f t="shared" ca="1" si="19"/>
        <v>585</v>
      </c>
      <c r="G754" s="45"/>
      <c r="H754" s="45"/>
      <c r="I754" s="45"/>
      <c r="J754" s="45"/>
    </row>
    <row r="755" spans="1:10" ht="13.5" customHeight="1" x14ac:dyDescent="0.2">
      <c r="A755" s="86">
        <v>44121706</v>
      </c>
      <c r="B755" s="69" t="str">
        <f t="shared" ca="1" si="18"/>
        <v>Lápices de madera</v>
      </c>
      <c r="C755" s="81" t="s">
        <v>1328</v>
      </c>
      <c r="D755" s="81">
        <v>100</v>
      </c>
      <c r="E755" s="71">
        <v>33</v>
      </c>
      <c r="F755" s="70">
        <f t="shared" ca="1" si="19"/>
        <v>3300</v>
      </c>
      <c r="G755" s="45"/>
      <c r="H755" s="45"/>
      <c r="I755" s="45"/>
      <c r="J755" s="45"/>
    </row>
    <row r="756" spans="1:10" ht="13.5" customHeight="1" x14ac:dyDescent="0.2">
      <c r="A756" s="86">
        <v>14111526</v>
      </c>
      <c r="B756" s="69" t="str">
        <f t="shared" ca="1" si="18"/>
        <v>Papel libretas o libros de mensajes telefónicos</v>
      </c>
      <c r="C756" s="81" t="s">
        <v>1450</v>
      </c>
      <c r="D756" s="81">
        <v>125</v>
      </c>
      <c r="E756" s="71">
        <v>13.92</v>
      </c>
      <c r="F756" s="70">
        <f t="shared" ca="1" si="19"/>
        <v>1740</v>
      </c>
      <c r="G756" s="45"/>
      <c r="H756" s="45"/>
      <c r="I756" s="45"/>
      <c r="J756" s="45"/>
    </row>
    <row r="757" spans="1:10" ht="13.5" customHeight="1" x14ac:dyDescent="0.2">
      <c r="A757" s="86">
        <v>14111526</v>
      </c>
      <c r="B757" s="69" t="str">
        <f t="shared" ca="1" si="18"/>
        <v>Papel libretas o libros de mensajes telefónicos</v>
      </c>
      <c r="C757" s="81" t="s">
        <v>1450</v>
      </c>
      <c r="D757" s="81">
        <v>125</v>
      </c>
      <c r="E757" s="71">
        <v>26.46</v>
      </c>
      <c r="F757" s="70">
        <f t="shared" ca="1" si="19"/>
        <v>3307.5</v>
      </c>
      <c r="G757" s="45"/>
      <c r="H757" s="45"/>
      <c r="I757" s="45"/>
      <c r="J757" s="45"/>
    </row>
    <row r="758" spans="1:10" ht="13.5" customHeight="1" x14ac:dyDescent="0.2">
      <c r="A758" s="86">
        <v>14111807</v>
      </c>
      <c r="B758" s="69" t="str">
        <f t="shared" ca="1" si="18"/>
        <v>Libros comerciales para múltiples usos</v>
      </c>
      <c r="C758" s="81" t="s">
        <v>1450</v>
      </c>
      <c r="D758" s="81">
        <v>5</v>
      </c>
      <c r="E758" s="71">
        <v>175</v>
      </c>
      <c r="F758" s="70">
        <f t="shared" ca="1" si="19"/>
        <v>875</v>
      </c>
      <c r="G758" s="45"/>
      <c r="H758" s="45"/>
      <c r="I758" s="45"/>
      <c r="J758" s="45"/>
    </row>
    <row r="759" spans="1:10" ht="13.5" customHeight="1" x14ac:dyDescent="0.2">
      <c r="A759" s="86">
        <v>30102616</v>
      </c>
      <c r="B759" s="69" t="str">
        <f t="shared" ca="1" si="18"/>
        <v>Banda de caucho</v>
      </c>
      <c r="C759" s="81" t="s">
        <v>16990</v>
      </c>
      <c r="D759" s="81">
        <v>60</v>
      </c>
      <c r="E759" s="71">
        <v>20</v>
      </c>
      <c r="F759" s="70">
        <f t="shared" ca="1" si="19"/>
        <v>1200</v>
      </c>
      <c r="G759" s="45"/>
      <c r="H759" s="45"/>
      <c r="I759" s="45"/>
      <c r="J759" s="45"/>
    </row>
    <row r="760" spans="1:10" ht="13.5" customHeight="1" x14ac:dyDescent="0.2">
      <c r="A760" s="87">
        <v>44111503</v>
      </c>
      <c r="B760" s="69" t="str">
        <f t="shared" ca="1" si="18"/>
        <v>Organizadores o bandejas para el escritorio</v>
      </c>
      <c r="C760" s="81" t="s">
        <v>1450</v>
      </c>
      <c r="D760" s="81">
        <v>15</v>
      </c>
      <c r="E760" s="71">
        <v>214</v>
      </c>
      <c r="F760" s="70">
        <f t="shared" ca="1" si="19"/>
        <v>3210</v>
      </c>
      <c r="G760" s="45"/>
      <c r="H760" s="45"/>
      <c r="I760" s="45"/>
      <c r="J760" s="45"/>
    </row>
    <row r="761" spans="1:10" ht="13.5" customHeight="1" x14ac:dyDescent="0.2">
      <c r="A761" s="86">
        <v>44122003</v>
      </c>
      <c r="B761" s="69" t="str">
        <f t="shared" ca="1" si="18"/>
        <v>Carpetas</v>
      </c>
      <c r="C761" s="81" t="s">
        <v>1450</v>
      </c>
      <c r="D761" s="81">
        <v>30</v>
      </c>
      <c r="E761" s="71">
        <v>104.5</v>
      </c>
      <c r="F761" s="70">
        <f t="shared" ca="1" si="19"/>
        <v>3135</v>
      </c>
      <c r="G761" s="45"/>
      <c r="H761" s="45"/>
      <c r="I761" s="45"/>
      <c r="J761" s="45"/>
    </row>
    <row r="762" spans="1:10" ht="13.5" customHeight="1" x14ac:dyDescent="0.2">
      <c r="A762" s="86">
        <v>24121503</v>
      </c>
      <c r="B762" s="69" t="str">
        <f t="shared" ca="1" si="18"/>
        <v>Cajas para empacar</v>
      </c>
      <c r="C762" s="81" t="s">
        <v>1450</v>
      </c>
      <c r="D762" s="81">
        <v>200</v>
      </c>
      <c r="E762" s="71">
        <v>129.80000000000001</v>
      </c>
      <c r="F762" s="70">
        <f t="shared" ca="1" si="19"/>
        <v>25960.000000000004</v>
      </c>
      <c r="G762" s="45"/>
      <c r="H762" s="45"/>
      <c r="I762" s="45"/>
      <c r="J762" s="45"/>
    </row>
    <row r="763" spans="1:10" ht="14.1" customHeight="1" x14ac:dyDescent="0.2">
      <c r="A763" s="45"/>
      <c r="B763" s="45"/>
      <c r="C763" s="45"/>
      <c r="D763" s="45"/>
      <c r="E763" s="73" t="s">
        <v>12552</v>
      </c>
      <c r="F763" s="74">
        <f ca="1">SUM(Table342[MONTO TOTAL ESTIMADO])</f>
        <v>119539.8</v>
      </c>
      <c r="G763" s="45"/>
      <c r="H763" s="45" t="str">
        <f>C710</f>
        <v>Bienes</v>
      </c>
      <c r="I763" s="45" t="str">
        <f>E710</f>
        <v>Sí</v>
      </c>
      <c r="J763" s="45" t="str">
        <f>D710</f>
        <v>Compras Menores</v>
      </c>
    </row>
    <row r="764" spans="1:10" ht="14.1" customHeight="1" thickBot="1" x14ac:dyDescent="0.3"/>
    <row r="765" spans="1:10" ht="33.75" customHeight="1" thickBot="1" x14ac:dyDescent="0.25">
      <c r="A765" s="64" t="s">
        <v>16384</v>
      </c>
      <c r="B765" s="64" t="s">
        <v>161</v>
      </c>
      <c r="C765" s="64" t="s">
        <v>11726</v>
      </c>
      <c r="D765" s="64" t="s">
        <v>14380</v>
      </c>
      <c r="E765" s="64" t="s">
        <v>10962</v>
      </c>
      <c r="F765" s="64" t="s">
        <v>11095</v>
      </c>
      <c r="G765" s="45"/>
      <c r="H765" s="45"/>
      <c r="I765" s="45"/>
      <c r="J765" s="45"/>
    </row>
    <row r="766" spans="1:10" ht="13.5" customHeight="1" thickBot="1" x14ac:dyDescent="0.25">
      <c r="A766" s="85" t="s">
        <v>18835</v>
      </c>
      <c r="B766" s="85" t="s">
        <v>18835</v>
      </c>
      <c r="C766" s="66" t="s">
        <v>17799</v>
      </c>
      <c r="D766" s="66" t="s">
        <v>17484</v>
      </c>
      <c r="E766" s="66" t="s">
        <v>8855</v>
      </c>
      <c r="F766" s="66"/>
      <c r="G766" s="45"/>
      <c r="H766" s="45"/>
      <c r="I766" s="45"/>
      <c r="J766" s="45"/>
    </row>
    <row r="767" spans="1:10" ht="14.1" customHeight="1" thickBot="1" x14ac:dyDescent="0.25">
      <c r="A767" s="99" t="s">
        <v>14830</v>
      </c>
      <c r="B767" s="67" t="s">
        <v>8529</v>
      </c>
      <c r="C767" s="77">
        <v>42926</v>
      </c>
      <c r="D767" s="99" t="s">
        <v>9386</v>
      </c>
      <c r="E767" s="67" t="s">
        <v>13095</v>
      </c>
      <c r="F767" s="66" t="s">
        <v>3081</v>
      </c>
      <c r="G767" s="45"/>
      <c r="H767" s="45"/>
      <c r="I767" s="45"/>
      <c r="J767" s="45"/>
    </row>
    <row r="768" spans="1:10" ht="14.1" customHeight="1" thickBot="1" x14ac:dyDescent="0.25">
      <c r="A768" s="100"/>
      <c r="B768" s="67" t="s">
        <v>1787</v>
      </c>
      <c r="C768" s="96">
        <f>IF(C767="","",IF(AND(MONTH(C767)&gt;=1,MONTH(C767)&lt;=3),1,IF(AND(MONTH(C767)&gt;=4,MONTH(C767)&lt;=6),2,IF(AND(MONTH(C767)&gt;=7,MONTH(C767)&lt;=9),3,4))))</f>
        <v>3</v>
      </c>
      <c r="D768" s="100"/>
      <c r="E768" s="67" t="s">
        <v>2418</v>
      </c>
      <c r="F768" s="66" t="s">
        <v>11112</v>
      </c>
      <c r="G768" s="45"/>
      <c r="H768" s="45"/>
      <c r="I768" s="45"/>
      <c r="J768" s="45"/>
    </row>
    <row r="769" spans="1:10" ht="14.1" customHeight="1" thickBot="1" x14ac:dyDescent="0.25">
      <c r="A769" s="100"/>
      <c r="B769" s="67" t="s">
        <v>12944</v>
      </c>
      <c r="C769" s="77">
        <v>42957</v>
      </c>
      <c r="D769" s="100"/>
      <c r="E769" s="67" t="s">
        <v>3074</v>
      </c>
      <c r="F769" s="66" t="s">
        <v>11112</v>
      </c>
      <c r="G769" s="45"/>
      <c r="H769" s="45"/>
      <c r="I769" s="45"/>
      <c r="J769" s="45"/>
    </row>
    <row r="770" spans="1:10" ht="14.1" customHeight="1" thickBot="1" x14ac:dyDescent="0.25">
      <c r="A770" s="100"/>
      <c r="B770" s="67" t="s">
        <v>1787</v>
      </c>
      <c r="C770" s="96">
        <f>IF(C769="","",IF(AND(MONTH(C769)&gt;=1,MONTH(C769)&lt;=3),1,IF(AND(MONTH(C769)&gt;=4,MONTH(C769)&lt;=6),2,IF(AND(MONTH(C769)&gt;=7,MONTH(C769)&lt;=9),3,4))))</f>
        <v>3</v>
      </c>
      <c r="D770" s="100"/>
      <c r="E770" s="67" t="s">
        <v>13194</v>
      </c>
      <c r="F770" s="66" t="s">
        <v>11112</v>
      </c>
      <c r="G770" s="45"/>
      <c r="H770" s="45"/>
      <c r="I770" s="45"/>
      <c r="J770" s="45"/>
    </row>
    <row r="771" spans="1:10" ht="14.1" customHeight="1" thickBot="1" x14ac:dyDescent="0.25">
      <c r="A771" s="45"/>
      <c r="B771" s="45"/>
      <c r="C771" s="45"/>
      <c r="D771" s="45"/>
      <c r="E771" s="45"/>
      <c r="F771" s="45"/>
      <c r="G771" s="45"/>
      <c r="H771" s="45"/>
      <c r="I771" s="45"/>
      <c r="J771" s="45"/>
    </row>
    <row r="772" spans="1:10" ht="14.1" customHeight="1" thickBot="1" x14ac:dyDescent="0.25">
      <c r="A772" s="72" t="s">
        <v>15737</v>
      </c>
      <c r="B772" s="72" t="s">
        <v>16148</v>
      </c>
      <c r="C772" s="72" t="s">
        <v>15643</v>
      </c>
      <c r="D772" s="72" t="s">
        <v>15252</v>
      </c>
      <c r="E772" s="72" t="s">
        <v>6933</v>
      </c>
      <c r="F772" s="72" t="s">
        <v>15281</v>
      </c>
      <c r="G772" s="45"/>
      <c r="H772" s="45"/>
      <c r="I772" s="45"/>
      <c r="J772" s="45"/>
    </row>
    <row r="773" spans="1:10" ht="14.1" customHeight="1" x14ac:dyDescent="0.2">
      <c r="A773" s="86">
        <v>14111511</v>
      </c>
      <c r="B773" s="69" t="str">
        <f ca="1">IFERROR(INDEX(UNSPSCDes,MATCH(INDIRECT(ADDRESS(ROW(),COLUMN()-1,4)),UNSPSCCode,0)),"")</f>
        <v>Papel de escritura</v>
      </c>
      <c r="C773" s="81" t="s">
        <v>8726</v>
      </c>
      <c r="D773" s="81">
        <v>500</v>
      </c>
      <c r="E773" s="71">
        <v>150</v>
      </c>
      <c r="F773" s="70">
        <f ca="1">INDIRECT(ADDRESS(ROW(),COLUMN()-2,4))*INDIRECT(ADDRESS(ROW(),COLUMN()-1,4))</f>
        <v>75000</v>
      </c>
      <c r="G773" s="45"/>
      <c r="H773" s="45"/>
      <c r="I773" s="45"/>
      <c r="J773" s="45"/>
    </row>
    <row r="774" spans="1:10" ht="13.5" customHeight="1" x14ac:dyDescent="0.2">
      <c r="A774" s="86">
        <v>14111511</v>
      </c>
      <c r="B774" s="69" t="str">
        <f ca="1">IFERROR(INDEX(UNSPSCDes,MATCH(INDIRECT(ADDRESS(ROW(),COLUMN()-1,4)),UNSPSCCode,0)),"")</f>
        <v>Papel de escritura</v>
      </c>
      <c r="C774" s="81" t="s">
        <v>8726</v>
      </c>
      <c r="D774" s="81">
        <v>30</v>
      </c>
      <c r="E774" s="71">
        <v>182</v>
      </c>
      <c r="F774" s="70">
        <f ca="1">INDIRECT(ADDRESS(ROW(),COLUMN()-2,4))*INDIRECT(ADDRESS(ROW(),COLUMN()-1,4))</f>
        <v>5460</v>
      </c>
      <c r="G774" s="45"/>
      <c r="H774" s="45"/>
      <c r="I774" s="45"/>
      <c r="J774" s="45"/>
    </row>
    <row r="775" spans="1:10" ht="13.5" customHeight="1" x14ac:dyDescent="0.2">
      <c r="A775" s="86">
        <v>14111511</v>
      </c>
      <c r="B775" s="69" t="str">
        <f ca="1">IFERROR(INDEX(UNSPSCDes,MATCH(INDIRECT(ADDRESS(ROW(),COLUMN()-1,4)),UNSPSCCode,0)),"")</f>
        <v>Papel de escritura</v>
      </c>
      <c r="C775" s="81" t="s">
        <v>8726</v>
      </c>
      <c r="D775" s="81">
        <v>150</v>
      </c>
      <c r="E775" s="71">
        <v>180</v>
      </c>
      <c r="F775" s="70">
        <f ca="1">INDIRECT(ADDRESS(ROW(),COLUMN()-2,4))*INDIRECT(ADDRESS(ROW(),COLUMN()-1,4))</f>
        <v>27000</v>
      </c>
      <c r="G775" s="45"/>
      <c r="H775" s="45"/>
      <c r="I775" s="45"/>
      <c r="J775" s="45"/>
    </row>
    <row r="776" spans="1:10" ht="13.5" customHeight="1" x14ac:dyDescent="0.2">
      <c r="A776" s="86">
        <v>14111509</v>
      </c>
      <c r="B776" s="69" t="str">
        <f ca="1">IFERROR(INDEX(UNSPSCDes,MATCH(INDIRECT(ADDRESS(ROW(),COLUMN()-1,4)),UNSPSCCode,0)),"")</f>
        <v>Papel membreteado</v>
      </c>
      <c r="C776" s="81" t="s">
        <v>8726</v>
      </c>
      <c r="D776" s="81">
        <v>15</v>
      </c>
      <c r="E776" s="71">
        <v>348.1</v>
      </c>
      <c r="F776" s="70">
        <f ca="1">INDIRECT(ADDRESS(ROW(),COLUMN()-2,4))*INDIRECT(ADDRESS(ROW(),COLUMN()-1,4))</f>
        <v>5221.5</v>
      </c>
      <c r="G776" s="45"/>
      <c r="H776" s="45"/>
      <c r="I776" s="45"/>
      <c r="J776" s="45"/>
    </row>
    <row r="777" spans="1:10" ht="13.5" customHeight="1" x14ac:dyDescent="0.2">
      <c r="A777" s="86">
        <v>14111515</v>
      </c>
      <c r="B777" s="69" t="str">
        <f ca="1">IFERROR(INDEX(UNSPSCDes,MATCH(INDIRECT(ADDRESS(ROW(),COLUMN()-1,4)),UNSPSCCode,0)),"")</f>
        <v>Papel para sumadora o máquina registradora</v>
      </c>
      <c r="C777" s="81" t="s">
        <v>1450</v>
      </c>
      <c r="D777" s="81">
        <v>15</v>
      </c>
      <c r="E777" s="71">
        <v>10.45</v>
      </c>
      <c r="F777" s="70">
        <f ca="1">INDIRECT(ADDRESS(ROW(),COLUMN()-2,4))*INDIRECT(ADDRESS(ROW(),COLUMN()-1,4))</f>
        <v>156.75</v>
      </c>
      <c r="G777" s="45"/>
      <c r="H777" s="45"/>
      <c r="I777" s="45"/>
      <c r="J777" s="45"/>
    </row>
    <row r="778" spans="1:10" ht="13.5" customHeight="1" x14ac:dyDescent="0.2">
      <c r="A778" s="86">
        <v>44121717</v>
      </c>
      <c r="B778" s="69" t="str">
        <f ca="1">IFERROR(INDEX(UNSPSCDes,MATCH(INDIRECT(ADDRESS(ROW(),COLUMN()-1,4)),UNSPSCCode,0)),"")</f>
        <v>Combinación de esfero y resaltador</v>
      </c>
      <c r="C778" s="81" t="s">
        <v>1450</v>
      </c>
      <c r="D778" s="81">
        <v>20</v>
      </c>
      <c r="E778" s="71">
        <v>20</v>
      </c>
      <c r="F778" s="70">
        <f ca="1">INDIRECT(ADDRESS(ROW(),COLUMN()-2,4))*INDIRECT(ADDRESS(ROW(),COLUMN()-1,4))</f>
        <v>400</v>
      </c>
      <c r="G778" s="45"/>
      <c r="H778" s="45"/>
      <c r="I778" s="45"/>
      <c r="J778" s="45"/>
    </row>
    <row r="779" spans="1:10" ht="13.5" customHeight="1" x14ac:dyDescent="0.2">
      <c r="A779" s="86">
        <v>44121503</v>
      </c>
      <c r="B779" s="69" t="str">
        <f ca="1">IFERROR(INDEX(UNSPSCDes,MATCH(INDIRECT(ADDRESS(ROW(),COLUMN()-1,4)),UNSPSCCode,0)),"")</f>
        <v>Sobres</v>
      </c>
      <c r="C779" s="81" t="s">
        <v>1450</v>
      </c>
      <c r="D779" s="81">
        <v>100</v>
      </c>
      <c r="E779" s="71">
        <v>2.56</v>
      </c>
      <c r="F779" s="70">
        <f ca="1">INDIRECT(ADDRESS(ROW(),COLUMN()-2,4))*INDIRECT(ADDRESS(ROW(),COLUMN()-1,4))</f>
        <v>256</v>
      </c>
      <c r="G779" s="45"/>
      <c r="H779" s="45"/>
      <c r="I779" s="45"/>
      <c r="J779" s="45"/>
    </row>
    <row r="780" spans="1:10" ht="13.5" customHeight="1" x14ac:dyDescent="0.2">
      <c r="A780" s="86">
        <v>44121503</v>
      </c>
      <c r="B780" s="69" t="str">
        <f ca="1">IFERROR(INDEX(UNSPSCDes,MATCH(INDIRECT(ADDRESS(ROW(),COLUMN()-1,4)),UNSPSCCode,0)),"")</f>
        <v>Sobres</v>
      </c>
      <c r="C780" s="81" t="s">
        <v>1450</v>
      </c>
      <c r="D780" s="81">
        <v>160</v>
      </c>
      <c r="E780" s="71">
        <v>3.36</v>
      </c>
      <c r="F780" s="70">
        <f ca="1">INDIRECT(ADDRESS(ROW(),COLUMN()-2,4))*INDIRECT(ADDRESS(ROW(),COLUMN()-1,4))</f>
        <v>537.6</v>
      </c>
      <c r="G780" s="45"/>
      <c r="H780" s="45"/>
      <c r="I780" s="45"/>
      <c r="J780" s="45"/>
    </row>
    <row r="781" spans="1:10" ht="13.5" customHeight="1" x14ac:dyDescent="0.2">
      <c r="A781" s="86">
        <v>44121503</v>
      </c>
      <c r="B781" s="69" t="str">
        <f ca="1">IFERROR(INDEX(UNSPSCDes,MATCH(INDIRECT(ADDRESS(ROW(),COLUMN()-1,4)),UNSPSCCode,0)),"")</f>
        <v>Sobres</v>
      </c>
      <c r="C781" s="81" t="s">
        <v>1450</v>
      </c>
      <c r="D781" s="81">
        <v>300</v>
      </c>
      <c r="E781" s="71">
        <v>8.35</v>
      </c>
      <c r="F781" s="70">
        <f ca="1">INDIRECT(ADDRESS(ROW(),COLUMN()-2,4))*INDIRECT(ADDRESS(ROW(),COLUMN()-1,4))</f>
        <v>2505</v>
      </c>
      <c r="G781" s="45"/>
      <c r="H781" s="45"/>
      <c r="I781" s="45"/>
      <c r="J781" s="45"/>
    </row>
    <row r="782" spans="1:10" ht="13.5" customHeight="1" x14ac:dyDescent="0.2">
      <c r="A782" s="86">
        <v>44121503</v>
      </c>
      <c r="B782" s="69" t="str">
        <f ca="1">IFERROR(INDEX(UNSPSCDes,MATCH(INDIRECT(ADDRESS(ROW(),COLUMN()-1,4)),UNSPSCCode,0)),"")</f>
        <v>Sobres</v>
      </c>
      <c r="C782" s="81" t="s">
        <v>1450</v>
      </c>
      <c r="D782" s="81">
        <v>300</v>
      </c>
      <c r="E782" s="71">
        <v>1.99</v>
      </c>
      <c r="F782" s="70">
        <f ca="1">INDIRECT(ADDRESS(ROW(),COLUMN()-2,4))*INDIRECT(ADDRESS(ROW(),COLUMN()-1,4))</f>
        <v>597</v>
      </c>
      <c r="G782" s="45"/>
      <c r="H782" s="45"/>
      <c r="I782" s="45"/>
      <c r="J782" s="45"/>
    </row>
    <row r="783" spans="1:10" ht="13.5" customHeight="1" x14ac:dyDescent="0.2">
      <c r="A783" s="86">
        <v>60121152</v>
      </c>
      <c r="B783" s="69" t="str">
        <f ca="1">IFERROR(INDEX(UNSPSCDes,MATCH(INDIRECT(ADDRESS(ROW(),COLUMN()-1,4)),UNSPSCCode,0)),"")</f>
        <v>Tablillas de escritura</v>
      </c>
      <c r="C783" s="81" t="s">
        <v>1450</v>
      </c>
      <c r="D783" s="81">
        <v>300</v>
      </c>
      <c r="E783" s="71">
        <v>43.15</v>
      </c>
      <c r="F783" s="70">
        <f ca="1">INDIRECT(ADDRESS(ROW(),COLUMN()-2,4))*INDIRECT(ADDRESS(ROW(),COLUMN()-1,4))</f>
        <v>12945</v>
      </c>
      <c r="G783" s="45"/>
      <c r="H783" s="45"/>
      <c r="I783" s="45"/>
      <c r="J783" s="45"/>
    </row>
    <row r="784" spans="1:10" ht="13.5" customHeight="1" x14ac:dyDescent="0.2">
      <c r="A784" s="86">
        <v>44121618</v>
      </c>
      <c r="B784" s="69" t="str">
        <f ca="1">IFERROR(INDEX(UNSPSCDes,MATCH(INDIRECT(ADDRESS(ROW(),COLUMN()-1,4)),UNSPSCCode,0)),"")</f>
        <v>Tijeras</v>
      </c>
      <c r="C784" s="81" t="s">
        <v>1450</v>
      </c>
      <c r="D784" s="81">
        <v>20</v>
      </c>
      <c r="E784" s="71">
        <v>29.5</v>
      </c>
      <c r="F784" s="70">
        <f ca="1">INDIRECT(ADDRESS(ROW(),COLUMN()-2,4))*INDIRECT(ADDRESS(ROW(),COLUMN()-1,4))</f>
        <v>590</v>
      </c>
      <c r="G784" s="45"/>
      <c r="H784" s="45"/>
      <c r="I784" s="45"/>
      <c r="J784" s="45"/>
    </row>
    <row r="785" spans="1:10" ht="13.5" customHeight="1" x14ac:dyDescent="0.2">
      <c r="A785" s="86">
        <v>44103103</v>
      </c>
      <c r="B785" s="69" t="str">
        <f ca="1">IFERROR(INDEX(UNSPSCDes,MATCH(INDIRECT(ADDRESS(ROW(),COLUMN()-1,4)),UNSPSCCode,0)),"")</f>
        <v>Tóner para impresoras o fax</v>
      </c>
      <c r="C785" s="81" t="s">
        <v>1450</v>
      </c>
      <c r="D785" s="81">
        <v>5</v>
      </c>
      <c r="E785" s="71">
        <v>2899.26</v>
      </c>
      <c r="F785" s="70">
        <f ca="1">INDIRECT(ADDRESS(ROW(),COLUMN()-2,4))*INDIRECT(ADDRESS(ROW(),COLUMN()-1,4))</f>
        <v>14496.300000000001</v>
      </c>
      <c r="G785" s="45"/>
      <c r="H785" s="45"/>
      <c r="I785" s="45"/>
      <c r="J785" s="45"/>
    </row>
    <row r="786" spans="1:10" ht="13.5" customHeight="1" x14ac:dyDescent="0.2">
      <c r="A786" s="86">
        <v>44103103</v>
      </c>
      <c r="B786" s="69" t="str">
        <f ca="1">IFERROR(INDEX(UNSPSCDes,MATCH(INDIRECT(ADDRESS(ROW(),COLUMN()-1,4)),UNSPSCCode,0)),"")</f>
        <v>Tóner para impresoras o fax</v>
      </c>
      <c r="C786" s="81" t="s">
        <v>1450</v>
      </c>
      <c r="D786" s="81">
        <v>5</v>
      </c>
      <c r="E786" s="71">
        <v>3101.04</v>
      </c>
      <c r="F786" s="70">
        <f ca="1">INDIRECT(ADDRESS(ROW(),COLUMN()-2,4))*INDIRECT(ADDRESS(ROW(),COLUMN()-1,4))</f>
        <v>15505.2</v>
      </c>
      <c r="G786" s="45"/>
      <c r="H786" s="45"/>
      <c r="I786" s="45"/>
      <c r="J786" s="45"/>
    </row>
    <row r="787" spans="1:10" ht="13.5" customHeight="1" x14ac:dyDescent="0.2">
      <c r="A787" s="86">
        <v>44103103</v>
      </c>
      <c r="B787" s="69" t="str">
        <f ca="1">IFERROR(INDEX(UNSPSCDes,MATCH(INDIRECT(ADDRESS(ROW(),COLUMN()-1,4)),UNSPSCCode,0)),"")</f>
        <v>Tóner para impresoras o fax</v>
      </c>
      <c r="C787" s="81" t="s">
        <v>1450</v>
      </c>
      <c r="D787" s="81">
        <v>5</v>
      </c>
      <c r="E787" s="71">
        <v>2775</v>
      </c>
      <c r="F787" s="70">
        <f ca="1">INDIRECT(ADDRESS(ROW(),COLUMN()-2,4))*INDIRECT(ADDRESS(ROW(),COLUMN()-1,4))</f>
        <v>13875</v>
      </c>
      <c r="G787" s="45"/>
      <c r="H787" s="45"/>
      <c r="I787" s="45"/>
      <c r="J787" s="45"/>
    </row>
    <row r="788" spans="1:10" ht="13.5" customHeight="1" x14ac:dyDescent="0.2">
      <c r="A788" s="86">
        <v>44103103</v>
      </c>
      <c r="B788" s="69" t="str">
        <f ca="1">IFERROR(INDEX(UNSPSCDes,MATCH(INDIRECT(ADDRESS(ROW(),COLUMN()-1,4)),UNSPSCCode,0)),"")</f>
        <v>Tóner para impresoras o fax</v>
      </c>
      <c r="C788" s="81" t="s">
        <v>1450</v>
      </c>
      <c r="D788" s="81">
        <v>5</v>
      </c>
      <c r="E788" s="71">
        <v>4200</v>
      </c>
      <c r="F788" s="70">
        <f ca="1">INDIRECT(ADDRESS(ROW(),COLUMN()-2,4))*INDIRECT(ADDRESS(ROW(),COLUMN()-1,4))</f>
        <v>21000</v>
      </c>
      <c r="G788" s="45"/>
      <c r="H788" s="45"/>
      <c r="I788" s="45"/>
      <c r="J788" s="45"/>
    </row>
    <row r="789" spans="1:10" ht="13.5" customHeight="1" x14ac:dyDescent="0.2">
      <c r="A789" s="86">
        <v>44103103</v>
      </c>
      <c r="B789" s="69" t="str">
        <f ca="1">IFERROR(INDEX(UNSPSCDes,MATCH(INDIRECT(ADDRESS(ROW(),COLUMN()-1,4)),UNSPSCCode,0)),"")</f>
        <v>Tóner para impresoras o fax</v>
      </c>
      <c r="C789" s="81" t="s">
        <v>1450</v>
      </c>
      <c r="D789" s="81">
        <v>5</v>
      </c>
      <c r="E789" s="71">
        <v>3099.86</v>
      </c>
      <c r="F789" s="70">
        <f ca="1">INDIRECT(ADDRESS(ROW(),COLUMN()-2,4))*INDIRECT(ADDRESS(ROW(),COLUMN()-1,4))</f>
        <v>15499.300000000001</v>
      </c>
      <c r="G789" s="45"/>
      <c r="H789" s="45"/>
      <c r="I789" s="45"/>
      <c r="J789" s="45"/>
    </row>
    <row r="790" spans="1:10" ht="13.5" customHeight="1" x14ac:dyDescent="0.2">
      <c r="A790" s="86">
        <v>44103103</v>
      </c>
      <c r="B790" s="69" t="str">
        <f ca="1">IFERROR(INDEX(UNSPSCDes,MATCH(INDIRECT(ADDRESS(ROW(),COLUMN()-1,4)),UNSPSCCode,0)),"")</f>
        <v>Tóner para impresoras o fax</v>
      </c>
      <c r="C790" s="81" t="s">
        <v>1450</v>
      </c>
      <c r="D790" s="81">
        <v>5</v>
      </c>
      <c r="E790" s="71">
        <v>4150</v>
      </c>
      <c r="F790" s="70">
        <f ca="1">INDIRECT(ADDRESS(ROW(),COLUMN()-2,4))*INDIRECT(ADDRESS(ROW(),COLUMN()-1,4))</f>
        <v>20750</v>
      </c>
      <c r="G790" s="45"/>
      <c r="H790" s="45"/>
      <c r="I790" s="45"/>
      <c r="J790" s="45"/>
    </row>
    <row r="791" spans="1:10" ht="13.5" customHeight="1" x14ac:dyDescent="0.2">
      <c r="A791" s="86">
        <v>44103103</v>
      </c>
      <c r="B791" s="69" t="str">
        <f ca="1">IFERROR(INDEX(UNSPSCDes,MATCH(INDIRECT(ADDRESS(ROW(),COLUMN()-1,4)),UNSPSCCode,0)),"")</f>
        <v>Tóner para impresoras o fax</v>
      </c>
      <c r="C791" s="81" t="s">
        <v>1450</v>
      </c>
      <c r="D791" s="81">
        <v>5</v>
      </c>
      <c r="E791" s="71">
        <v>2500.42</v>
      </c>
      <c r="F791" s="70">
        <f ca="1">INDIRECT(ADDRESS(ROW(),COLUMN()-2,4))*INDIRECT(ADDRESS(ROW(),COLUMN()-1,4))</f>
        <v>12502.1</v>
      </c>
      <c r="G791" s="45"/>
      <c r="H791" s="45"/>
      <c r="I791" s="45"/>
      <c r="J791" s="45"/>
    </row>
    <row r="792" spans="1:10" ht="13.5" customHeight="1" x14ac:dyDescent="0.2">
      <c r="A792" s="86">
        <v>44103103</v>
      </c>
      <c r="B792" s="69" t="str">
        <f ca="1">IFERROR(INDEX(UNSPSCDes,MATCH(INDIRECT(ADDRESS(ROW(),COLUMN()-1,4)),UNSPSCCode,0)),"")</f>
        <v>Tóner para impresoras o fax</v>
      </c>
      <c r="C792" s="81" t="s">
        <v>1450</v>
      </c>
      <c r="D792" s="81">
        <v>5</v>
      </c>
      <c r="E792" s="71">
        <v>2500.42</v>
      </c>
      <c r="F792" s="70">
        <f ca="1">INDIRECT(ADDRESS(ROW(),COLUMN()-2,4))*INDIRECT(ADDRESS(ROW(),COLUMN()-1,4))</f>
        <v>12502.1</v>
      </c>
      <c r="G792" s="45"/>
      <c r="H792" s="45"/>
      <c r="I792" s="45"/>
      <c r="J792" s="45"/>
    </row>
    <row r="793" spans="1:10" ht="13.5" customHeight="1" x14ac:dyDescent="0.2">
      <c r="A793" s="86">
        <v>44103103</v>
      </c>
      <c r="B793" s="69" t="str">
        <f ca="1">IFERROR(INDEX(UNSPSCDes,MATCH(INDIRECT(ADDRESS(ROW(),COLUMN()-1,4)),UNSPSCCode,0)),"")</f>
        <v>Tóner para impresoras o fax</v>
      </c>
      <c r="C793" s="81" t="s">
        <v>1450</v>
      </c>
      <c r="D793" s="81">
        <v>5</v>
      </c>
      <c r="E793" s="71">
        <v>3960.08</v>
      </c>
      <c r="F793" s="70">
        <f ca="1">INDIRECT(ADDRESS(ROW(),COLUMN()-2,4))*INDIRECT(ADDRESS(ROW(),COLUMN()-1,4))</f>
        <v>19800.400000000001</v>
      </c>
      <c r="G793" s="45"/>
      <c r="H793" s="45"/>
      <c r="I793" s="45"/>
      <c r="J793" s="45"/>
    </row>
    <row r="794" spans="1:10" ht="13.5" customHeight="1" x14ac:dyDescent="0.2">
      <c r="A794" s="86">
        <v>44103103</v>
      </c>
      <c r="B794" s="69" t="str">
        <f ca="1">IFERROR(INDEX(UNSPSCDes,MATCH(INDIRECT(ADDRESS(ROW(),COLUMN()-1,4)),UNSPSCCode,0)),"")</f>
        <v>Tóner para impresoras o fax</v>
      </c>
      <c r="C794" s="81" t="s">
        <v>1450</v>
      </c>
      <c r="D794" s="81">
        <v>5</v>
      </c>
      <c r="E794" s="71">
        <v>5280.5</v>
      </c>
      <c r="F794" s="70">
        <f ca="1">INDIRECT(ADDRESS(ROW(),COLUMN()-2,4))*INDIRECT(ADDRESS(ROW(),COLUMN()-1,4))</f>
        <v>26402.5</v>
      </c>
      <c r="G794" s="45"/>
      <c r="H794" s="45"/>
      <c r="I794" s="45"/>
      <c r="J794" s="45"/>
    </row>
    <row r="795" spans="1:10" ht="13.5" customHeight="1" x14ac:dyDescent="0.2">
      <c r="A795" s="86">
        <v>44103103</v>
      </c>
      <c r="B795" s="69" t="str">
        <f ca="1">IFERROR(INDEX(UNSPSCDes,MATCH(INDIRECT(ADDRESS(ROW(),COLUMN()-1,4)),UNSPSCCode,0)),"")</f>
        <v>Tóner para impresoras o fax</v>
      </c>
      <c r="C795" s="81" t="s">
        <v>1450</v>
      </c>
      <c r="D795" s="81">
        <v>5</v>
      </c>
      <c r="E795" s="71">
        <v>5280.5</v>
      </c>
      <c r="F795" s="70">
        <f ca="1">INDIRECT(ADDRESS(ROW(),COLUMN()-2,4))*INDIRECT(ADDRESS(ROW(),COLUMN()-1,4))</f>
        <v>26402.5</v>
      </c>
      <c r="G795" s="45"/>
      <c r="H795" s="45"/>
      <c r="I795" s="45"/>
      <c r="J795" s="45"/>
    </row>
    <row r="796" spans="1:10" ht="13.5" customHeight="1" x14ac:dyDescent="0.2">
      <c r="A796" s="86">
        <v>44103103</v>
      </c>
      <c r="B796" s="69" t="str">
        <f ca="1">IFERROR(INDEX(UNSPSCDes,MATCH(INDIRECT(ADDRESS(ROW(),COLUMN()-1,4)),UNSPSCCode,0)),"")</f>
        <v>Tóner para impresoras o fax</v>
      </c>
      <c r="C796" s="81" t="s">
        <v>1450</v>
      </c>
      <c r="D796" s="81">
        <v>5</v>
      </c>
      <c r="E796" s="71">
        <v>5280.5</v>
      </c>
      <c r="F796" s="70">
        <f ca="1">INDIRECT(ADDRESS(ROW(),COLUMN()-2,4))*INDIRECT(ADDRESS(ROW(),COLUMN()-1,4))</f>
        <v>26402.5</v>
      </c>
      <c r="G796" s="45"/>
      <c r="H796" s="45"/>
      <c r="I796" s="45"/>
      <c r="J796" s="45"/>
    </row>
    <row r="797" spans="1:10" ht="13.5" customHeight="1" x14ac:dyDescent="0.2">
      <c r="A797" s="86">
        <v>44103103</v>
      </c>
      <c r="B797" s="69" t="str">
        <f ca="1">IFERROR(INDEX(UNSPSCDes,MATCH(INDIRECT(ADDRESS(ROW(),COLUMN()-1,4)),UNSPSCCode,0)),"")</f>
        <v>Tóner para impresoras o fax</v>
      </c>
      <c r="C797" s="81" t="s">
        <v>1450</v>
      </c>
      <c r="D797" s="81">
        <v>20</v>
      </c>
      <c r="E797" s="71">
        <v>11505</v>
      </c>
      <c r="F797" s="70">
        <f ca="1">INDIRECT(ADDRESS(ROW(),COLUMN()-2,4))*INDIRECT(ADDRESS(ROW(),COLUMN()-1,4))</f>
        <v>230100</v>
      </c>
      <c r="G797" s="45"/>
      <c r="H797" s="45"/>
      <c r="I797" s="45"/>
      <c r="J797" s="45"/>
    </row>
    <row r="798" spans="1:10" ht="13.5" customHeight="1" x14ac:dyDescent="0.2">
      <c r="A798" s="86">
        <v>44103103</v>
      </c>
      <c r="B798" s="69" t="str">
        <f ca="1">IFERROR(INDEX(UNSPSCDes,MATCH(INDIRECT(ADDRESS(ROW(),COLUMN()-1,4)),UNSPSCCode,0)),"")</f>
        <v>Tóner para impresoras o fax</v>
      </c>
      <c r="C798" s="81" t="s">
        <v>1450</v>
      </c>
      <c r="D798" s="81">
        <v>15</v>
      </c>
      <c r="E798" s="71">
        <v>10499.64</v>
      </c>
      <c r="F798" s="70">
        <f ca="1">INDIRECT(ADDRESS(ROW(),COLUMN()-2,4))*INDIRECT(ADDRESS(ROW(),COLUMN()-1,4))</f>
        <v>157494.59999999998</v>
      </c>
      <c r="G798" s="45"/>
      <c r="H798" s="45"/>
      <c r="I798" s="45"/>
      <c r="J798" s="45"/>
    </row>
    <row r="799" spans="1:10" ht="13.5" customHeight="1" x14ac:dyDescent="0.2">
      <c r="A799" s="86">
        <v>44103103</v>
      </c>
      <c r="B799" s="69" t="str">
        <f ca="1">IFERROR(INDEX(UNSPSCDes,MATCH(INDIRECT(ADDRESS(ROW(),COLUMN()-1,4)),UNSPSCCode,0)),"")</f>
        <v>Tóner para impresoras o fax</v>
      </c>
      <c r="C799" s="81" t="s">
        <v>1450</v>
      </c>
      <c r="D799" s="81">
        <v>2</v>
      </c>
      <c r="E799" s="71">
        <v>2700</v>
      </c>
      <c r="F799" s="70">
        <f ca="1">INDIRECT(ADDRESS(ROW(),COLUMN()-2,4))*INDIRECT(ADDRESS(ROW(),COLUMN()-1,4))</f>
        <v>5400</v>
      </c>
      <c r="G799" s="45"/>
      <c r="H799" s="45"/>
      <c r="I799" s="45"/>
      <c r="J799" s="45"/>
    </row>
    <row r="800" spans="1:10" ht="13.5" customHeight="1" x14ac:dyDescent="0.2">
      <c r="A800" s="86">
        <v>31201512</v>
      </c>
      <c r="B800" s="69" t="str">
        <f ca="1">IFERROR(INDEX(UNSPSCDes,MATCH(INDIRECT(ADDRESS(ROW(),COLUMN()-1,4)),UNSPSCCode,0)),"")</f>
        <v>Cinta transparente</v>
      </c>
      <c r="C800" s="81" t="s">
        <v>1450</v>
      </c>
      <c r="D800" s="81">
        <v>5</v>
      </c>
      <c r="E800" s="71">
        <v>51</v>
      </c>
      <c r="F800" s="70">
        <f ca="1">INDIRECT(ADDRESS(ROW(),COLUMN()-2,4))*INDIRECT(ADDRESS(ROW(),COLUMN()-1,4))</f>
        <v>255</v>
      </c>
      <c r="G800" s="45"/>
      <c r="H800" s="45"/>
      <c r="I800" s="45"/>
      <c r="J800" s="45"/>
    </row>
    <row r="801" spans="1:10" ht="13.5" customHeight="1" x14ac:dyDescent="0.2">
      <c r="A801" s="86">
        <v>44103103</v>
      </c>
      <c r="B801" s="69" t="str">
        <f ca="1">IFERROR(INDEX(UNSPSCDes,MATCH(INDIRECT(ADDRESS(ROW(),COLUMN()-1,4)),UNSPSCCode,0)),"")</f>
        <v>Tóner para impresoras o fax</v>
      </c>
      <c r="C801" s="90" t="s">
        <v>1450</v>
      </c>
      <c r="D801" s="81">
        <v>5</v>
      </c>
      <c r="E801" s="71">
        <v>4000</v>
      </c>
      <c r="F801" s="70">
        <f ca="1">INDIRECT(ADDRESS(ROW(),COLUMN()-2,4))*INDIRECT(ADDRESS(ROW(),COLUMN()-1,4))</f>
        <v>20000</v>
      </c>
      <c r="G801" s="45"/>
      <c r="H801" s="45"/>
      <c r="I801" s="45"/>
      <c r="J801" s="45"/>
    </row>
    <row r="802" spans="1:10" ht="13.5" customHeight="1" x14ac:dyDescent="0.2">
      <c r="A802" s="86">
        <v>44103103</v>
      </c>
      <c r="B802" s="69" t="str">
        <f ca="1">IFERROR(INDEX(UNSPSCDes,MATCH(INDIRECT(ADDRESS(ROW(),COLUMN()-1,4)),UNSPSCCode,0)),"")</f>
        <v>Tóner para impresoras o fax</v>
      </c>
      <c r="C802" s="81" t="s">
        <v>1450</v>
      </c>
      <c r="D802" s="81">
        <v>16</v>
      </c>
      <c r="E802" s="71">
        <v>11505</v>
      </c>
      <c r="F802" s="70">
        <f ca="1">INDIRECT(ADDRESS(ROW(),COLUMN()-2,4))*INDIRECT(ADDRESS(ROW(),COLUMN()-1,4))</f>
        <v>184080</v>
      </c>
      <c r="G802" s="45"/>
      <c r="H802" s="45"/>
      <c r="I802" s="45"/>
      <c r="J802" s="45"/>
    </row>
    <row r="803" spans="1:10" ht="13.5" customHeight="1" x14ac:dyDescent="0.2">
      <c r="A803" s="86">
        <v>44103103</v>
      </c>
      <c r="B803" s="69" t="str">
        <f ca="1">IFERROR(INDEX(UNSPSCDes,MATCH(INDIRECT(ADDRESS(ROW(),COLUMN()-1,4)),UNSPSCCode,0)),"")</f>
        <v>Tóner para impresoras o fax</v>
      </c>
      <c r="C803" s="81" t="s">
        <v>1450</v>
      </c>
      <c r="D803" s="81">
        <v>18</v>
      </c>
      <c r="E803" s="71">
        <v>13381.2</v>
      </c>
      <c r="F803" s="70">
        <f ca="1">INDIRECT(ADDRESS(ROW(),COLUMN()-2,4))*INDIRECT(ADDRESS(ROW(),COLUMN()-1,4))</f>
        <v>240861.6</v>
      </c>
      <c r="G803" s="45"/>
      <c r="H803" s="45"/>
      <c r="I803" s="45"/>
      <c r="J803" s="45"/>
    </row>
    <row r="804" spans="1:10" ht="14.1" customHeight="1" x14ac:dyDescent="0.2">
      <c r="A804" s="45"/>
      <c r="B804" s="45"/>
      <c r="C804" s="45"/>
      <c r="D804" s="45"/>
      <c r="E804" s="73" t="s">
        <v>12552</v>
      </c>
      <c r="F804" s="74">
        <f ca="1">SUM(Table337[MONTO TOTAL ESTIMADO])</f>
        <v>1193997.95</v>
      </c>
      <c r="G804" s="45"/>
      <c r="H804" s="45" t="str">
        <f>C766</f>
        <v>Bienes</v>
      </c>
      <c r="I804" s="45" t="str">
        <f>E766</f>
        <v>Sí</v>
      </c>
      <c r="J804" s="45" t="str">
        <f>D766</f>
        <v>Compras Menores</v>
      </c>
    </row>
    <row r="805" spans="1:10" ht="14.1" customHeight="1" thickBot="1" x14ac:dyDescent="0.3"/>
    <row r="806" spans="1:10" ht="33.75" customHeight="1" thickBot="1" x14ac:dyDescent="0.25">
      <c r="A806" s="64" t="s">
        <v>16384</v>
      </c>
      <c r="B806" s="64" t="s">
        <v>161</v>
      </c>
      <c r="C806" s="64" t="s">
        <v>11726</v>
      </c>
      <c r="D806" s="64" t="s">
        <v>14380</v>
      </c>
      <c r="E806" s="64" t="s">
        <v>10962</v>
      </c>
      <c r="F806" s="64" t="s">
        <v>11095</v>
      </c>
      <c r="G806" s="45"/>
      <c r="H806" s="45"/>
      <c r="I806" s="45"/>
      <c r="J806" s="45"/>
    </row>
    <row r="807" spans="1:10" ht="13.5" customHeight="1" thickBot="1" x14ac:dyDescent="0.25">
      <c r="A807" s="85" t="s">
        <v>18836</v>
      </c>
      <c r="B807" s="85" t="s">
        <v>18836</v>
      </c>
      <c r="C807" s="66" t="s">
        <v>17799</v>
      </c>
      <c r="D807" s="66" t="s">
        <v>10171</v>
      </c>
      <c r="E807" s="66" t="s">
        <v>17855</v>
      </c>
      <c r="F807" s="66"/>
      <c r="G807" s="45"/>
      <c r="H807" s="45"/>
      <c r="I807" s="45"/>
      <c r="J807" s="45"/>
    </row>
    <row r="808" spans="1:10" ht="14.1" customHeight="1" thickBot="1" x14ac:dyDescent="0.25">
      <c r="A808" s="99" t="s">
        <v>14830</v>
      </c>
      <c r="B808" s="67" t="s">
        <v>8529</v>
      </c>
      <c r="C808" s="77">
        <v>42921</v>
      </c>
      <c r="D808" s="99" t="s">
        <v>9386</v>
      </c>
      <c r="E808" s="67" t="s">
        <v>13095</v>
      </c>
      <c r="F808" s="66" t="s">
        <v>3081</v>
      </c>
      <c r="G808" s="45"/>
      <c r="H808" s="45"/>
      <c r="I808" s="45"/>
      <c r="J808" s="45"/>
    </row>
    <row r="809" spans="1:10" ht="14.1" customHeight="1" thickBot="1" x14ac:dyDescent="0.25">
      <c r="A809" s="100"/>
      <c r="B809" s="67" t="s">
        <v>1787</v>
      </c>
      <c r="C809" s="96">
        <f>IF(C808="","",IF(AND(MONTH(C808)&gt;=1,MONTH(C808)&lt;=3),1,IF(AND(MONTH(C808)&gt;=4,MONTH(C808)&lt;=6),2,IF(AND(MONTH(C808)&gt;=7,MONTH(C808)&lt;=9),3,4))))</f>
        <v>3</v>
      </c>
      <c r="D809" s="100"/>
      <c r="E809" s="67" t="s">
        <v>2418</v>
      </c>
      <c r="F809" s="66" t="s">
        <v>11112</v>
      </c>
      <c r="G809" s="45"/>
      <c r="H809" s="45"/>
      <c r="I809" s="45"/>
      <c r="J809" s="45"/>
    </row>
    <row r="810" spans="1:10" ht="14.1" customHeight="1" thickBot="1" x14ac:dyDescent="0.25">
      <c r="A810" s="100"/>
      <c r="B810" s="67" t="s">
        <v>12944</v>
      </c>
      <c r="C810" s="77">
        <v>42952</v>
      </c>
      <c r="D810" s="100"/>
      <c r="E810" s="67" t="s">
        <v>3074</v>
      </c>
      <c r="F810" s="66" t="s">
        <v>11112</v>
      </c>
      <c r="G810" s="45"/>
      <c r="H810" s="45"/>
      <c r="I810" s="45"/>
      <c r="J810" s="45"/>
    </row>
    <row r="811" spans="1:10" ht="14.1" customHeight="1" thickBot="1" x14ac:dyDescent="0.25">
      <c r="A811" s="100"/>
      <c r="B811" s="67" t="s">
        <v>1787</v>
      </c>
      <c r="C811" s="96">
        <f>IF(C810="","",IF(AND(MONTH(C810)&gt;=1,MONTH(C810)&lt;=3),1,IF(AND(MONTH(C810)&gt;=4,MONTH(C810)&lt;=6),2,IF(AND(MONTH(C810)&gt;=7,MONTH(C810)&lt;=9),3,4))))</f>
        <v>3</v>
      </c>
      <c r="D811" s="100"/>
      <c r="E811" s="67" t="s">
        <v>13194</v>
      </c>
      <c r="F811" s="66" t="s">
        <v>11112</v>
      </c>
      <c r="G811" s="45"/>
      <c r="H811" s="45"/>
      <c r="I811" s="45"/>
      <c r="J811" s="45"/>
    </row>
    <row r="812" spans="1:10" ht="14.1" customHeight="1" thickBot="1" x14ac:dyDescent="0.25">
      <c r="A812" s="45"/>
      <c r="B812" s="45"/>
      <c r="C812" s="45"/>
      <c r="D812" s="45"/>
      <c r="E812" s="45"/>
      <c r="F812" s="45"/>
      <c r="G812" s="45"/>
      <c r="H812" s="45"/>
      <c r="I812" s="45"/>
      <c r="J812" s="45"/>
    </row>
    <row r="813" spans="1:10" ht="14.1" customHeight="1" thickBot="1" x14ac:dyDescent="0.25">
      <c r="A813" s="72" t="s">
        <v>15737</v>
      </c>
      <c r="B813" s="72" t="s">
        <v>16148</v>
      </c>
      <c r="C813" s="72" t="s">
        <v>15643</v>
      </c>
      <c r="D813" s="72" t="s">
        <v>15252</v>
      </c>
      <c r="E813" s="72" t="s">
        <v>6933</v>
      </c>
      <c r="F813" s="72" t="s">
        <v>15281</v>
      </c>
      <c r="G813" s="45"/>
      <c r="H813" s="45"/>
      <c r="I813" s="45"/>
      <c r="J813" s="45"/>
    </row>
    <row r="814" spans="1:10" ht="13.5" customHeight="1" x14ac:dyDescent="0.2">
      <c r="A814" s="86">
        <v>15101505</v>
      </c>
      <c r="B814" s="69" t="str">
        <f ca="1">IFERROR(INDEX(UNSPSCDes,MATCH(INDIRECT(ADDRESS(ROW(),COLUMN()-1,4)),UNSPSCCode,0)),"")</f>
        <v>Combustible diesel</v>
      </c>
      <c r="C814" s="81" t="s">
        <v>9560</v>
      </c>
      <c r="D814" s="81">
        <v>900</v>
      </c>
      <c r="E814" s="71">
        <v>200</v>
      </c>
      <c r="F814" s="70">
        <f ca="1">INDIRECT(ADDRESS(ROW(),COLUMN()-2,4))*INDIRECT(ADDRESS(ROW(),COLUMN()-1,4))</f>
        <v>180000</v>
      </c>
      <c r="G814" s="45"/>
      <c r="H814" s="45"/>
      <c r="I814" s="45"/>
      <c r="J814" s="45"/>
    </row>
    <row r="815" spans="1:10" ht="14.1" customHeight="1" x14ac:dyDescent="0.2">
      <c r="A815" s="45"/>
      <c r="B815" s="45"/>
      <c r="C815" s="45"/>
      <c r="D815" s="45"/>
      <c r="E815" s="73" t="s">
        <v>12552</v>
      </c>
      <c r="F815" s="74">
        <f ca="1">SUM(Table343[MONTO TOTAL ESTIMADO])</f>
        <v>180000</v>
      </c>
      <c r="G815" s="45"/>
      <c r="H815" s="45" t="str">
        <f>C807</f>
        <v>Bienes</v>
      </c>
      <c r="I815" s="45" t="str">
        <f>E807</f>
        <v>No</v>
      </c>
      <c r="J815" s="45" t="str">
        <f>D807</f>
        <v>Compras por debajo del Umbral</v>
      </c>
    </row>
    <row r="816" spans="1:10" ht="14.1" customHeight="1" thickBot="1" x14ac:dyDescent="0.3"/>
    <row r="817" spans="1:10" ht="33.75" customHeight="1" thickBot="1" x14ac:dyDescent="0.25">
      <c r="A817" s="64" t="s">
        <v>16384</v>
      </c>
      <c r="B817" s="64" t="s">
        <v>161</v>
      </c>
      <c r="C817" s="64" t="s">
        <v>11726</v>
      </c>
      <c r="D817" s="64" t="s">
        <v>14380</v>
      </c>
      <c r="E817" s="64" t="s">
        <v>10962</v>
      </c>
      <c r="F817" s="64" t="s">
        <v>11095</v>
      </c>
      <c r="G817" s="45"/>
      <c r="H817" s="45"/>
      <c r="I817" s="45"/>
      <c r="J817" s="45"/>
    </row>
    <row r="818" spans="1:10" ht="13.5" customHeight="1" thickBot="1" x14ac:dyDescent="0.25">
      <c r="A818" s="85" t="s">
        <v>18837</v>
      </c>
      <c r="B818" s="85" t="s">
        <v>18837</v>
      </c>
      <c r="C818" s="66" t="s">
        <v>17799</v>
      </c>
      <c r="D818" s="66" t="s">
        <v>17484</v>
      </c>
      <c r="E818" s="66" t="s">
        <v>8855</v>
      </c>
      <c r="F818" s="66"/>
      <c r="G818" s="45"/>
      <c r="H818" s="45"/>
      <c r="I818" s="45"/>
      <c r="J818" s="45"/>
    </row>
    <row r="819" spans="1:10" ht="14.1" customHeight="1" thickBot="1" x14ac:dyDescent="0.25">
      <c r="A819" s="99" t="s">
        <v>14830</v>
      </c>
      <c r="B819" s="67" t="s">
        <v>8529</v>
      </c>
      <c r="C819" s="77">
        <v>42921</v>
      </c>
      <c r="D819" s="99" t="s">
        <v>9386</v>
      </c>
      <c r="E819" s="67" t="s">
        <v>13095</v>
      </c>
      <c r="F819" s="66" t="s">
        <v>3081</v>
      </c>
      <c r="G819" s="45"/>
      <c r="H819" s="45"/>
      <c r="I819" s="45"/>
      <c r="J819" s="45"/>
    </row>
    <row r="820" spans="1:10" ht="14.1" customHeight="1" thickBot="1" x14ac:dyDescent="0.25">
      <c r="A820" s="100"/>
      <c r="B820" s="67" t="s">
        <v>1787</v>
      </c>
      <c r="C820" s="96">
        <f>IF(C819="","",IF(AND(MONTH(C819)&gt;=1,MONTH(C819)&lt;=3),1,IF(AND(MONTH(C819)&gt;=4,MONTH(C819)&lt;=6),2,IF(AND(MONTH(C819)&gt;=7,MONTH(C819)&lt;=9),3,4))))</f>
        <v>3</v>
      </c>
      <c r="D820" s="100"/>
      <c r="E820" s="67" t="s">
        <v>2418</v>
      </c>
      <c r="F820" s="66" t="s">
        <v>11112</v>
      </c>
      <c r="G820" s="45"/>
      <c r="H820" s="45"/>
      <c r="I820" s="45"/>
      <c r="J820" s="45"/>
    </row>
    <row r="821" spans="1:10" ht="14.1" customHeight="1" thickBot="1" x14ac:dyDescent="0.25">
      <c r="A821" s="100"/>
      <c r="B821" s="67" t="s">
        <v>12944</v>
      </c>
      <c r="C821" s="77">
        <v>42952</v>
      </c>
      <c r="D821" s="100"/>
      <c r="E821" s="67" t="s">
        <v>3074</v>
      </c>
      <c r="F821" s="66" t="s">
        <v>11112</v>
      </c>
      <c r="G821" s="45"/>
      <c r="H821" s="45"/>
      <c r="I821" s="45"/>
      <c r="J821" s="45"/>
    </row>
    <row r="822" spans="1:10" ht="14.1" customHeight="1" thickBot="1" x14ac:dyDescent="0.25">
      <c r="A822" s="100"/>
      <c r="B822" s="67" t="s">
        <v>1787</v>
      </c>
      <c r="C822" s="96">
        <f>IF(C821="","",IF(AND(MONTH(C821)&gt;=1,MONTH(C821)&lt;=3),1,IF(AND(MONTH(C821)&gt;=4,MONTH(C821)&lt;=6),2,IF(AND(MONTH(C821)&gt;=7,MONTH(C821)&lt;=9),3,4))))</f>
        <v>3</v>
      </c>
      <c r="D822" s="100"/>
      <c r="E822" s="67" t="s">
        <v>13194</v>
      </c>
      <c r="F822" s="66" t="s">
        <v>11112</v>
      </c>
      <c r="G822" s="45"/>
      <c r="H822" s="45"/>
      <c r="I822" s="45"/>
      <c r="J822" s="45"/>
    </row>
    <row r="823" spans="1:10" ht="14.1" customHeight="1" thickBot="1" x14ac:dyDescent="0.25">
      <c r="A823" s="45"/>
      <c r="B823" s="45"/>
      <c r="C823" s="45"/>
      <c r="D823" s="45"/>
      <c r="E823" s="45"/>
      <c r="F823" s="45"/>
      <c r="G823" s="45"/>
      <c r="H823" s="45"/>
      <c r="I823" s="45"/>
      <c r="J823" s="45"/>
    </row>
    <row r="824" spans="1:10" ht="14.1" customHeight="1" thickBot="1" x14ac:dyDescent="0.25">
      <c r="A824" s="72" t="s">
        <v>15737</v>
      </c>
      <c r="B824" s="72" t="s">
        <v>16148</v>
      </c>
      <c r="C824" s="72" t="s">
        <v>15643</v>
      </c>
      <c r="D824" s="72" t="s">
        <v>15252</v>
      </c>
      <c r="E824" s="72" t="s">
        <v>6933</v>
      </c>
      <c r="F824" s="72" t="s">
        <v>15281</v>
      </c>
      <c r="G824" s="45"/>
      <c r="H824" s="45"/>
      <c r="I824" s="45"/>
      <c r="J824" s="45"/>
    </row>
    <row r="825" spans="1:10" ht="14.1" customHeight="1" x14ac:dyDescent="0.2">
      <c r="A825" s="86">
        <v>15121501</v>
      </c>
      <c r="B825" s="69" t="str">
        <f ca="1">IFERROR(INDEX(UNSPSCDes,MATCH(INDIRECT(ADDRESS(ROW(),COLUMN()-1,4)),UNSPSCCode,0)),"")</f>
        <v>Aceite motor</v>
      </c>
      <c r="C825" s="81" t="s">
        <v>1450</v>
      </c>
      <c r="D825" s="81">
        <v>200</v>
      </c>
      <c r="E825" s="71">
        <v>250</v>
      </c>
      <c r="F825" s="70">
        <f ca="1">INDIRECT(ADDRESS(ROW(),COLUMN()-2,4))*INDIRECT(ADDRESS(ROW(),COLUMN()-1,4))</f>
        <v>50000</v>
      </c>
      <c r="G825" s="45"/>
      <c r="H825" s="45"/>
      <c r="I825" s="45"/>
      <c r="J825" s="45"/>
    </row>
    <row r="826" spans="1:10" ht="13.5" customHeight="1" x14ac:dyDescent="0.2">
      <c r="A826" s="86">
        <v>40161504</v>
      </c>
      <c r="B826" s="69" t="str">
        <f ca="1">IFERROR(INDEX(UNSPSCDes,MATCH(INDIRECT(ADDRESS(ROW(),COLUMN()-1,4)),UNSPSCCode,0)),"")</f>
        <v>Filtros de aceite</v>
      </c>
      <c r="C826" s="81" t="s">
        <v>1450</v>
      </c>
      <c r="D826" s="81">
        <v>15</v>
      </c>
      <c r="E826" s="71">
        <v>900</v>
      </c>
      <c r="F826" s="70">
        <f ca="1">INDIRECT(ADDRESS(ROW(),COLUMN()-2,4))*INDIRECT(ADDRESS(ROW(),COLUMN()-1,4))</f>
        <v>13500</v>
      </c>
      <c r="G826" s="45"/>
      <c r="H826" s="45"/>
      <c r="I826" s="45"/>
      <c r="J826" s="45"/>
    </row>
    <row r="827" spans="1:10" ht="13.5" customHeight="1" x14ac:dyDescent="0.2">
      <c r="A827" s="86">
        <v>40161504</v>
      </c>
      <c r="B827" s="69" t="str">
        <f ca="1">IFERROR(INDEX(UNSPSCDes,MATCH(INDIRECT(ADDRESS(ROW(),COLUMN()-1,4)),UNSPSCCode,0)),"")</f>
        <v>Filtros de aceite</v>
      </c>
      <c r="C827" s="81" t="s">
        <v>1450</v>
      </c>
      <c r="D827" s="81">
        <v>15</v>
      </c>
      <c r="E827" s="71">
        <v>900</v>
      </c>
      <c r="F827" s="70">
        <f ca="1">INDIRECT(ADDRESS(ROW(),COLUMN()-2,4))*INDIRECT(ADDRESS(ROW(),COLUMN()-1,4))</f>
        <v>13500</v>
      </c>
      <c r="G827" s="45"/>
      <c r="H827" s="45"/>
      <c r="I827" s="45"/>
      <c r="J827" s="45"/>
    </row>
    <row r="828" spans="1:10" ht="13.5" customHeight="1" x14ac:dyDescent="0.2">
      <c r="A828" s="86">
        <v>40161505</v>
      </c>
      <c r="B828" s="69" t="str">
        <f ca="1">IFERROR(INDEX(UNSPSCDes,MATCH(INDIRECT(ADDRESS(ROW(),COLUMN()-1,4)),UNSPSCCode,0)),"")</f>
        <v>Filtros de aire</v>
      </c>
      <c r="C828" s="81" t="s">
        <v>1450</v>
      </c>
      <c r="D828" s="81">
        <v>50</v>
      </c>
      <c r="E828" s="71">
        <v>900</v>
      </c>
      <c r="F828" s="70">
        <f ca="1">INDIRECT(ADDRESS(ROW(),COLUMN()-2,4))*INDIRECT(ADDRESS(ROW(),COLUMN()-1,4))</f>
        <v>45000</v>
      </c>
      <c r="G828" s="45"/>
      <c r="H828" s="45"/>
      <c r="I828" s="45"/>
      <c r="J828" s="45"/>
    </row>
    <row r="829" spans="1:10" ht="14.1" customHeight="1" x14ac:dyDescent="0.2">
      <c r="A829" s="45"/>
      <c r="B829" s="45"/>
      <c r="C829" s="45"/>
      <c r="D829" s="45"/>
      <c r="E829" s="73" t="s">
        <v>12552</v>
      </c>
      <c r="F829" s="74">
        <f ca="1">SUM(Table344[MONTO TOTAL ESTIMADO])</f>
        <v>122000</v>
      </c>
      <c r="G829" s="45"/>
      <c r="H829" s="45" t="str">
        <f>C818</f>
        <v>Bienes</v>
      </c>
      <c r="I829" s="45" t="str">
        <f>E818</f>
        <v>Sí</v>
      </c>
      <c r="J829" s="45" t="str">
        <f>D818</f>
        <v>Compras Menores</v>
      </c>
    </row>
    <row r="830" spans="1:10" ht="14.1" customHeight="1" thickBot="1" x14ac:dyDescent="0.3"/>
    <row r="831" spans="1:10" ht="33.75" customHeight="1" thickBot="1" x14ac:dyDescent="0.25">
      <c r="A831" s="64" t="s">
        <v>16384</v>
      </c>
      <c r="B831" s="64" t="s">
        <v>161</v>
      </c>
      <c r="C831" s="64" t="s">
        <v>11726</v>
      </c>
      <c r="D831" s="64" t="s">
        <v>14380</v>
      </c>
      <c r="E831" s="64" t="s">
        <v>10962</v>
      </c>
      <c r="F831" s="64" t="s">
        <v>11095</v>
      </c>
      <c r="G831" s="45"/>
      <c r="H831" s="45"/>
      <c r="I831" s="45"/>
      <c r="J831" s="45"/>
    </row>
    <row r="832" spans="1:10" ht="13.5" customHeight="1" thickBot="1" x14ac:dyDescent="0.25">
      <c r="A832" s="85" t="s">
        <v>18838</v>
      </c>
      <c r="B832" s="85" t="s">
        <v>18838</v>
      </c>
      <c r="C832" s="66" t="s">
        <v>6799</v>
      </c>
      <c r="D832" s="66" t="s">
        <v>17484</v>
      </c>
      <c r="E832" s="66" t="s">
        <v>8855</v>
      </c>
      <c r="F832" s="66"/>
      <c r="G832" s="45"/>
      <c r="H832" s="45"/>
      <c r="I832" s="45"/>
      <c r="J832" s="45"/>
    </row>
    <row r="833" spans="1:10" ht="14.1" customHeight="1" thickBot="1" x14ac:dyDescent="0.25">
      <c r="A833" s="99" t="s">
        <v>14830</v>
      </c>
      <c r="B833" s="67" t="s">
        <v>8529</v>
      </c>
      <c r="C833" s="77">
        <v>42926</v>
      </c>
      <c r="D833" s="99" t="s">
        <v>9386</v>
      </c>
      <c r="E833" s="67" t="s">
        <v>13095</v>
      </c>
      <c r="F833" s="66" t="s">
        <v>3081</v>
      </c>
      <c r="G833" s="45"/>
      <c r="H833" s="45"/>
      <c r="I833" s="45"/>
      <c r="J833" s="45"/>
    </row>
    <row r="834" spans="1:10" ht="14.1" customHeight="1" thickBot="1" x14ac:dyDescent="0.25">
      <c r="A834" s="100"/>
      <c r="B834" s="67" t="s">
        <v>1787</v>
      </c>
      <c r="C834" s="96">
        <f>IF(C833="","",IF(AND(MONTH(C833)&gt;=1,MONTH(C833)&lt;=3),1,IF(AND(MONTH(C833)&gt;=4,MONTH(C833)&lt;=6),2,IF(AND(MONTH(C833)&gt;=7,MONTH(C833)&lt;=9),3,4))))</f>
        <v>3</v>
      </c>
      <c r="D834" s="100"/>
      <c r="E834" s="67" t="s">
        <v>2418</v>
      </c>
      <c r="F834" s="66" t="s">
        <v>11112</v>
      </c>
      <c r="G834" s="45"/>
      <c r="H834" s="45"/>
      <c r="I834" s="45"/>
      <c r="J834" s="45"/>
    </row>
    <row r="835" spans="1:10" ht="14.1" customHeight="1" thickBot="1" x14ac:dyDescent="0.25">
      <c r="A835" s="100"/>
      <c r="B835" s="67" t="s">
        <v>12944</v>
      </c>
      <c r="C835" s="77">
        <v>42957</v>
      </c>
      <c r="D835" s="100"/>
      <c r="E835" s="67" t="s">
        <v>3074</v>
      </c>
      <c r="F835" s="66" t="s">
        <v>11112</v>
      </c>
      <c r="G835" s="45"/>
      <c r="H835" s="45"/>
      <c r="I835" s="45"/>
      <c r="J835" s="45"/>
    </row>
    <row r="836" spans="1:10" ht="14.1" customHeight="1" thickBot="1" x14ac:dyDescent="0.25">
      <c r="A836" s="100"/>
      <c r="B836" s="67" t="s">
        <v>1787</v>
      </c>
      <c r="C836" s="96">
        <f>IF(C835="","",IF(AND(MONTH(C835)&gt;=1,MONTH(C835)&lt;=3),1,IF(AND(MONTH(C835)&gt;=4,MONTH(C835)&lt;=6),2,IF(AND(MONTH(C835)&gt;=7,MONTH(C835)&lt;=9),3,4))))</f>
        <v>3</v>
      </c>
      <c r="D836" s="100"/>
      <c r="E836" s="67" t="s">
        <v>13194</v>
      </c>
      <c r="F836" s="66" t="s">
        <v>11112</v>
      </c>
      <c r="G836" s="45"/>
      <c r="H836" s="45"/>
      <c r="I836" s="45"/>
      <c r="J836" s="45"/>
    </row>
    <row r="837" spans="1:10" ht="14.1" customHeight="1" thickBot="1" x14ac:dyDescent="0.25">
      <c r="A837" s="45"/>
      <c r="B837" s="45"/>
      <c r="C837" s="45"/>
      <c r="D837" s="45"/>
      <c r="E837" s="45"/>
      <c r="F837" s="45"/>
      <c r="G837" s="45"/>
      <c r="H837" s="45"/>
      <c r="I837" s="45"/>
      <c r="J837" s="45"/>
    </row>
    <row r="838" spans="1:10" ht="14.1" customHeight="1" thickBot="1" x14ac:dyDescent="0.25">
      <c r="A838" s="72" t="s">
        <v>15737</v>
      </c>
      <c r="B838" s="72" t="s">
        <v>16148</v>
      </c>
      <c r="C838" s="72" t="s">
        <v>15643</v>
      </c>
      <c r="D838" s="72" t="s">
        <v>15252</v>
      </c>
      <c r="E838" s="72" t="s">
        <v>6933</v>
      </c>
      <c r="F838" s="72" t="s">
        <v>15281</v>
      </c>
      <c r="G838" s="45"/>
      <c r="H838" s="45"/>
      <c r="I838" s="45"/>
      <c r="J838" s="45"/>
    </row>
    <row r="839" spans="1:10" ht="13.5" customHeight="1" x14ac:dyDescent="0.2">
      <c r="A839" s="86">
        <v>78180101</v>
      </c>
      <c r="B839" s="69" t="str">
        <f ca="1">IFERROR(INDEX(UNSPSCDes,MATCH(INDIRECT(ADDRESS(ROW(),COLUMN()-1,4)),UNSPSCCode,0)),"")</f>
        <v>Servicios de reparar o pintar la carrocería de vehículos</v>
      </c>
      <c r="C839" s="81" t="s">
        <v>1450</v>
      </c>
      <c r="D839" s="81">
        <v>1</v>
      </c>
      <c r="E839" s="71">
        <v>70000</v>
      </c>
      <c r="F839" s="70">
        <f ca="1">INDIRECT(ADDRESS(ROW(),COLUMN()-2,4))*INDIRECT(ADDRESS(ROW(),COLUMN()-1,4))</f>
        <v>70000</v>
      </c>
      <c r="G839" s="45"/>
      <c r="H839" s="45"/>
      <c r="I839" s="45"/>
      <c r="J839" s="45"/>
    </row>
    <row r="840" spans="1:10" ht="13.5" customHeight="1" x14ac:dyDescent="0.2">
      <c r="A840" s="86">
        <v>47131826</v>
      </c>
      <c r="B840" s="69" t="str">
        <f ca="1">IFERROR(INDEX(UNSPSCDes,MATCH(INDIRECT(ADDRESS(ROW(),COLUMN()-1,4)),UNSPSCCode,0)),"")</f>
        <v>Limpiadores de alfombras o tapizados</v>
      </c>
      <c r="C840" s="90" t="s">
        <v>1450</v>
      </c>
      <c r="D840" s="81">
        <v>3</v>
      </c>
      <c r="E840" s="71">
        <v>56000</v>
      </c>
      <c r="F840" s="70">
        <f ca="1">INDIRECT(ADDRESS(ROW(),COLUMN()-2,4))*INDIRECT(ADDRESS(ROW(),COLUMN()-1,4))</f>
        <v>168000</v>
      </c>
      <c r="G840" s="45"/>
      <c r="H840" s="45"/>
      <c r="I840" s="45"/>
      <c r="J840" s="45"/>
    </row>
    <row r="841" spans="1:10" ht="13.5" customHeight="1" x14ac:dyDescent="0.2">
      <c r="A841" s="86">
        <v>72102305</v>
      </c>
      <c r="B841" s="69" t="str">
        <f ca="1">IFERROR(INDEX(UNSPSCDes,MATCH(INDIRECT(ADDRESS(ROW(),COLUMN()-1,4)),UNSPSCCode,0)),"")</f>
        <v>Servicios de reparación, mantenimiento o reparación de aire acondicionado</v>
      </c>
      <c r="C841" s="90" t="s">
        <v>1450</v>
      </c>
      <c r="D841" s="81">
        <v>3</v>
      </c>
      <c r="E841" s="71">
        <v>50000</v>
      </c>
      <c r="F841" s="70">
        <f ca="1">INDIRECT(ADDRESS(ROW(),COLUMN()-2,4))*INDIRECT(ADDRESS(ROW(),COLUMN()-1,4))</f>
        <v>150000</v>
      </c>
      <c r="G841" s="45"/>
      <c r="H841" s="45"/>
      <c r="I841" s="45"/>
      <c r="J841" s="45"/>
    </row>
    <row r="842" spans="1:10" ht="13.5" customHeight="1" x14ac:dyDescent="0.2">
      <c r="A842" s="86">
        <v>78180103</v>
      </c>
      <c r="B842" s="69" t="str">
        <f ca="1">IFERROR(INDEX(UNSPSCDes,MATCH(INDIRECT(ADDRESS(ROW(),COLUMN()-1,4)),UNSPSCCode,0)),"")</f>
        <v>Servicios de cambio de fluidos de aceite o de la transmisión</v>
      </c>
      <c r="C842" s="90" t="s">
        <v>1450</v>
      </c>
      <c r="D842" s="81">
        <v>12</v>
      </c>
      <c r="E842" s="71">
        <v>50000</v>
      </c>
      <c r="F842" s="70">
        <f ca="1">INDIRECT(ADDRESS(ROW(),COLUMN()-2,4))*INDIRECT(ADDRESS(ROW(),COLUMN()-1,4))</f>
        <v>600000</v>
      </c>
      <c r="G842" s="45"/>
      <c r="H842" s="45"/>
      <c r="I842" s="45"/>
      <c r="J842" s="45"/>
    </row>
    <row r="843" spans="1:10" ht="13.5" customHeight="1" x14ac:dyDescent="0.2">
      <c r="A843" s="86">
        <v>92121701</v>
      </c>
      <c r="B843" s="69" t="str">
        <f ca="1">IFERROR(INDEX(UNSPSCDes,MATCH(INDIRECT(ADDRESS(ROW(),COLUMN()-1,4)),UNSPSCCode,0)),"")</f>
        <v>Vigilancia o mantenimiento o monitoreo de alarmas</v>
      </c>
      <c r="C843" s="90" t="s">
        <v>1450</v>
      </c>
      <c r="D843" s="81">
        <v>3</v>
      </c>
      <c r="E843" s="71">
        <v>1500</v>
      </c>
      <c r="F843" s="70">
        <f ca="1">INDIRECT(ADDRESS(ROW(),COLUMN()-2,4))*INDIRECT(ADDRESS(ROW(),COLUMN()-1,4))</f>
        <v>4500</v>
      </c>
      <c r="G843" s="45"/>
      <c r="H843" s="45"/>
      <c r="I843" s="45"/>
      <c r="J843" s="45"/>
    </row>
    <row r="844" spans="1:10" ht="13.5" customHeight="1" x14ac:dyDescent="0.2">
      <c r="A844" s="86">
        <v>76111503</v>
      </c>
      <c r="B844" s="69" t="str">
        <f ca="1">IFERROR(INDEX(UNSPSCDes,MATCH(INDIRECT(ADDRESS(ROW(),COLUMN()-1,4)),UNSPSCCode,0)),"")</f>
        <v>Servicios de mantenimiento del alumbrado</v>
      </c>
      <c r="C844" s="94" t="s">
        <v>1450</v>
      </c>
      <c r="D844" s="81">
        <v>1</v>
      </c>
      <c r="E844" s="71">
        <v>150000</v>
      </c>
      <c r="F844" s="70">
        <f ca="1">INDIRECT(ADDRESS(ROW(),COLUMN()-2,4))*INDIRECT(ADDRESS(ROW(),COLUMN()-1,4))</f>
        <v>150000</v>
      </c>
      <c r="G844" s="45"/>
      <c r="H844" s="45"/>
      <c r="I844" s="45"/>
      <c r="J844" s="45"/>
    </row>
    <row r="845" spans="1:10" ht="14.1" customHeight="1" x14ac:dyDescent="0.2">
      <c r="A845" s="45"/>
      <c r="B845" s="45"/>
      <c r="C845" s="45"/>
      <c r="D845" s="45"/>
      <c r="E845" s="73" t="s">
        <v>12552</v>
      </c>
      <c r="F845" s="74">
        <f ca="1">SUM(Table345[MONTO TOTAL ESTIMADO])</f>
        <v>1142500</v>
      </c>
      <c r="G845" s="45"/>
      <c r="H845" s="45" t="str">
        <f>C832</f>
        <v>Servicios</v>
      </c>
      <c r="I845" s="45" t="str">
        <f>E832</f>
        <v>Sí</v>
      </c>
      <c r="J845" s="45" t="str">
        <f>D832</f>
        <v>Compras Menores</v>
      </c>
    </row>
    <row r="846" spans="1:10" ht="14.1" customHeight="1" thickBot="1" x14ac:dyDescent="0.3"/>
    <row r="847" spans="1:10" ht="33.75" customHeight="1" thickBot="1" x14ac:dyDescent="0.25">
      <c r="A847" s="64" t="s">
        <v>16384</v>
      </c>
      <c r="B847" s="64" t="s">
        <v>161</v>
      </c>
      <c r="C847" s="64" t="s">
        <v>11726</v>
      </c>
      <c r="D847" s="64" t="s">
        <v>14380</v>
      </c>
      <c r="E847" s="64" t="s">
        <v>10962</v>
      </c>
      <c r="F847" s="64" t="s">
        <v>11095</v>
      </c>
      <c r="G847" s="45"/>
      <c r="H847" s="45"/>
      <c r="I847" s="45"/>
      <c r="J847" s="45"/>
    </row>
    <row r="848" spans="1:10" ht="13.5" customHeight="1" thickBot="1" x14ac:dyDescent="0.25">
      <c r="A848" s="85" t="s">
        <v>18839</v>
      </c>
      <c r="B848" s="85" t="s">
        <v>18839</v>
      </c>
      <c r="C848" s="66" t="s">
        <v>17799</v>
      </c>
      <c r="D848" s="66" t="s">
        <v>17484</v>
      </c>
      <c r="E848" s="66" t="s">
        <v>8855</v>
      </c>
      <c r="F848" s="66"/>
      <c r="G848" s="45"/>
      <c r="H848" s="45"/>
      <c r="I848" s="45"/>
      <c r="J848" s="45"/>
    </row>
    <row r="849" spans="1:10" ht="14.1" customHeight="1" thickBot="1" x14ac:dyDescent="0.25">
      <c r="A849" s="99" t="s">
        <v>14830</v>
      </c>
      <c r="B849" s="67" t="s">
        <v>8529</v>
      </c>
      <c r="C849" s="77">
        <v>42931</v>
      </c>
      <c r="D849" s="99" t="s">
        <v>9386</v>
      </c>
      <c r="E849" s="67" t="s">
        <v>13095</v>
      </c>
      <c r="F849" s="66" t="s">
        <v>3081</v>
      </c>
      <c r="G849" s="45"/>
      <c r="H849" s="45"/>
      <c r="I849" s="45"/>
      <c r="J849" s="45"/>
    </row>
    <row r="850" spans="1:10" ht="14.1" customHeight="1" thickBot="1" x14ac:dyDescent="0.25">
      <c r="A850" s="100"/>
      <c r="B850" s="67" t="s">
        <v>1787</v>
      </c>
      <c r="C850" s="96">
        <f>IF(C849="","",IF(AND(MONTH(C849)&gt;=1,MONTH(C849)&lt;=3),1,IF(AND(MONTH(C849)&gt;=4,MONTH(C849)&lt;=6),2,IF(AND(MONTH(C849)&gt;=7,MONTH(C849)&lt;=9),3,4))))</f>
        <v>3</v>
      </c>
      <c r="D850" s="100"/>
      <c r="E850" s="67" t="s">
        <v>2418</v>
      </c>
      <c r="F850" s="66" t="s">
        <v>11112</v>
      </c>
      <c r="G850" s="45"/>
      <c r="H850" s="45"/>
      <c r="I850" s="45"/>
      <c r="J850" s="45"/>
    </row>
    <row r="851" spans="1:10" ht="14.1" customHeight="1" thickBot="1" x14ac:dyDescent="0.25">
      <c r="A851" s="100"/>
      <c r="B851" s="67" t="s">
        <v>12944</v>
      </c>
      <c r="C851" s="77">
        <v>42962</v>
      </c>
      <c r="D851" s="100"/>
      <c r="E851" s="67" t="s">
        <v>3074</v>
      </c>
      <c r="F851" s="66" t="s">
        <v>11112</v>
      </c>
      <c r="G851" s="45"/>
      <c r="H851" s="45"/>
      <c r="I851" s="45"/>
      <c r="J851" s="45"/>
    </row>
    <row r="852" spans="1:10" ht="14.1" customHeight="1" thickBot="1" x14ac:dyDescent="0.25">
      <c r="A852" s="100"/>
      <c r="B852" s="67" t="s">
        <v>1787</v>
      </c>
      <c r="C852" s="96">
        <f>IF(C851="","",IF(AND(MONTH(C851)&gt;=1,MONTH(C851)&lt;=3),1,IF(AND(MONTH(C851)&gt;=4,MONTH(C851)&lt;=6),2,IF(AND(MONTH(C851)&gt;=7,MONTH(C851)&lt;=9),3,4))))</f>
        <v>3</v>
      </c>
      <c r="D852" s="100"/>
      <c r="E852" s="67" t="s">
        <v>13194</v>
      </c>
      <c r="F852" s="66" t="s">
        <v>11112</v>
      </c>
      <c r="G852" s="45"/>
      <c r="H852" s="45"/>
      <c r="I852" s="45"/>
      <c r="J852" s="45"/>
    </row>
    <row r="853" spans="1:10" ht="14.1" customHeight="1" thickBot="1" x14ac:dyDescent="0.25">
      <c r="A853" s="45"/>
      <c r="B853" s="45"/>
      <c r="C853" s="45"/>
      <c r="D853" s="45"/>
      <c r="E853" s="45"/>
      <c r="F853" s="45"/>
      <c r="G853" s="45"/>
      <c r="H853" s="45"/>
      <c r="I853" s="45"/>
      <c r="J853" s="45"/>
    </row>
    <row r="854" spans="1:10" ht="14.1" customHeight="1" thickBot="1" x14ac:dyDescent="0.25">
      <c r="A854" s="72" t="s">
        <v>15737</v>
      </c>
      <c r="B854" s="72" t="s">
        <v>16148</v>
      </c>
      <c r="C854" s="72" t="s">
        <v>15643</v>
      </c>
      <c r="D854" s="72" t="s">
        <v>15252</v>
      </c>
      <c r="E854" s="72" t="s">
        <v>6933</v>
      </c>
      <c r="F854" s="72" t="s">
        <v>15281</v>
      </c>
      <c r="G854" s="45"/>
      <c r="H854" s="45"/>
      <c r="I854" s="45"/>
      <c r="J854" s="45"/>
    </row>
    <row r="855" spans="1:10" ht="14.1" customHeight="1" x14ac:dyDescent="0.2">
      <c r="A855" s="86">
        <v>41102703</v>
      </c>
      <c r="B855" s="69" t="str">
        <f ca="1">IFERROR(INDEX(UNSPSCDes,MATCH(INDIRECT(ADDRESS(ROW(),COLUMN()-1,4)),UNSPSCCode,0)),"")</f>
        <v>Equipo de dispersión de luz</v>
      </c>
      <c r="C855" s="81" t="s">
        <v>1450</v>
      </c>
      <c r="D855" s="81">
        <v>50</v>
      </c>
      <c r="E855" s="71">
        <v>170</v>
      </c>
      <c r="F855" s="70">
        <f ca="1">INDIRECT(ADDRESS(ROW(),COLUMN()-2,4))*INDIRECT(ADDRESS(ROW(),COLUMN()-1,4))</f>
        <v>8500</v>
      </c>
      <c r="G855" s="45"/>
      <c r="H855" s="45"/>
      <c r="I855" s="45"/>
      <c r="J855" s="45"/>
    </row>
    <row r="856" spans="1:10" ht="13.5" customHeight="1" x14ac:dyDescent="0.2">
      <c r="A856" s="86">
        <v>39101701</v>
      </c>
      <c r="B856" s="69" t="str">
        <f ca="1">IFERROR(INDEX(UNSPSCDes,MATCH(INDIRECT(ADDRESS(ROW(),COLUMN()-1,4)),UNSPSCCode,0)),"")</f>
        <v>Tubos fluorescentes</v>
      </c>
      <c r="C856" s="81" t="s">
        <v>16990</v>
      </c>
      <c r="D856" s="81">
        <v>4</v>
      </c>
      <c r="E856" s="71">
        <v>240</v>
      </c>
      <c r="F856" s="70">
        <f ca="1">INDIRECT(ADDRESS(ROW(),COLUMN()-2,4))*INDIRECT(ADDRESS(ROW(),COLUMN()-1,4))</f>
        <v>960</v>
      </c>
      <c r="G856" s="45"/>
      <c r="H856" s="45"/>
      <c r="I856" s="45"/>
      <c r="J856" s="45"/>
    </row>
    <row r="857" spans="1:10" ht="13.5" customHeight="1" x14ac:dyDescent="0.2">
      <c r="A857" s="86">
        <v>39121002</v>
      </c>
      <c r="B857" s="69" t="str">
        <f ca="1">IFERROR(INDEX(UNSPSCDes,MATCH(INDIRECT(ADDRESS(ROW(),COLUMN()-1,4)),UNSPSCCode,0)),"")</f>
        <v>Transformadores de suministro de potencia</v>
      </c>
      <c r="C857" s="81" t="s">
        <v>18144</v>
      </c>
      <c r="D857" s="81">
        <v>3</v>
      </c>
      <c r="E857" s="71">
        <v>1500</v>
      </c>
      <c r="F857" s="70">
        <f ca="1">INDIRECT(ADDRESS(ROW(),COLUMN()-2,4))*INDIRECT(ADDRESS(ROW(),COLUMN()-1,4))</f>
        <v>4500</v>
      </c>
      <c r="G857" s="45"/>
      <c r="H857" s="45"/>
      <c r="I857" s="45"/>
      <c r="J857" s="45"/>
    </row>
    <row r="858" spans="1:10" ht="14.1" customHeight="1" x14ac:dyDescent="0.2">
      <c r="A858" s="45"/>
      <c r="B858" s="45"/>
      <c r="C858" s="45"/>
      <c r="D858" s="45"/>
      <c r="E858" s="73" t="s">
        <v>12552</v>
      </c>
      <c r="F858" s="74">
        <f ca="1">SUM(Table346[MONTO TOTAL ESTIMADO])</f>
        <v>13960</v>
      </c>
      <c r="G858" s="45"/>
      <c r="H858" s="45" t="str">
        <f>C848</f>
        <v>Bienes</v>
      </c>
      <c r="I858" s="45" t="str">
        <f>E848</f>
        <v>Sí</v>
      </c>
      <c r="J858" s="45" t="str">
        <f>D848</f>
        <v>Compras Menores</v>
      </c>
    </row>
    <row r="859" spans="1:10" ht="14.1" customHeight="1" thickBot="1" x14ac:dyDescent="0.3"/>
    <row r="860" spans="1:10" ht="33.75" customHeight="1" thickBot="1" x14ac:dyDescent="0.25">
      <c r="A860" s="64" t="s">
        <v>16384</v>
      </c>
      <c r="B860" s="64" t="s">
        <v>161</v>
      </c>
      <c r="C860" s="64" t="s">
        <v>11726</v>
      </c>
      <c r="D860" s="64" t="s">
        <v>14380</v>
      </c>
      <c r="E860" s="64" t="s">
        <v>10962</v>
      </c>
      <c r="F860" s="64" t="s">
        <v>11095</v>
      </c>
      <c r="G860" s="45"/>
      <c r="H860" s="45"/>
      <c r="I860" s="45"/>
      <c r="J860" s="45"/>
    </row>
    <row r="861" spans="1:10" ht="13.5" customHeight="1" thickBot="1" x14ac:dyDescent="0.25">
      <c r="A861" s="85" t="s">
        <v>18840</v>
      </c>
      <c r="B861" s="85" t="s">
        <v>18840</v>
      </c>
      <c r="C861" s="66" t="s">
        <v>17799</v>
      </c>
      <c r="D861" s="66" t="s">
        <v>17484</v>
      </c>
      <c r="E861" s="66" t="s">
        <v>8855</v>
      </c>
      <c r="F861" s="66"/>
      <c r="G861" s="45"/>
      <c r="H861" s="45"/>
      <c r="I861" s="45"/>
      <c r="J861" s="45"/>
    </row>
    <row r="862" spans="1:10" ht="14.1" customHeight="1" thickBot="1" x14ac:dyDescent="0.25">
      <c r="A862" s="99" t="s">
        <v>14830</v>
      </c>
      <c r="B862" s="67" t="s">
        <v>8529</v>
      </c>
      <c r="C862" s="77">
        <v>42926</v>
      </c>
      <c r="D862" s="99" t="s">
        <v>9386</v>
      </c>
      <c r="E862" s="67" t="s">
        <v>13095</v>
      </c>
      <c r="F862" s="66" t="s">
        <v>3081</v>
      </c>
      <c r="G862" s="45"/>
      <c r="H862" s="45"/>
      <c r="I862" s="45"/>
      <c r="J862" s="45"/>
    </row>
    <row r="863" spans="1:10" ht="14.1" customHeight="1" thickBot="1" x14ac:dyDescent="0.25">
      <c r="A863" s="100"/>
      <c r="B863" s="67" t="s">
        <v>1787</v>
      </c>
      <c r="C863" s="96">
        <f>IF(C862="","",IF(AND(MONTH(C862)&gt;=1,MONTH(C862)&lt;=3),1,IF(AND(MONTH(C862)&gt;=4,MONTH(C862)&lt;=6),2,IF(AND(MONTH(C862)&gt;=7,MONTH(C862)&lt;=9),3,4))))</f>
        <v>3</v>
      </c>
      <c r="D863" s="100"/>
      <c r="E863" s="67" t="s">
        <v>2418</v>
      </c>
      <c r="F863" s="66" t="s">
        <v>11112</v>
      </c>
      <c r="G863" s="45"/>
      <c r="H863" s="45"/>
      <c r="I863" s="45"/>
      <c r="J863" s="45"/>
    </row>
    <row r="864" spans="1:10" ht="14.1" customHeight="1" thickBot="1" x14ac:dyDescent="0.25">
      <c r="A864" s="100"/>
      <c r="B864" s="67" t="s">
        <v>12944</v>
      </c>
      <c r="C864" s="77">
        <v>42957</v>
      </c>
      <c r="D864" s="100"/>
      <c r="E864" s="67" t="s">
        <v>3074</v>
      </c>
      <c r="F864" s="66" t="s">
        <v>11112</v>
      </c>
      <c r="G864" s="45"/>
      <c r="H864" s="45"/>
      <c r="I864" s="45"/>
      <c r="J864" s="45"/>
    </row>
    <row r="865" spans="1:10" ht="14.1" customHeight="1" thickBot="1" x14ac:dyDescent="0.25">
      <c r="A865" s="100"/>
      <c r="B865" s="67" t="s">
        <v>1787</v>
      </c>
      <c r="C865" s="96">
        <f>IF(C864="","",IF(AND(MONTH(C864)&gt;=1,MONTH(C864)&lt;=3),1,IF(AND(MONTH(C864)&gt;=4,MONTH(C864)&lt;=6),2,IF(AND(MONTH(C864)&gt;=7,MONTH(C864)&lt;=9),3,4))))</f>
        <v>3</v>
      </c>
      <c r="D865" s="100"/>
      <c r="E865" s="67" t="s">
        <v>13194</v>
      </c>
      <c r="F865" s="66" t="s">
        <v>11112</v>
      </c>
      <c r="G865" s="45"/>
      <c r="H865" s="45"/>
      <c r="I865" s="45"/>
      <c r="J865" s="45"/>
    </row>
    <row r="866" spans="1:10" ht="14.1" customHeight="1" thickBot="1" x14ac:dyDescent="0.25">
      <c r="A866" s="45"/>
      <c r="B866" s="45"/>
      <c r="C866" s="45"/>
      <c r="D866" s="45"/>
      <c r="E866" s="45"/>
      <c r="F866" s="45"/>
      <c r="G866" s="45"/>
      <c r="H866" s="45"/>
      <c r="I866" s="45"/>
      <c r="J866" s="45"/>
    </row>
    <row r="867" spans="1:10" ht="14.1" customHeight="1" thickBot="1" x14ac:dyDescent="0.25">
      <c r="A867" s="72" t="s">
        <v>15737</v>
      </c>
      <c r="B867" s="72" t="s">
        <v>16148</v>
      </c>
      <c r="C867" s="72" t="s">
        <v>15643</v>
      </c>
      <c r="D867" s="72" t="s">
        <v>15252</v>
      </c>
      <c r="E867" s="72" t="s">
        <v>6933</v>
      </c>
      <c r="F867" s="72" t="s">
        <v>15281</v>
      </c>
      <c r="G867" s="45"/>
      <c r="H867" s="45"/>
      <c r="I867" s="45"/>
      <c r="J867" s="45"/>
    </row>
    <row r="868" spans="1:10" ht="14.1" customHeight="1" x14ac:dyDescent="0.2">
      <c r="A868" s="86">
        <v>31201603</v>
      </c>
      <c r="B868" s="69" t="str">
        <f ca="1">IFERROR(INDEX(UNSPSCDes,MATCH(INDIRECT(ADDRESS(ROW(),COLUMN()-1,4)),UNSPSCCode,0)),"")</f>
        <v>Gomas</v>
      </c>
      <c r="C868" s="81" t="s">
        <v>1450</v>
      </c>
      <c r="D868" s="81">
        <v>10</v>
      </c>
      <c r="E868" s="71">
        <v>5000</v>
      </c>
      <c r="F868" s="70">
        <f ca="1">INDIRECT(ADDRESS(ROW(),COLUMN()-2,4))*INDIRECT(ADDRESS(ROW(),COLUMN()-1,4))</f>
        <v>50000</v>
      </c>
      <c r="G868" s="45"/>
      <c r="H868" s="45"/>
      <c r="I868" s="45"/>
      <c r="J868" s="45"/>
    </row>
    <row r="869" spans="1:10" ht="13.5" customHeight="1" x14ac:dyDescent="0.2">
      <c r="A869" s="86">
        <v>26111703</v>
      </c>
      <c r="B869" s="69" t="str">
        <f ca="1">IFERROR(INDEX(UNSPSCDes,MATCH(INDIRECT(ADDRESS(ROW(),COLUMN()-1,4)),UNSPSCCode,0)),"")</f>
        <v>Baterías para vehículos</v>
      </c>
      <c r="C869" s="90" t="s">
        <v>1450</v>
      </c>
      <c r="D869" s="81">
        <v>10</v>
      </c>
      <c r="E869" s="71">
        <v>8000</v>
      </c>
      <c r="F869" s="70">
        <f ca="1">INDIRECT(ADDRESS(ROW(),COLUMN()-2,4))*INDIRECT(ADDRESS(ROW(),COLUMN()-1,4))</f>
        <v>80000</v>
      </c>
      <c r="G869" s="45"/>
      <c r="H869" s="45"/>
      <c r="I869" s="45"/>
      <c r="J869" s="45"/>
    </row>
    <row r="870" spans="1:10" ht="13.5" customHeight="1" x14ac:dyDescent="0.2">
      <c r="A870" s="86">
        <v>26111702</v>
      </c>
      <c r="B870" s="69" t="str">
        <f ca="1">IFERROR(INDEX(UNSPSCDes,MATCH(INDIRECT(ADDRESS(ROW(),COLUMN()-1,4)),UNSPSCCode,0)),"")</f>
        <v>Pilas alcalinas</v>
      </c>
      <c r="C870" s="90" t="s">
        <v>1450</v>
      </c>
      <c r="D870" s="81">
        <v>20</v>
      </c>
      <c r="E870" s="71">
        <v>100</v>
      </c>
      <c r="F870" s="70">
        <f ca="1">INDIRECT(ADDRESS(ROW(),COLUMN()-2,4))*INDIRECT(ADDRESS(ROW(),COLUMN()-1,4))</f>
        <v>2000</v>
      </c>
      <c r="G870" s="45"/>
      <c r="H870" s="45"/>
      <c r="I870" s="45"/>
      <c r="J870" s="45"/>
    </row>
    <row r="871" spans="1:10" ht="13.5" customHeight="1" x14ac:dyDescent="0.2">
      <c r="A871" s="86">
        <v>26111702</v>
      </c>
      <c r="B871" s="69" t="str">
        <f ca="1">IFERROR(INDEX(UNSPSCDes,MATCH(INDIRECT(ADDRESS(ROW(),COLUMN()-1,4)),UNSPSCCode,0)),"")</f>
        <v>Pilas alcalinas</v>
      </c>
      <c r="C871" s="90" t="s">
        <v>1450</v>
      </c>
      <c r="D871" s="81">
        <v>20</v>
      </c>
      <c r="E871" s="71">
        <v>40</v>
      </c>
      <c r="F871" s="70">
        <f ca="1">INDIRECT(ADDRESS(ROW(),COLUMN()-2,4))*INDIRECT(ADDRESS(ROW(),COLUMN()-1,4))</f>
        <v>800</v>
      </c>
      <c r="G871" s="45"/>
      <c r="H871" s="45"/>
      <c r="I871" s="45"/>
      <c r="J871" s="45"/>
    </row>
    <row r="872" spans="1:10" ht="14.1" customHeight="1" x14ac:dyDescent="0.2">
      <c r="A872" s="45"/>
      <c r="B872" s="45"/>
      <c r="C872" s="45"/>
      <c r="D872" s="45"/>
      <c r="E872" s="73" t="s">
        <v>12552</v>
      </c>
      <c r="F872" s="74">
        <f ca="1">SUM(Table347[MONTO TOTAL ESTIMADO])</f>
        <v>132800</v>
      </c>
      <c r="G872" s="45"/>
      <c r="H872" s="45" t="str">
        <f>C861</f>
        <v>Bienes</v>
      </c>
      <c r="I872" s="45" t="str">
        <f>E861</f>
        <v>Sí</v>
      </c>
      <c r="J872" s="45" t="str">
        <f>D861</f>
        <v>Compras Menores</v>
      </c>
    </row>
    <row r="873" spans="1:10" ht="14.1" customHeight="1" thickBot="1" x14ac:dyDescent="0.3"/>
    <row r="874" spans="1:10" ht="33.75" customHeight="1" thickBot="1" x14ac:dyDescent="0.25">
      <c r="A874" s="64" t="s">
        <v>16384</v>
      </c>
      <c r="B874" s="64" t="s">
        <v>161</v>
      </c>
      <c r="C874" s="64" t="s">
        <v>11726</v>
      </c>
      <c r="D874" s="64" t="s">
        <v>14380</v>
      </c>
      <c r="E874" s="64" t="s">
        <v>10962</v>
      </c>
      <c r="F874" s="64" t="s">
        <v>11095</v>
      </c>
      <c r="G874" s="45"/>
      <c r="H874" s="45"/>
      <c r="I874" s="45"/>
      <c r="J874" s="45"/>
    </row>
    <row r="875" spans="1:10" ht="13.5" customHeight="1" thickBot="1" x14ac:dyDescent="0.25">
      <c r="A875" s="85" t="s">
        <v>18841</v>
      </c>
      <c r="B875" s="85" t="s">
        <v>18841</v>
      </c>
      <c r="C875" s="66" t="s">
        <v>17799</v>
      </c>
      <c r="D875" s="66" t="s">
        <v>17484</v>
      </c>
      <c r="E875" s="66" t="s">
        <v>8855</v>
      </c>
      <c r="F875" s="66"/>
      <c r="G875" s="45"/>
      <c r="H875" s="45"/>
      <c r="I875" s="45"/>
      <c r="J875" s="45"/>
    </row>
    <row r="876" spans="1:10" ht="14.1" customHeight="1" thickBot="1" x14ac:dyDescent="0.25">
      <c r="A876" s="99" t="s">
        <v>14830</v>
      </c>
      <c r="B876" s="67" t="s">
        <v>8529</v>
      </c>
      <c r="C876" s="77">
        <v>42921</v>
      </c>
      <c r="D876" s="99" t="s">
        <v>9386</v>
      </c>
      <c r="E876" s="67" t="s">
        <v>13095</v>
      </c>
      <c r="F876" s="66" t="s">
        <v>3081</v>
      </c>
      <c r="G876" s="45"/>
      <c r="H876" s="45"/>
      <c r="I876" s="45"/>
      <c r="J876" s="45"/>
    </row>
    <row r="877" spans="1:10" ht="14.1" customHeight="1" thickBot="1" x14ac:dyDescent="0.25">
      <c r="A877" s="100"/>
      <c r="B877" s="67" t="s">
        <v>1787</v>
      </c>
      <c r="C877" s="96">
        <f>IF(C876="","",IF(AND(MONTH(C876)&gt;=1,MONTH(C876)&lt;=3),1,IF(AND(MONTH(C876)&gt;=4,MONTH(C876)&lt;=6),2,IF(AND(MONTH(C876)&gt;=7,MONTH(C876)&lt;=9),3,4))))</f>
        <v>3</v>
      </c>
      <c r="D877" s="100"/>
      <c r="E877" s="67" t="s">
        <v>2418</v>
      </c>
      <c r="F877" s="66" t="s">
        <v>11112</v>
      </c>
      <c r="G877" s="45"/>
      <c r="H877" s="45"/>
      <c r="I877" s="45"/>
      <c r="J877" s="45"/>
    </row>
    <row r="878" spans="1:10" ht="14.1" customHeight="1" thickBot="1" x14ac:dyDescent="0.25">
      <c r="A878" s="100"/>
      <c r="B878" s="67" t="s">
        <v>12944</v>
      </c>
      <c r="C878" s="77">
        <v>42952</v>
      </c>
      <c r="D878" s="100"/>
      <c r="E878" s="67" t="s">
        <v>3074</v>
      </c>
      <c r="F878" s="66" t="s">
        <v>11112</v>
      </c>
      <c r="G878" s="45"/>
      <c r="H878" s="45"/>
      <c r="I878" s="45"/>
      <c r="J878" s="45"/>
    </row>
    <row r="879" spans="1:10" ht="14.1" customHeight="1" thickBot="1" x14ac:dyDescent="0.25">
      <c r="A879" s="100"/>
      <c r="B879" s="67" t="s">
        <v>1787</v>
      </c>
      <c r="C879" s="96">
        <f>IF(C878="","",IF(AND(MONTH(C878)&gt;=1,MONTH(C878)&lt;=3),1,IF(AND(MONTH(C878)&gt;=4,MONTH(C878)&lt;=6),2,IF(AND(MONTH(C878)&gt;=7,MONTH(C878)&lt;=9),3,4))))</f>
        <v>3</v>
      </c>
      <c r="D879" s="100"/>
      <c r="E879" s="67" t="s">
        <v>13194</v>
      </c>
      <c r="F879" s="66" t="s">
        <v>11112</v>
      </c>
      <c r="G879" s="45"/>
      <c r="H879" s="45"/>
      <c r="I879" s="45"/>
      <c r="J879" s="45"/>
    </row>
    <row r="880" spans="1:10" ht="14.1" customHeight="1" thickBot="1" x14ac:dyDescent="0.25">
      <c r="A880" s="45"/>
      <c r="B880" s="45"/>
      <c r="C880" s="45"/>
      <c r="D880" s="45"/>
      <c r="E880" s="45"/>
      <c r="F880" s="45"/>
      <c r="G880" s="45"/>
      <c r="H880" s="45"/>
      <c r="I880" s="45"/>
      <c r="J880" s="45"/>
    </row>
    <row r="881" spans="1:10" ht="14.1" customHeight="1" thickBot="1" x14ac:dyDescent="0.25">
      <c r="A881" s="72" t="s">
        <v>15737</v>
      </c>
      <c r="B881" s="72" t="s">
        <v>16148</v>
      </c>
      <c r="C881" s="72" t="s">
        <v>15643</v>
      </c>
      <c r="D881" s="72" t="s">
        <v>15252</v>
      </c>
      <c r="E881" s="72" t="s">
        <v>6933</v>
      </c>
      <c r="F881" s="72" t="s">
        <v>15281</v>
      </c>
      <c r="G881" s="45"/>
      <c r="H881" s="45"/>
      <c r="I881" s="45"/>
      <c r="J881" s="45"/>
    </row>
    <row r="882" spans="1:10" ht="14.1" customHeight="1" x14ac:dyDescent="0.2">
      <c r="A882" s="86">
        <v>39111521</v>
      </c>
      <c r="B882" s="69" t="str">
        <f ca="1">IFERROR(INDEX(UNSPSCDes,MATCH(INDIRECT(ADDRESS(ROW(),COLUMN()-1,4)),UNSPSCCode,0)),"")</f>
        <v>Plafones</v>
      </c>
      <c r="C882" s="81" t="s">
        <v>16990</v>
      </c>
      <c r="D882" s="81">
        <v>5</v>
      </c>
      <c r="E882" s="71">
        <v>2500</v>
      </c>
      <c r="F882" s="70">
        <f ca="1">INDIRECT(ADDRESS(ROW(),COLUMN()-2,4))*INDIRECT(ADDRESS(ROW(),COLUMN()-1,4))</f>
        <v>12500</v>
      </c>
      <c r="G882" s="45"/>
      <c r="H882" s="45"/>
      <c r="I882" s="45"/>
      <c r="J882" s="45"/>
    </row>
    <row r="883" spans="1:10" ht="13.5" customHeight="1" x14ac:dyDescent="0.2">
      <c r="A883" s="86">
        <v>60121001</v>
      </c>
      <c r="B883" s="69" t="str">
        <f ca="1">IFERROR(INDEX(UNSPSCDes,MATCH(INDIRECT(ADDRESS(ROW(),COLUMN()-1,4)),UNSPSCCode,0)),"")</f>
        <v>Pinturas</v>
      </c>
      <c r="C883" s="81" t="s">
        <v>9560</v>
      </c>
      <c r="D883" s="81">
        <v>50</v>
      </c>
      <c r="E883" s="71">
        <v>1300</v>
      </c>
      <c r="F883" s="70">
        <f ca="1">INDIRECT(ADDRESS(ROW(),COLUMN()-2,4))*INDIRECT(ADDRESS(ROW(),COLUMN()-1,4))</f>
        <v>65000</v>
      </c>
      <c r="G883" s="45"/>
      <c r="H883" s="45"/>
      <c r="I883" s="45"/>
      <c r="J883" s="45"/>
    </row>
    <row r="884" spans="1:10" ht="13.5" customHeight="1" x14ac:dyDescent="0.2">
      <c r="A884" s="86">
        <v>31211904</v>
      </c>
      <c r="B884" s="69" t="str">
        <f ca="1">IFERROR(INDEX(UNSPSCDes,MATCH(INDIRECT(ADDRESS(ROW(),COLUMN()-1,4)),UNSPSCCode,0)),"")</f>
        <v>Brochas</v>
      </c>
      <c r="C884" s="90" t="s">
        <v>1450</v>
      </c>
      <c r="D884" s="81">
        <v>5</v>
      </c>
      <c r="E884" s="71">
        <v>25</v>
      </c>
      <c r="F884" s="70">
        <f ca="1">INDIRECT(ADDRESS(ROW(),COLUMN()-2,4))*INDIRECT(ADDRESS(ROW(),COLUMN()-1,4))</f>
        <v>125</v>
      </c>
      <c r="G884" s="45"/>
      <c r="H884" s="45"/>
      <c r="I884" s="45"/>
      <c r="J884" s="45"/>
    </row>
    <row r="885" spans="1:10" ht="13.5" customHeight="1" x14ac:dyDescent="0.2">
      <c r="A885" s="86">
        <v>12352310</v>
      </c>
      <c r="B885" s="69" t="str">
        <f ca="1">IFERROR(INDEX(UNSPSCDes,MATCH(INDIRECT(ADDRESS(ROW(),COLUMN()-1,4)),UNSPSCCode,0)),"")</f>
        <v>Siliconas</v>
      </c>
      <c r="C885" s="94" t="s">
        <v>1450</v>
      </c>
      <c r="D885" s="81">
        <v>20</v>
      </c>
      <c r="E885" s="71">
        <v>250</v>
      </c>
      <c r="F885" s="70">
        <f ca="1">INDIRECT(ADDRESS(ROW(),COLUMN()-2,4))*INDIRECT(ADDRESS(ROW(),COLUMN()-1,4))</f>
        <v>5000</v>
      </c>
      <c r="G885" s="45"/>
      <c r="H885" s="45"/>
      <c r="I885" s="45"/>
      <c r="J885" s="45"/>
    </row>
    <row r="886" spans="1:10" ht="14.1" customHeight="1" x14ac:dyDescent="0.2">
      <c r="A886" s="45"/>
      <c r="B886" s="45"/>
      <c r="C886" s="45"/>
      <c r="D886" s="45"/>
      <c r="E886" s="73" t="s">
        <v>12552</v>
      </c>
      <c r="F886" s="74">
        <f ca="1">SUM(Table348[MONTO TOTAL ESTIMADO])</f>
        <v>82625</v>
      </c>
      <c r="G886" s="45"/>
      <c r="H886" s="45" t="str">
        <f>C875</f>
        <v>Bienes</v>
      </c>
      <c r="I886" s="45" t="str">
        <f>E875</f>
        <v>Sí</v>
      </c>
      <c r="J886" s="45" t="str">
        <f>D875</f>
        <v>Compras Menores</v>
      </c>
    </row>
    <row r="887" spans="1:10" ht="14.1" customHeight="1" thickBot="1" x14ac:dyDescent="0.3"/>
    <row r="888" spans="1:10" ht="33.75" customHeight="1" thickBot="1" x14ac:dyDescent="0.25">
      <c r="A888" s="64" t="s">
        <v>16384</v>
      </c>
      <c r="B888" s="64" t="s">
        <v>161</v>
      </c>
      <c r="C888" s="64" t="s">
        <v>11726</v>
      </c>
      <c r="D888" s="64" t="s">
        <v>14380</v>
      </c>
      <c r="E888" s="64" t="s">
        <v>10962</v>
      </c>
      <c r="F888" s="64" t="s">
        <v>11095</v>
      </c>
      <c r="G888" s="45"/>
      <c r="H888" s="45"/>
      <c r="I888" s="45"/>
      <c r="J888" s="45"/>
    </row>
    <row r="889" spans="1:10" ht="13.5" customHeight="1" thickBot="1" x14ac:dyDescent="0.25">
      <c r="A889" s="85" t="s">
        <v>18842</v>
      </c>
      <c r="B889" s="85" t="s">
        <v>18842</v>
      </c>
      <c r="C889" s="66" t="s">
        <v>17799</v>
      </c>
      <c r="D889" s="66" t="s">
        <v>17484</v>
      </c>
      <c r="E889" s="66" t="s">
        <v>17855</v>
      </c>
      <c r="F889" s="66"/>
      <c r="G889" s="45"/>
      <c r="H889" s="45"/>
      <c r="I889" s="45"/>
      <c r="J889" s="45"/>
    </row>
    <row r="890" spans="1:10" ht="14.1" customHeight="1" thickBot="1" x14ac:dyDescent="0.25">
      <c r="A890" s="99" t="s">
        <v>14830</v>
      </c>
      <c r="B890" s="67" t="s">
        <v>8529</v>
      </c>
      <c r="C890" s="77">
        <v>42921</v>
      </c>
      <c r="D890" s="99" t="s">
        <v>9386</v>
      </c>
      <c r="E890" s="67" t="s">
        <v>13095</v>
      </c>
      <c r="F890" s="66" t="s">
        <v>3081</v>
      </c>
      <c r="G890" s="45"/>
      <c r="H890" s="45"/>
      <c r="I890" s="45"/>
      <c r="J890" s="45"/>
    </row>
    <row r="891" spans="1:10" ht="14.1" customHeight="1" thickBot="1" x14ac:dyDescent="0.25">
      <c r="A891" s="100"/>
      <c r="B891" s="67" t="s">
        <v>1787</v>
      </c>
      <c r="C891" s="96">
        <f>IF(C890="","",IF(AND(MONTH(C890)&gt;=1,MONTH(C890)&lt;=3),1,IF(AND(MONTH(C890)&gt;=4,MONTH(C890)&lt;=6),2,IF(AND(MONTH(C890)&gt;=7,MONTH(C890)&lt;=9),3,4))))</f>
        <v>3</v>
      </c>
      <c r="D891" s="100"/>
      <c r="E891" s="67" t="s">
        <v>2418</v>
      </c>
      <c r="F891" s="66" t="s">
        <v>11112</v>
      </c>
      <c r="G891" s="45"/>
      <c r="H891" s="45"/>
      <c r="I891" s="45"/>
      <c r="J891" s="45"/>
    </row>
    <row r="892" spans="1:10" ht="14.1" customHeight="1" thickBot="1" x14ac:dyDescent="0.25">
      <c r="A892" s="100"/>
      <c r="B892" s="67" t="s">
        <v>12944</v>
      </c>
      <c r="C892" s="77">
        <v>42952</v>
      </c>
      <c r="D892" s="100"/>
      <c r="E892" s="67" t="s">
        <v>3074</v>
      </c>
      <c r="F892" s="66" t="s">
        <v>11112</v>
      </c>
      <c r="G892" s="45"/>
      <c r="H892" s="45"/>
      <c r="I892" s="45"/>
      <c r="J892" s="45"/>
    </row>
    <row r="893" spans="1:10" ht="14.1" customHeight="1" thickBot="1" x14ac:dyDescent="0.25">
      <c r="A893" s="100"/>
      <c r="B893" s="67" t="s">
        <v>1787</v>
      </c>
      <c r="C893" s="96">
        <f>IF(C892="","",IF(AND(MONTH(C892)&gt;=1,MONTH(C892)&lt;=3),1,IF(AND(MONTH(C892)&gt;=4,MONTH(C892)&lt;=6),2,IF(AND(MONTH(C892)&gt;=7,MONTH(C892)&lt;=9),3,4))))</f>
        <v>3</v>
      </c>
      <c r="D893" s="100"/>
      <c r="E893" s="67" t="s">
        <v>13194</v>
      </c>
      <c r="F893" s="66" t="s">
        <v>11112</v>
      </c>
      <c r="G893" s="45"/>
      <c r="H893" s="45"/>
      <c r="I893" s="45"/>
      <c r="J893" s="45"/>
    </row>
    <row r="894" spans="1:10" ht="14.1" customHeight="1" thickBot="1" x14ac:dyDescent="0.25">
      <c r="A894" s="45"/>
      <c r="B894" s="45"/>
      <c r="C894" s="45"/>
      <c r="D894" s="45"/>
      <c r="E894" s="45"/>
      <c r="F894" s="45"/>
      <c r="G894" s="45"/>
      <c r="H894" s="45"/>
      <c r="I894" s="45"/>
      <c r="J894" s="45"/>
    </row>
    <row r="895" spans="1:10" ht="14.1" customHeight="1" thickBot="1" x14ac:dyDescent="0.25">
      <c r="A895" s="72" t="s">
        <v>15737</v>
      </c>
      <c r="B895" s="72" t="s">
        <v>16148</v>
      </c>
      <c r="C895" s="72" t="s">
        <v>15643</v>
      </c>
      <c r="D895" s="72" t="s">
        <v>15252</v>
      </c>
      <c r="E895" s="72" t="s">
        <v>6933</v>
      </c>
      <c r="F895" s="72" t="s">
        <v>15281</v>
      </c>
      <c r="G895" s="45"/>
      <c r="H895" s="45"/>
      <c r="I895" s="45"/>
      <c r="J895" s="45"/>
    </row>
    <row r="896" spans="1:10" ht="13.5" customHeight="1" x14ac:dyDescent="0.2">
      <c r="A896" s="86">
        <v>93151510</v>
      </c>
      <c r="B896" s="69" t="str">
        <f ca="1">IFERROR(INDEX(UNSPSCDes,MATCH(INDIRECT(ADDRESS(ROW(),COLUMN()-1,4)),UNSPSCCode,0)),"")</f>
        <v>Servicios recaudación de  impuestos o tasas administrativas</v>
      </c>
      <c r="C896" s="81" t="s">
        <v>1450</v>
      </c>
      <c r="D896" s="81">
        <v>300</v>
      </c>
      <c r="E896" s="71">
        <v>60</v>
      </c>
      <c r="F896" s="70">
        <f ca="1">INDIRECT(ADDRESS(ROW(),COLUMN()-2,4))*INDIRECT(ADDRESS(ROW(),COLUMN()-1,4))</f>
        <v>18000</v>
      </c>
      <c r="G896" s="45"/>
      <c r="H896" s="45"/>
      <c r="I896" s="45"/>
      <c r="J896" s="45"/>
    </row>
    <row r="897" spans="1:10" ht="14.1" customHeight="1" x14ac:dyDescent="0.2">
      <c r="A897" s="45"/>
      <c r="B897" s="45"/>
      <c r="C897" s="45"/>
      <c r="D897" s="45"/>
      <c r="E897" s="73" t="s">
        <v>12552</v>
      </c>
      <c r="F897" s="74">
        <f ca="1">SUM(Table349[MONTO TOTAL ESTIMADO])</f>
        <v>18000</v>
      </c>
      <c r="G897" s="45"/>
      <c r="H897" s="45" t="str">
        <f>C889</f>
        <v>Bienes</v>
      </c>
      <c r="I897" s="45" t="str">
        <f>E889</f>
        <v>No</v>
      </c>
      <c r="J897" s="45" t="str">
        <f>D889</f>
        <v>Compras Menores</v>
      </c>
    </row>
    <row r="898" spans="1:10" ht="14.1" customHeight="1" thickBot="1" x14ac:dyDescent="0.3"/>
    <row r="899" spans="1:10" ht="33.75" customHeight="1" thickBot="1" x14ac:dyDescent="0.25">
      <c r="A899" s="64" t="s">
        <v>16384</v>
      </c>
      <c r="B899" s="64" t="s">
        <v>161</v>
      </c>
      <c r="C899" s="64" t="s">
        <v>11726</v>
      </c>
      <c r="D899" s="64" t="s">
        <v>14380</v>
      </c>
      <c r="E899" s="64" t="s">
        <v>10962</v>
      </c>
      <c r="F899" s="64" t="s">
        <v>11095</v>
      </c>
      <c r="G899" s="45"/>
      <c r="H899" s="45"/>
      <c r="I899" s="45"/>
      <c r="J899" s="45"/>
    </row>
    <row r="900" spans="1:10" ht="13.5" customHeight="1" thickBot="1" x14ac:dyDescent="0.25">
      <c r="A900" s="85" t="s">
        <v>18844</v>
      </c>
      <c r="B900" s="85" t="s">
        <v>18844</v>
      </c>
      <c r="C900" s="66" t="s">
        <v>6799</v>
      </c>
      <c r="D900" s="66" t="s">
        <v>10171</v>
      </c>
      <c r="E900" s="66" t="s">
        <v>17855</v>
      </c>
      <c r="F900" s="66"/>
      <c r="G900" s="45"/>
      <c r="H900" s="45"/>
      <c r="I900" s="45"/>
      <c r="J900" s="45"/>
    </row>
    <row r="901" spans="1:10" ht="14.1" customHeight="1" thickBot="1" x14ac:dyDescent="0.25">
      <c r="A901" s="99" t="s">
        <v>14830</v>
      </c>
      <c r="B901" s="67" t="s">
        <v>8529</v>
      </c>
      <c r="C901" s="77">
        <v>42921</v>
      </c>
      <c r="D901" s="99" t="s">
        <v>9386</v>
      </c>
      <c r="E901" s="67" t="s">
        <v>13095</v>
      </c>
      <c r="F901" s="66" t="s">
        <v>3081</v>
      </c>
      <c r="G901" s="45"/>
      <c r="H901" s="45"/>
      <c r="I901" s="45"/>
      <c r="J901" s="45"/>
    </row>
    <row r="902" spans="1:10" ht="14.1" customHeight="1" thickBot="1" x14ac:dyDescent="0.25">
      <c r="A902" s="100"/>
      <c r="B902" s="67" t="s">
        <v>1787</v>
      </c>
      <c r="C902" s="96">
        <f>IF(C901="","",IF(AND(MONTH(C901)&gt;=1,MONTH(C901)&lt;=3),1,IF(AND(MONTH(C901)&gt;=4,MONTH(C901)&lt;=6),2,IF(AND(MONTH(C901)&gt;=7,MONTH(C901)&lt;=9),3,4))))</f>
        <v>3</v>
      </c>
      <c r="D902" s="100"/>
      <c r="E902" s="67" t="s">
        <v>2418</v>
      </c>
      <c r="F902" s="66" t="s">
        <v>11112</v>
      </c>
      <c r="G902" s="45"/>
      <c r="H902" s="45"/>
      <c r="I902" s="45"/>
      <c r="J902" s="45"/>
    </row>
    <row r="903" spans="1:10" ht="14.1" customHeight="1" thickBot="1" x14ac:dyDescent="0.25">
      <c r="A903" s="100"/>
      <c r="B903" s="67" t="s">
        <v>12944</v>
      </c>
      <c r="C903" s="77">
        <v>42952</v>
      </c>
      <c r="D903" s="100"/>
      <c r="E903" s="67" t="s">
        <v>3074</v>
      </c>
      <c r="F903" s="66" t="s">
        <v>11112</v>
      </c>
      <c r="G903" s="45"/>
      <c r="H903" s="45"/>
      <c r="I903" s="45"/>
      <c r="J903" s="45"/>
    </row>
    <row r="904" spans="1:10" ht="14.1" customHeight="1" thickBot="1" x14ac:dyDescent="0.25">
      <c r="A904" s="100"/>
      <c r="B904" s="67" t="s">
        <v>1787</v>
      </c>
      <c r="C904" s="96">
        <f>IF(C903="","",IF(AND(MONTH(C903)&gt;=1,MONTH(C903)&lt;=3),1,IF(AND(MONTH(C903)&gt;=4,MONTH(C903)&lt;=6),2,IF(AND(MONTH(C903)&gt;=7,MONTH(C903)&lt;=9),3,4))))</f>
        <v>3</v>
      </c>
      <c r="D904" s="100"/>
      <c r="E904" s="67" t="s">
        <v>13194</v>
      </c>
      <c r="F904" s="66" t="s">
        <v>11112</v>
      </c>
      <c r="G904" s="45"/>
      <c r="H904" s="45"/>
      <c r="I904" s="45"/>
      <c r="J904" s="45"/>
    </row>
    <row r="905" spans="1:10" ht="14.1" customHeight="1" thickBot="1" x14ac:dyDescent="0.25">
      <c r="A905" s="45"/>
      <c r="B905" s="45"/>
      <c r="C905" s="45"/>
      <c r="D905" s="45"/>
      <c r="E905" s="45"/>
      <c r="F905" s="45"/>
      <c r="G905" s="45"/>
      <c r="H905" s="45"/>
      <c r="I905" s="45"/>
      <c r="J905" s="45"/>
    </row>
    <row r="906" spans="1:10" ht="14.1" customHeight="1" thickBot="1" x14ac:dyDescent="0.25">
      <c r="A906" s="72" t="s">
        <v>15737</v>
      </c>
      <c r="B906" s="72" t="s">
        <v>16148</v>
      </c>
      <c r="C906" s="72" t="s">
        <v>15643</v>
      </c>
      <c r="D906" s="72" t="s">
        <v>15252</v>
      </c>
      <c r="E906" s="72" t="s">
        <v>6933</v>
      </c>
      <c r="F906" s="72" t="s">
        <v>15281</v>
      </c>
      <c r="G906" s="45"/>
      <c r="H906" s="45"/>
      <c r="I906" s="45"/>
      <c r="J906" s="45"/>
    </row>
    <row r="907" spans="1:10" ht="14.1" customHeight="1" x14ac:dyDescent="0.2">
      <c r="A907" s="86">
        <v>83111503</v>
      </c>
      <c r="B907" s="69" t="str">
        <f ca="1">IFERROR(INDEX(UNSPSCDes,MATCH(INDIRECT(ADDRESS(ROW(),COLUMN()-1,4)),UNSPSCCode,0)),"")</f>
        <v>Servicios de proveedores de teléfonos con pago</v>
      </c>
      <c r="C907" s="81" t="s">
        <v>18144</v>
      </c>
      <c r="D907" s="81">
        <v>3</v>
      </c>
      <c r="E907" s="71">
        <v>1700000</v>
      </c>
      <c r="F907" s="70">
        <f ca="1">INDIRECT(ADDRESS(ROW(),COLUMN()-2,4))*INDIRECT(ADDRESS(ROW(),COLUMN()-1,4))</f>
        <v>5100000</v>
      </c>
      <c r="G907" s="45"/>
      <c r="H907" s="45"/>
      <c r="I907" s="45"/>
      <c r="J907" s="45"/>
    </row>
    <row r="908" spans="1:10" ht="13.5" customHeight="1" x14ac:dyDescent="0.2">
      <c r="A908" s="86">
        <v>83101803</v>
      </c>
      <c r="B908" s="69" t="str">
        <f ca="1">IFERROR(INDEX(UNSPSCDes,MATCH(INDIRECT(ADDRESS(ROW(),COLUMN()-1,4)),UNSPSCCode,0)),"")</f>
        <v>Suministro de electricidad  trifásica</v>
      </c>
      <c r="C908" s="90" t="s">
        <v>18144</v>
      </c>
      <c r="D908" s="81">
        <v>3</v>
      </c>
      <c r="E908" s="71">
        <v>1900000</v>
      </c>
      <c r="F908" s="70">
        <f ca="1">INDIRECT(ADDRESS(ROW(),COLUMN()-2,4))*INDIRECT(ADDRESS(ROW(),COLUMN()-1,4))</f>
        <v>5700000</v>
      </c>
      <c r="G908" s="45"/>
      <c r="H908" s="45"/>
      <c r="I908" s="45"/>
      <c r="J908" s="45"/>
    </row>
    <row r="909" spans="1:10" ht="13.5" customHeight="1" x14ac:dyDescent="0.2">
      <c r="A909" s="86">
        <v>83101501</v>
      </c>
      <c r="B909" s="69" t="str">
        <f ca="1">IFERROR(INDEX(UNSPSCDes,MATCH(INDIRECT(ADDRESS(ROW(),COLUMN()-1,4)),UNSPSCCode,0)),"")</f>
        <v>Abastecimiento de agua</v>
      </c>
      <c r="C909" s="90" t="s">
        <v>18144</v>
      </c>
      <c r="D909" s="81">
        <v>3</v>
      </c>
      <c r="E909" s="71">
        <v>10000</v>
      </c>
      <c r="F909" s="70">
        <f ca="1">INDIRECT(ADDRESS(ROW(),COLUMN()-2,4))*INDIRECT(ADDRESS(ROW(),COLUMN()-1,4))</f>
        <v>30000</v>
      </c>
      <c r="G909" s="45"/>
      <c r="H909" s="45"/>
      <c r="I909" s="45"/>
      <c r="J909" s="45"/>
    </row>
    <row r="910" spans="1:10" ht="13.5" customHeight="1" x14ac:dyDescent="0.2">
      <c r="A910" s="45"/>
      <c r="B910" s="45"/>
      <c r="C910" s="45"/>
      <c r="D910" s="45"/>
      <c r="E910" s="73" t="s">
        <v>12552</v>
      </c>
      <c r="F910" s="74">
        <f ca="1">SUM(Table350[MONTO TOTAL ESTIMADO])</f>
        <v>10830000</v>
      </c>
      <c r="G910" s="45"/>
      <c r="H910" s="45" t="str">
        <f>C900</f>
        <v>Servicios</v>
      </c>
      <c r="I910" s="45" t="str">
        <f>E900</f>
        <v>No</v>
      </c>
      <c r="J910" s="45" t="str">
        <f>D900</f>
        <v>Compras por debajo del Umbral</v>
      </c>
    </row>
    <row r="911" spans="1:10" ht="14.1" customHeight="1" thickBot="1" x14ac:dyDescent="0.3"/>
    <row r="912" spans="1:10" ht="33.75" customHeight="1" thickBot="1" x14ac:dyDescent="0.25">
      <c r="A912" s="64" t="s">
        <v>16384</v>
      </c>
      <c r="B912" s="64" t="s">
        <v>161</v>
      </c>
      <c r="C912" s="64" t="s">
        <v>11726</v>
      </c>
      <c r="D912" s="64" t="s">
        <v>14380</v>
      </c>
      <c r="E912" s="64" t="s">
        <v>10962</v>
      </c>
      <c r="F912" s="64" t="s">
        <v>11095</v>
      </c>
      <c r="G912" s="45"/>
      <c r="H912" s="45"/>
      <c r="I912" s="45"/>
      <c r="J912" s="45"/>
    </row>
    <row r="913" spans="1:10" ht="13.5" customHeight="1" thickBot="1" x14ac:dyDescent="0.25">
      <c r="A913" s="85" t="s">
        <v>18845</v>
      </c>
      <c r="B913" s="85" t="s">
        <v>18845</v>
      </c>
      <c r="C913" s="66" t="s">
        <v>6799</v>
      </c>
      <c r="D913" s="66" t="s">
        <v>17484</v>
      </c>
      <c r="E913" s="66" t="s">
        <v>8855</v>
      </c>
      <c r="F913" s="66"/>
      <c r="G913" s="45"/>
      <c r="H913" s="45"/>
      <c r="I913" s="45"/>
      <c r="J913" s="45"/>
    </row>
    <row r="914" spans="1:10" ht="14.1" customHeight="1" thickBot="1" x14ac:dyDescent="0.25">
      <c r="A914" s="99" t="s">
        <v>14830</v>
      </c>
      <c r="B914" s="67" t="s">
        <v>8529</v>
      </c>
      <c r="C914" s="77">
        <v>42926</v>
      </c>
      <c r="D914" s="99" t="s">
        <v>9386</v>
      </c>
      <c r="E914" s="67" t="s">
        <v>13095</v>
      </c>
      <c r="F914" s="66" t="s">
        <v>3081</v>
      </c>
      <c r="G914" s="45"/>
      <c r="H914" s="45"/>
      <c r="I914" s="45"/>
      <c r="J914" s="45"/>
    </row>
    <row r="915" spans="1:10" ht="14.1" customHeight="1" thickBot="1" x14ac:dyDescent="0.25">
      <c r="A915" s="100"/>
      <c r="B915" s="67" t="s">
        <v>1787</v>
      </c>
      <c r="C915" s="96">
        <f>IF(C914="","",IF(AND(MONTH(C914)&gt;=1,MONTH(C914)&lt;=3),1,IF(AND(MONTH(C914)&gt;=4,MONTH(C914)&lt;=6),2,IF(AND(MONTH(C914)&gt;=7,MONTH(C914)&lt;=9),3,4))))</f>
        <v>3</v>
      </c>
      <c r="D915" s="100"/>
      <c r="E915" s="67" t="s">
        <v>2418</v>
      </c>
      <c r="F915" s="66" t="s">
        <v>11112</v>
      </c>
      <c r="G915" s="45"/>
      <c r="H915" s="45"/>
      <c r="I915" s="45"/>
      <c r="J915" s="45"/>
    </row>
    <row r="916" spans="1:10" ht="14.1" customHeight="1" thickBot="1" x14ac:dyDescent="0.25">
      <c r="A916" s="100"/>
      <c r="B916" s="67" t="s">
        <v>12944</v>
      </c>
      <c r="C916" s="77">
        <v>42957</v>
      </c>
      <c r="D916" s="100"/>
      <c r="E916" s="67" t="s">
        <v>3074</v>
      </c>
      <c r="F916" s="66" t="s">
        <v>11112</v>
      </c>
      <c r="G916" s="45"/>
      <c r="H916" s="45"/>
      <c r="I916" s="45"/>
      <c r="J916" s="45"/>
    </row>
    <row r="917" spans="1:10" ht="14.1" customHeight="1" thickBot="1" x14ac:dyDescent="0.25">
      <c r="A917" s="100"/>
      <c r="B917" s="67" t="s">
        <v>1787</v>
      </c>
      <c r="C917" s="96">
        <f>IF(C916="","",IF(AND(MONTH(C916)&gt;=1,MONTH(C916)&lt;=3),1,IF(AND(MONTH(C916)&gt;=4,MONTH(C916)&lt;=6),2,IF(AND(MONTH(C916)&gt;=7,MONTH(C916)&lt;=9),3,4))))</f>
        <v>3</v>
      </c>
      <c r="D917" s="100"/>
      <c r="E917" s="67" t="s">
        <v>13194</v>
      </c>
      <c r="F917" s="66" t="s">
        <v>11112</v>
      </c>
      <c r="G917" s="45"/>
      <c r="H917" s="45"/>
      <c r="I917" s="45"/>
      <c r="J917" s="45"/>
    </row>
    <row r="918" spans="1:10" ht="14.1" customHeight="1" thickBot="1" x14ac:dyDescent="0.25">
      <c r="A918" s="45"/>
      <c r="B918" s="45"/>
      <c r="C918" s="45"/>
      <c r="D918" s="45"/>
      <c r="E918" s="45"/>
      <c r="F918" s="45"/>
      <c r="G918" s="45"/>
      <c r="H918" s="45"/>
      <c r="I918" s="45"/>
      <c r="J918" s="45"/>
    </row>
    <row r="919" spans="1:10" ht="14.1" customHeight="1" thickBot="1" x14ac:dyDescent="0.25">
      <c r="A919" s="72" t="s">
        <v>15737</v>
      </c>
      <c r="B919" s="72" t="s">
        <v>16148</v>
      </c>
      <c r="C919" s="72" t="s">
        <v>15643</v>
      </c>
      <c r="D919" s="72" t="s">
        <v>15252</v>
      </c>
      <c r="E919" s="72" t="s">
        <v>6933</v>
      </c>
      <c r="F919" s="72" t="s">
        <v>15281</v>
      </c>
      <c r="G919" s="45"/>
      <c r="H919" s="45"/>
      <c r="I919" s="45"/>
      <c r="J919" s="45"/>
    </row>
    <row r="920" spans="1:10" ht="13.5" customHeight="1" x14ac:dyDescent="0.2">
      <c r="A920" s="86">
        <v>78111808</v>
      </c>
      <c r="B920" s="69" t="str">
        <f ca="1">IFERROR(INDEX(UNSPSCDes,MATCH(INDIRECT(ADDRESS(ROW(),COLUMN()-1,4)),UNSPSCCode,0)),"")</f>
        <v>Alquiler de vehículos</v>
      </c>
      <c r="C920" s="81" t="s">
        <v>1450</v>
      </c>
      <c r="D920" s="81">
        <v>2</v>
      </c>
      <c r="E920" s="71">
        <v>100000</v>
      </c>
      <c r="F920" s="70">
        <f ca="1">INDIRECT(ADDRESS(ROW(),COLUMN()-2,4))*INDIRECT(ADDRESS(ROW(),COLUMN()-1,4))</f>
        <v>200000</v>
      </c>
      <c r="G920" s="45"/>
      <c r="H920" s="45"/>
      <c r="I920" s="45"/>
      <c r="J920" s="45"/>
    </row>
    <row r="921" spans="1:10" ht="14.1" customHeight="1" x14ac:dyDescent="0.2">
      <c r="A921" s="45"/>
      <c r="B921" s="45"/>
      <c r="C921" s="45"/>
      <c r="D921" s="45"/>
      <c r="E921" s="73" t="s">
        <v>12552</v>
      </c>
      <c r="F921" s="74">
        <f ca="1">SUM(Table351[MONTO TOTAL ESTIMADO])</f>
        <v>200000</v>
      </c>
      <c r="G921" s="45"/>
      <c r="H921" s="45" t="str">
        <f>C913</f>
        <v>Servicios</v>
      </c>
      <c r="I921" s="45" t="str">
        <f>E913</f>
        <v>Sí</v>
      </c>
      <c r="J921" s="45" t="str">
        <f>D913</f>
        <v>Compras Menores</v>
      </c>
    </row>
    <row r="922" spans="1:10" ht="14.1" customHeight="1" thickBot="1" x14ac:dyDescent="0.3"/>
    <row r="923" spans="1:10" ht="33.75" customHeight="1" thickBot="1" x14ac:dyDescent="0.25">
      <c r="A923" s="64" t="s">
        <v>16384</v>
      </c>
      <c r="B923" s="64" t="s">
        <v>161</v>
      </c>
      <c r="C923" s="64" t="s">
        <v>11726</v>
      </c>
      <c r="D923" s="64" t="s">
        <v>14380</v>
      </c>
      <c r="E923" s="64" t="s">
        <v>10962</v>
      </c>
      <c r="F923" s="64" t="s">
        <v>11095</v>
      </c>
      <c r="G923" s="45"/>
      <c r="H923" s="45"/>
      <c r="I923" s="45"/>
      <c r="J923" s="45"/>
    </row>
    <row r="924" spans="1:10" ht="13.5" customHeight="1" thickBot="1" x14ac:dyDescent="0.25">
      <c r="A924" s="85" t="s">
        <v>18846</v>
      </c>
      <c r="B924" s="85" t="s">
        <v>18846</v>
      </c>
      <c r="C924" s="66" t="s">
        <v>6799</v>
      </c>
      <c r="D924" s="66" t="s">
        <v>17484</v>
      </c>
      <c r="E924" s="66" t="s">
        <v>17855</v>
      </c>
      <c r="F924" s="66"/>
      <c r="G924" s="45"/>
      <c r="H924" s="45"/>
      <c r="I924" s="45"/>
      <c r="J924" s="45"/>
    </row>
    <row r="925" spans="1:10" ht="14.1" customHeight="1" thickBot="1" x14ac:dyDescent="0.25">
      <c r="A925" s="99" t="s">
        <v>14830</v>
      </c>
      <c r="B925" s="67" t="s">
        <v>8529</v>
      </c>
      <c r="C925" s="77">
        <v>42931</v>
      </c>
      <c r="D925" s="99" t="s">
        <v>9386</v>
      </c>
      <c r="E925" s="67" t="s">
        <v>13095</v>
      </c>
      <c r="F925" s="66" t="s">
        <v>3081</v>
      </c>
      <c r="G925" s="45"/>
      <c r="H925" s="45"/>
      <c r="I925" s="45"/>
      <c r="J925" s="45"/>
    </row>
    <row r="926" spans="1:10" ht="14.1" customHeight="1" thickBot="1" x14ac:dyDescent="0.25">
      <c r="A926" s="100"/>
      <c r="B926" s="67" t="s">
        <v>1787</v>
      </c>
      <c r="C926" s="96">
        <f>IF(C925="","",IF(AND(MONTH(C925)&gt;=1,MONTH(C925)&lt;=3),1,IF(AND(MONTH(C925)&gt;=4,MONTH(C925)&lt;=6),2,IF(AND(MONTH(C925)&gt;=7,MONTH(C925)&lt;=9),3,4))))</f>
        <v>3</v>
      </c>
      <c r="D926" s="100"/>
      <c r="E926" s="67" t="s">
        <v>2418</v>
      </c>
      <c r="F926" s="66" t="s">
        <v>11112</v>
      </c>
      <c r="G926" s="45"/>
      <c r="H926" s="45"/>
      <c r="I926" s="45"/>
      <c r="J926" s="45"/>
    </row>
    <row r="927" spans="1:10" ht="14.1" customHeight="1" thickBot="1" x14ac:dyDescent="0.25">
      <c r="A927" s="100"/>
      <c r="B927" s="67" t="s">
        <v>12944</v>
      </c>
      <c r="C927" s="77">
        <v>42962</v>
      </c>
      <c r="D927" s="100"/>
      <c r="E927" s="67" t="s">
        <v>3074</v>
      </c>
      <c r="F927" s="66" t="s">
        <v>11112</v>
      </c>
      <c r="G927" s="45"/>
      <c r="H927" s="45"/>
      <c r="I927" s="45"/>
      <c r="J927" s="45"/>
    </row>
    <row r="928" spans="1:10" ht="14.1" customHeight="1" thickBot="1" x14ac:dyDescent="0.25">
      <c r="A928" s="100"/>
      <c r="B928" s="67" t="s">
        <v>1787</v>
      </c>
      <c r="C928" s="96">
        <f>IF(C927="","",IF(AND(MONTH(C927)&gt;=1,MONTH(C927)&lt;=3),1,IF(AND(MONTH(C927)&gt;=4,MONTH(C927)&lt;=6),2,IF(AND(MONTH(C927)&gt;=7,MONTH(C927)&lt;=9),3,4))))</f>
        <v>3</v>
      </c>
      <c r="D928" s="100"/>
      <c r="E928" s="67" t="s">
        <v>13194</v>
      </c>
      <c r="F928" s="66" t="s">
        <v>11112</v>
      </c>
      <c r="G928" s="45"/>
      <c r="H928" s="45"/>
      <c r="I928" s="45"/>
      <c r="J928" s="45"/>
    </row>
    <row r="929" spans="1:10" ht="14.1" customHeight="1" thickBot="1" x14ac:dyDescent="0.25">
      <c r="A929" s="45"/>
      <c r="B929" s="45"/>
      <c r="C929" s="45"/>
      <c r="D929" s="45"/>
      <c r="E929" s="45"/>
      <c r="F929" s="45"/>
      <c r="G929" s="45"/>
      <c r="H929" s="45"/>
      <c r="I929" s="45"/>
      <c r="J929" s="45"/>
    </row>
    <row r="930" spans="1:10" ht="14.1" customHeight="1" thickBot="1" x14ac:dyDescent="0.25">
      <c r="A930" s="72" t="s">
        <v>15737</v>
      </c>
      <c r="B930" s="72" t="s">
        <v>16148</v>
      </c>
      <c r="C930" s="72" t="s">
        <v>15643</v>
      </c>
      <c r="D930" s="72" t="s">
        <v>15252</v>
      </c>
      <c r="E930" s="72" t="s">
        <v>6933</v>
      </c>
      <c r="F930" s="72" t="s">
        <v>15281</v>
      </c>
      <c r="G930" s="45"/>
      <c r="H930" s="45"/>
      <c r="I930" s="45"/>
      <c r="J930" s="45"/>
    </row>
    <row r="931" spans="1:10" ht="13.5" customHeight="1" x14ac:dyDescent="0.2">
      <c r="A931" s="86">
        <v>82101504</v>
      </c>
      <c r="B931" s="69" t="str">
        <f ca="1">IFERROR(INDEX(UNSPSCDes,MATCH(INDIRECT(ADDRESS(ROW(),COLUMN()-1,4)),UNSPSCCode,0)),"")</f>
        <v>Publicidad en periódicos</v>
      </c>
      <c r="C931" s="81" t="s">
        <v>1450</v>
      </c>
      <c r="D931" s="81">
        <v>5</v>
      </c>
      <c r="E931" s="71">
        <v>300000</v>
      </c>
      <c r="F931" s="70">
        <f ca="1">INDIRECT(ADDRESS(ROW(),COLUMN()-2,4))*INDIRECT(ADDRESS(ROW(),COLUMN()-1,4))</f>
        <v>1500000</v>
      </c>
      <c r="G931" s="45"/>
      <c r="H931" s="45"/>
      <c r="I931" s="45"/>
      <c r="J931" s="45"/>
    </row>
    <row r="932" spans="1:10" ht="14.1" customHeight="1" x14ac:dyDescent="0.2">
      <c r="A932" s="45"/>
      <c r="B932" s="45"/>
      <c r="C932" s="45"/>
      <c r="D932" s="45"/>
      <c r="E932" s="73" t="s">
        <v>12552</v>
      </c>
      <c r="F932" s="74">
        <f ca="1">SUM(Table352[MONTO TOTAL ESTIMADO])</f>
        <v>1500000</v>
      </c>
      <c r="G932" s="45"/>
      <c r="H932" s="45" t="str">
        <f>C924</f>
        <v>Servicios</v>
      </c>
      <c r="I932" s="45" t="str">
        <f>E924</f>
        <v>No</v>
      </c>
      <c r="J932" s="45" t="str">
        <f>D924</f>
        <v>Compras Menores</v>
      </c>
    </row>
    <row r="933" spans="1:10" ht="14.1" customHeight="1" thickBot="1" x14ac:dyDescent="0.3"/>
    <row r="934" spans="1:10" ht="33.75" customHeight="1" thickBot="1" x14ac:dyDescent="0.25">
      <c r="A934" s="64" t="s">
        <v>16384</v>
      </c>
      <c r="B934" s="64" t="s">
        <v>161</v>
      </c>
      <c r="C934" s="64" t="s">
        <v>11726</v>
      </c>
      <c r="D934" s="64" t="s">
        <v>14380</v>
      </c>
      <c r="E934" s="64" t="s">
        <v>10962</v>
      </c>
      <c r="F934" s="64" t="s">
        <v>11095</v>
      </c>
      <c r="G934" s="45"/>
      <c r="H934" s="45"/>
      <c r="I934" s="45"/>
      <c r="J934" s="45"/>
    </row>
    <row r="935" spans="1:10" ht="13.5" customHeight="1" thickBot="1" x14ac:dyDescent="0.25">
      <c r="A935" s="85" t="s">
        <v>18848</v>
      </c>
      <c r="B935" s="85" t="s">
        <v>18848</v>
      </c>
      <c r="C935" s="66" t="s">
        <v>6799</v>
      </c>
      <c r="D935" s="66" t="s">
        <v>17484</v>
      </c>
      <c r="E935" s="66" t="s">
        <v>8855</v>
      </c>
      <c r="F935" s="66"/>
      <c r="G935" s="45"/>
      <c r="H935" s="45"/>
      <c r="I935" s="45"/>
      <c r="J935" s="45"/>
    </row>
    <row r="936" spans="1:10" ht="14.1" customHeight="1" thickBot="1" x14ac:dyDescent="0.25">
      <c r="A936" s="99" t="s">
        <v>14830</v>
      </c>
      <c r="B936" s="67" t="s">
        <v>8529</v>
      </c>
      <c r="C936" s="77">
        <v>42926</v>
      </c>
      <c r="D936" s="99" t="s">
        <v>9386</v>
      </c>
      <c r="E936" s="67" t="s">
        <v>13095</v>
      </c>
      <c r="F936" s="66" t="s">
        <v>3081</v>
      </c>
      <c r="G936" s="45"/>
      <c r="H936" s="45"/>
      <c r="I936" s="45"/>
      <c r="J936" s="45"/>
    </row>
    <row r="937" spans="1:10" ht="14.1" customHeight="1" thickBot="1" x14ac:dyDescent="0.25">
      <c r="A937" s="100"/>
      <c r="B937" s="67" t="s">
        <v>1787</v>
      </c>
      <c r="C937" s="96">
        <f>IF(C936="","",IF(AND(MONTH(C936)&gt;=1,MONTH(C936)&lt;=3),1,IF(AND(MONTH(C936)&gt;=4,MONTH(C936)&lt;=6),2,IF(AND(MONTH(C936)&gt;=7,MONTH(C936)&lt;=9),3,4))))</f>
        <v>3</v>
      </c>
      <c r="D937" s="100"/>
      <c r="E937" s="67" t="s">
        <v>2418</v>
      </c>
      <c r="F937" s="66" t="s">
        <v>11112</v>
      </c>
      <c r="G937" s="45"/>
      <c r="H937" s="45"/>
      <c r="I937" s="45"/>
      <c r="J937" s="45"/>
    </row>
    <row r="938" spans="1:10" ht="14.1" customHeight="1" thickBot="1" x14ac:dyDescent="0.25">
      <c r="A938" s="100"/>
      <c r="B938" s="67" t="s">
        <v>12944</v>
      </c>
      <c r="C938" s="77">
        <v>42957</v>
      </c>
      <c r="D938" s="100"/>
      <c r="E938" s="67" t="s">
        <v>3074</v>
      </c>
      <c r="F938" s="66" t="s">
        <v>11112</v>
      </c>
      <c r="G938" s="45"/>
      <c r="H938" s="45"/>
      <c r="I938" s="45"/>
      <c r="J938" s="45"/>
    </row>
    <row r="939" spans="1:10" ht="14.1" customHeight="1" thickBot="1" x14ac:dyDescent="0.25">
      <c r="A939" s="100"/>
      <c r="B939" s="67" t="s">
        <v>1787</v>
      </c>
      <c r="C939" s="96">
        <f>IF(C938="","",IF(AND(MONTH(C938)&gt;=1,MONTH(C938)&lt;=3),1,IF(AND(MONTH(C938)&gt;=4,MONTH(C938)&lt;=6),2,IF(AND(MONTH(C938)&gt;=7,MONTH(C938)&lt;=9),3,4))))</f>
        <v>3</v>
      </c>
      <c r="D939" s="100"/>
      <c r="E939" s="67" t="s">
        <v>13194</v>
      </c>
      <c r="F939" s="66" t="s">
        <v>11112</v>
      </c>
      <c r="G939" s="45"/>
      <c r="H939" s="45"/>
      <c r="I939" s="45"/>
      <c r="J939" s="45"/>
    </row>
    <row r="940" spans="1:10" ht="14.1" customHeight="1" thickBot="1" x14ac:dyDescent="0.25">
      <c r="A940" s="45"/>
      <c r="B940" s="45"/>
      <c r="C940" s="45"/>
      <c r="D940" s="45"/>
      <c r="E940" s="45"/>
      <c r="F940" s="45"/>
      <c r="G940" s="45"/>
      <c r="H940" s="45"/>
      <c r="I940" s="45"/>
      <c r="J940" s="45"/>
    </row>
    <row r="941" spans="1:10" ht="14.1" customHeight="1" thickBot="1" x14ac:dyDescent="0.25">
      <c r="A941" s="72" t="s">
        <v>15737</v>
      </c>
      <c r="B941" s="72" t="s">
        <v>16148</v>
      </c>
      <c r="C941" s="72" t="s">
        <v>15643</v>
      </c>
      <c r="D941" s="72" t="s">
        <v>15252</v>
      </c>
      <c r="E941" s="72" t="s">
        <v>6933</v>
      </c>
      <c r="F941" s="72" t="s">
        <v>15281</v>
      </c>
      <c r="G941" s="45"/>
      <c r="H941" s="45"/>
      <c r="I941" s="45"/>
      <c r="J941" s="45"/>
    </row>
    <row r="942" spans="1:10" ht="14.1" customHeight="1" x14ac:dyDescent="0.2">
      <c r="A942" s="86">
        <v>73151904</v>
      </c>
      <c r="B942" s="69" t="str">
        <f ca="1">IFERROR(INDEX(UNSPSCDes,MATCH(INDIRECT(ADDRESS(ROW(),COLUMN()-1,4)),UNSPSCCode,0)),"")</f>
        <v>Servicios de impresión industrial offset</v>
      </c>
      <c r="C942" s="81" t="s">
        <v>8726</v>
      </c>
      <c r="D942" s="81">
        <v>20</v>
      </c>
      <c r="E942" s="71">
        <v>500</v>
      </c>
      <c r="F942" s="70">
        <f ca="1">INDIRECT(ADDRESS(ROW(),COLUMN()-2,4))*INDIRECT(ADDRESS(ROW(),COLUMN()-1,4))</f>
        <v>10000</v>
      </c>
      <c r="G942" s="45"/>
      <c r="H942" s="45"/>
      <c r="I942" s="45"/>
      <c r="J942" s="45"/>
    </row>
    <row r="943" spans="1:10" ht="13.5" customHeight="1" x14ac:dyDescent="0.2">
      <c r="A943" s="86">
        <v>73151904</v>
      </c>
      <c r="B943" s="69" t="str">
        <f ca="1">IFERROR(INDEX(UNSPSCDes,MATCH(INDIRECT(ADDRESS(ROW(),COLUMN()-1,4)),UNSPSCCode,0)),"")</f>
        <v>Servicios de impresión industrial offset</v>
      </c>
      <c r="C943" s="90" t="s">
        <v>8726</v>
      </c>
      <c r="D943" s="81">
        <v>10</v>
      </c>
      <c r="E943" s="71">
        <v>1600</v>
      </c>
      <c r="F943" s="70">
        <f ca="1">INDIRECT(ADDRESS(ROW(),COLUMN()-2,4))*INDIRECT(ADDRESS(ROW(),COLUMN()-1,4))</f>
        <v>16000</v>
      </c>
      <c r="G943" s="45"/>
      <c r="H943" s="45"/>
      <c r="I943" s="45"/>
      <c r="J943" s="45"/>
    </row>
    <row r="944" spans="1:10" ht="13.5" customHeight="1" x14ac:dyDescent="0.2">
      <c r="A944" s="86">
        <v>73151904</v>
      </c>
      <c r="B944" s="69" t="str">
        <f ca="1">IFERROR(INDEX(UNSPSCDes,MATCH(INDIRECT(ADDRESS(ROW(),COLUMN()-1,4)),UNSPSCCode,0)),"")</f>
        <v>Servicios de impresión industrial offset</v>
      </c>
      <c r="C944" s="90" t="s">
        <v>16990</v>
      </c>
      <c r="D944" s="81">
        <v>20</v>
      </c>
      <c r="E944" s="71">
        <v>1800</v>
      </c>
      <c r="F944" s="70">
        <f ca="1">INDIRECT(ADDRESS(ROW(),COLUMN()-2,4))*INDIRECT(ADDRESS(ROW(),COLUMN()-1,4))</f>
        <v>36000</v>
      </c>
      <c r="G944" s="45"/>
      <c r="H944" s="45"/>
      <c r="I944" s="45"/>
      <c r="J944" s="45"/>
    </row>
    <row r="945" spans="1:10" ht="14.1" customHeight="1" x14ac:dyDescent="0.2">
      <c r="A945" s="45"/>
      <c r="B945" s="45"/>
      <c r="C945" s="45"/>
      <c r="D945" s="45"/>
      <c r="E945" s="73" t="s">
        <v>12552</v>
      </c>
      <c r="F945" s="74">
        <f ca="1">SUM(Table353[MONTO TOTAL ESTIMADO])</f>
        <v>62000</v>
      </c>
      <c r="G945" s="45"/>
      <c r="H945" s="45" t="str">
        <f>C935</f>
        <v>Servicios</v>
      </c>
      <c r="I945" s="45" t="str">
        <f>E935</f>
        <v>Sí</v>
      </c>
      <c r="J945" s="45" t="str">
        <f>D935</f>
        <v>Compras Menores</v>
      </c>
    </row>
    <row r="946" spans="1:10" ht="14.1" customHeight="1" thickBot="1" x14ac:dyDescent="0.3"/>
    <row r="947" spans="1:10" ht="33.75" customHeight="1" thickBot="1" x14ac:dyDescent="0.25">
      <c r="A947" s="64" t="s">
        <v>16384</v>
      </c>
      <c r="B947" s="64" t="s">
        <v>161</v>
      </c>
      <c r="C947" s="64" t="s">
        <v>11726</v>
      </c>
      <c r="D947" s="64" t="s">
        <v>14380</v>
      </c>
      <c r="E947" s="64" t="s">
        <v>10962</v>
      </c>
      <c r="F947" s="64" t="s">
        <v>11095</v>
      </c>
      <c r="G947" s="45"/>
      <c r="H947" s="45"/>
      <c r="I947" s="45"/>
      <c r="J947" s="45"/>
    </row>
    <row r="948" spans="1:10" ht="13.5" customHeight="1" thickBot="1" x14ac:dyDescent="0.25">
      <c r="A948" s="85" t="s">
        <v>18849</v>
      </c>
      <c r="B948" s="85" t="s">
        <v>18849</v>
      </c>
      <c r="C948" s="66" t="s">
        <v>6799</v>
      </c>
      <c r="D948" s="66" t="s">
        <v>10171</v>
      </c>
      <c r="E948" s="66" t="s">
        <v>17855</v>
      </c>
      <c r="F948" s="66"/>
      <c r="G948" s="45"/>
      <c r="H948" s="45"/>
      <c r="I948" s="45"/>
      <c r="J948" s="45"/>
    </row>
    <row r="949" spans="1:10" ht="14.1" customHeight="1" thickBot="1" x14ac:dyDescent="0.25">
      <c r="A949" s="99" t="s">
        <v>14830</v>
      </c>
      <c r="B949" s="67" t="s">
        <v>8529</v>
      </c>
      <c r="C949" s="77">
        <v>42917</v>
      </c>
      <c r="D949" s="99" t="s">
        <v>9386</v>
      </c>
      <c r="E949" s="67" t="s">
        <v>13095</v>
      </c>
      <c r="F949" s="66" t="s">
        <v>3081</v>
      </c>
      <c r="G949" s="45"/>
      <c r="H949" s="45"/>
      <c r="I949" s="45"/>
      <c r="J949" s="45"/>
    </row>
    <row r="950" spans="1:10" ht="14.1" customHeight="1" thickBot="1" x14ac:dyDescent="0.25">
      <c r="A950" s="100"/>
      <c r="B950" s="67" t="s">
        <v>1787</v>
      </c>
      <c r="C950" s="96">
        <f>IF(C949="","",IF(AND(MONTH(C949)&gt;=1,MONTH(C949)&lt;=3),1,IF(AND(MONTH(C949)&gt;=4,MONTH(C949)&lt;=6),2,IF(AND(MONTH(C949)&gt;=7,MONTH(C949)&lt;=9),3,4))))</f>
        <v>3</v>
      </c>
      <c r="D950" s="100"/>
      <c r="E950" s="67" t="s">
        <v>2418</v>
      </c>
      <c r="F950" s="66" t="s">
        <v>11112</v>
      </c>
      <c r="G950" s="45"/>
      <c r="H950" s="45"/>
      <c r="I950" s="45"/>
      <c r="J950" s="45"/>
    </row>
    <row r="951" spans="1:10" ht="14.1" customHeight="1" thickBot="1" x14ac:dyDescent="0.25">
      <c r="A951" s="100"/>
      <c r="B951" s="67" t="s">
        <v>12944</v>
      </c>
      <c r="C951" s="77">
        <v>42948</v>
      </c>
      <c r="D951" s="100"/>
      <c r="E951" s="67" t="s">
        <v>3074</v>
      </c>
      <c r="F951" s="66" t="s">
        <v>11112</v>
      </c>
      <c r="G951" s="45"/>
      <c r="H951" s="45"/>
      <c r="I951" s="45"/>
      <c r="J951" s="45"/>
    </row>
    <row r="952" spans="1:10" ht="14.1" customHeight="1" thickBot="1" x14ac:dyDescent="0.25">
      <c r="A952" s="100"/>
      <c r="B952" s="67" t="s">
        <v>1787</v>
      </c>
      <c r="C952" s="96">
        <f>IF(C951="","",IF(AND(MONTH(C951)&gt;=1,MONTH(C951)&lt;=3),1,IF(AND(MONTH(C951)&gt;=4,MONTH(C951)&lt;=6),2,IF(AND(MONTH(C951)&gt;=7,MONTH(C951)&lt;=9),3,4))))</f>
        <v>3</v>
      </c>
      <c r="D952" s="100"/>
      <c r="E952" s="67" t="s">
        <v>13194</v>
      </c>
      <c r="F952" s="66" t="s">
        <v>11112</v>
      </c>
      <c r="G952" s="45"/>
      <c r="H952" s="45"/>
      <c r="I952" s="45"/>
      <c r="J952" s="45"/>
    </row>
    <row r="953" spans="1:10" ht="14.1" customHeight="1" thickBot="1" x14ac:dyDescent="0.25">
      <c r="A953" s="45"/>
      <c r="B953" s="45"/>
      <c r="C953" s="45"/>
      <c r="D953" s="45"/>
      <c r="E953" s="45"/>
      <c r="F953" s="45"/>
      <c r="G953" s="45"/>
      <c r="H953" s="45"/>
      <c r="I953" s="45"/>
      <c r="J953" s="45"/>
    </row>
    <row r="954" spans="1:10" ht="14.1" customHeight="1" thickBot="1" x14ac:dyDescent="0.25">
      <c r="A954" s="72" t="s">
        <v>15737</v>
      </c>
      <c r="B954" s="72" t="s">
        <v>16148</v>
      </c>
      <c r="C954" s="72" t="s">
        <v>15643</v>
      </c>
      <c r="D954" s="72" t="s">
        <v>15252</v>
      </c>
      <c r="E954" s="72" t="s">
        <v>6933</v>
      </c>
      <c r="F954" s="72" t="s">
        <v>15281</v>
      </c>
      <c r="G954" s="45"/>
      <c r="H954" s="45"/>
      <c r="I954" s="45"/>
      <c r="J954" s="45"/>
    </row>
    <row r="955" spans="1:10" ht="13.5" customHeight="1" x14ac:dyDescent="0.2">
      <c r="A955" s="86">
        <v>93141808</v>
      </c>
      <c r="B955" s="69" t="str">
        <f ca="1">IFERROR(INDEX(UNSPSCDes,MATCH(INDIRECT(ADDRESS(ROW(),COLUMN()-1,4)),UNSPSCCode,0)),"")</f>
        <v>Servicios de seguridad o salud ocupacional</v>
      </c>
      <c r="C955" s="81" t="s">
        <v>1450</v>
      </c>
      <c r="D955" s="81">
        <v>3</v>
      </c>
      <c r="E955" s="71">
        <v>1000000</v>
      </c>
      <c r="F955" s="70">
        <f ca="1">INDIRECT(ADDRESS(ROW(),COLUMN()-2,4))*INDIRECT(ADDRESS(ROW(),COLUMN()-1,4))</f>
        <v>3000000</v>
      </c>
      <c r="G955" s="45"/>
      <c r="H955" s="45"/>
      <c r="I955" s="45"/>
      <c r="J955" s="45"/>
    </row>
    <row r="956" spans="1:10" ht="14.1" customHeight="1" x14ac:dyDescent="0.2">
      <c r="A956" s="45"/>
      <c r="B956" s="45"/>
      <c r="C956" s="45"/>
      <c r="D956" s="45"/>
      <c r="E956" s="73" t="s">
        <v>12552</v>
      </c>
      <c r="F956" s="74">
        <f ca="1">SUM(Table354[MONTO TOTAL ESTIMADO])</f>
        <v>3000000</v>
      </c>
      <c r="G956" s="45"/>
      <c r="H956" s="45" t="str">
        <f>C948</f>
        <v>Servicios</v>
      </c>
      <c r="I956" s="45" t="str">
        <f>E948</f>
        <v>No</v>
      </c>
      <c r="J956" s="45" t="str">
        <f>D948</f>
        <v>Compras por debajo del Umbral</v>
      </c>
    </row>
    <row r="957" spans="1:10" ht="14.1" customHeight="1" thickBot="1" x14ac:dyDescent="0.3"/>
    <row r="958" spans="1:10" ht="33.75" customHeight="1" thickBot="1" x14ac:dyDescent="0.25">
      <c r="A958" s="64" t="s">
        <v>16384</v>
      </c>
      <c r="B958" s="64" t="s">
        <v>161</v>
      </c>
      <c r="C958" s="64" t="s">
        <v>11726</v>
      </c>
      <c r="D958" s="64" t="s">
        <v>14380</v>
      </c>
      <c r="E958" s="64" t="s">
        <v>10962</v>
      </c>
      <c r="F958" s="64" t="s">
        <v>11095</v>
      </c>
      <c r="G958" s="45"/>
      <c r="H958" s="45"/>
      <c r="I958" s="45"/>
      <c r="J958" s="45"/>
    </row>
    <row r="959" spans="1:10" ht="13.5" customHeight="1" thickBot="1" x14ac:dyDescent="0.25">
      <c r="A959" s="66" t="s">
        <v>18851</v>
      </c>
      <c r="B959" s="66" t="s">
        <v>18851</v>
      </c>
      <c r="C959" s="66" t="s">
        <v>6799</v>
      </c>
      <c r="D959" s="66" t="s">
        <v>17484</v>
      </c>
      <c r="E959" s="66" t="s">
        <v>8855</v>
      </c>
      <c r="F959" s="66"/>
      <c r="G959" s="45"/>
      <c r="H959" s="45"/>
      <c r="I959" s="45"/>
      <c r="J959" s="45"/>
    </row>
    <row r="960" spans="1:10" ht="14.1" customHeight="1" thickBot="1" x14ac:dyDescent="0.25">
      <c r="A960" s="99" t="s">
        <v>14830</v>
      </c>
      <c r="B960" s="67" t="s">
        <v>8529</v>
      </c>
      <c r="C960" s="77">
        <v>42921</v>
      </c>
      <c r="D960" s="99" t="s">
        <v>9386</v>
      </c>
      <c r="E960" s="67" t="s">
        <v>13095</v>
      </c>
      <c r="F960" s="66" t="s">
        <v>3081</v>
      </c>
      <c r="G960" s="45"/>
      <c r="H960" s="45"/>
      <c r="I960" s="45"/>
      <c r="J960" s="45"/>
    </row>
    <row r="961" spans="1:10" ht="14.1" customHeight="1" thickBot="1" x14ac:dyDescent="0.25">
      <c r="A961" s="100"/>
      <c r="B961" s="67" t="s">
        <v>1787</v>
      </c>
      <c r="C961" s="96">
        <f>IF(C960="","",IF(AND(MONTH(C960)&gt;=1,MONTH(C960)&lt;=3),1,IF(AND(MONTH(C960)&gt;=4,MONTH(C960)&lt;=6),2,IF(AND(MONTH(C960)&gt;=7,MONTH(C960)&lt;=9),3,4))))</f>
        <v>3</v>
      </c>
      <c r="D961" s="100"/>
      <c r="E961" s="67" t="s">
        <v>2418</v>
      </c>
      <c r="F961" s="66" t="s">
        <v>11112</v>
      </c>
      <c r="G961" s="45"/>
      <c r="H961" s="45"/>
      <c r="I961" s="45"/>
      <c r="J961" s="45"/>
    </row>
    <row r="962" spans="1:10" ht="14.1" customHeight="1" thickBot="1" x14ac:dyDescent="0.25">
      <c r="A962" s="100"/>
      <c r="B962" s="67" t="s">
        <v>12944</v>
      </c>
      <c r="C962" s="77">
        <v>42952</v>
      </c>
      <c r="D962" s="100"/>
      <c r="E962" s="67" t="s">
        <v>3074</v>
      </c>
      <c r="F962" s="66" t="s">
        <v>11112</v>
      </c>
      <c r="G962" s="45"/>
      <c r="H962" s="45"/>
      <c r="I962" s="45"/>
      <c r="J962" s="45"/>
    </row>
    <row r="963" spans="1:10" ht="14.1" customHeight="1" thickBot="1" x14ac:dyDescent="0.25">
      <c r="A963" s="100"/>
      <c r="B963" s="67" t="s">
        <v>1787</v>
      </c>
      <c r="C963" s="96">
        <f>IF(C962="","",IF(AND(MONTH(C962)&gt;=1,MONTH(C962)&lt;=3),1,IF(AND(MONTH(C962)&gt;=4,MONTH(C962)&lt;=6),2,IF(AND(MONTH(C962)&gt;=7,MONTH(C962)&lt;=9),3,4))))</f>
        <v>3</v>
      </c>
      <c r="D963" s="100"/>
      <c r="E963" s="67" t="s">
        <v>13194</v>
      </c>
      <c r="F963" s="66" t="s">
        <v>11112</v>
      </c>
      <c r="G963" s="45"/>
      <c r="H963" s="45"/>
      <c r="I963" s="45"/>
      <c r="J963" s="45"/>
    </row>
    <row r="964" spans="1:10" ht="14.1" customHeight="1" thickBot="1" x14ac:dyDescent="0.25">
      <c r="A964" s="45"/>
      <c r="B964" s="45"/>
      <c r="C964" s="45"/>
      <c r="D964" s="45"/>
      <c r="E964" s="45"/>
      <c r="F964" s="45"/>
      <c r="G964" s="45"/>
      <c r="H964" s="45"/>
      <c r="I964" s="45"/>
      <c r="J964" s="45"/>
    </row>
    <row r="965" spans="1:10" ht="14.1" customHeight="1" thickBot="1" x14ac:dyDescent="0.25">
      <c r="A965" s="72" t="s">
        <v>15737</v>
      </c>
      <c r="B965" s="72" t="s">
        <v>16148</v>
      </c>
      <c r="C965" s="72" t="s">
        <v>15643</v>
      </c>
      <c r="D965" s="72" t="s">
        <v>15252</v>
      </c>
      <c r="E965" s="72" t="s">
        <v>6933</v>
      </c>
      <c r="F965" s="72" t="s">
        <v>15281</v>
      </c>
      <c r="G965" s="45"/>
      <c r="H965" s="45"/>
      <c r="I965" s="45"/>
      <c r="J965" s="45"/>
    </row>
    <row r="966" spans="1:10" ht="13.5" customHeight="1" x14ac:dyDescent="0.2">
      <c r="A966" s="86">
        <v>93131608</v>
      </c>
      <c r="B966" s="69" t="str">
        <f ca="1">IFERROR(INDEX(UNSPSCDes,MATCH(INDIRECT(ADDRESS(ROW(),COLUMN()-1,4)),UNSPSCCode,0)),"")</f>
        <v>Servicios de suministro de alimentos</v>
      </c>
      <c r="C966" s="81" t="s">
        <v>18144</v>
      </c>
      <c r="D966" s="81">
        <v>3</v>
      </c>
      <c r="E966" s="71">
        <v>561000</v>
      </c>
      <c r="F966" s="70">
        <f ca="1">INDIRECT(ADDRESS(ROW(),COLUMN()-2,4))*INDIRECT(ADDRESS(ROW(),COLUMN()-1,4))</f>
        <v>1683000</v>
      </c>
      <c r="G966" s="45"/>
      <c r="H966" s="45"/>
      <c r="I966" s="45"/>
      <c r="J966" s="45"/>
    </row>
    <row r="967" spans="1:10" ht="14.1" customHeight="1" x14ac:dyDescent="0.2">
      <c r="A967" s="45"/>
      <c r="B967" s="45"/>
      <c r="C967" s="45"/>
      <c r="D967" s="45"/>
      <c r="E967" s="73" t="s">
        <v>12552</v>
      </c>
      <c r="F967" s="74">
        <f ca="1">SUM(Table355[MONTO TOTAL ESTIMADO])</f>
        <v>1683000</v>
      </c>
      <c r="G967" s="45"/>
      <c r="H967" s="45" t="str">
        <f>C959</f>
        <v>Servicios</v>
      </c>
      <c r="I967" s="45" t="str">
        <f>E959</f>
        <v>Sí</v>
      </c>
      <c r="J967" s="45" t="str">
        <f>D959</f>
        <v>Compras Menores</v>
      </c>
    </row>
    <row r="968" spans="1:10" ht="14.1" customHeight="1" thickBot="1" x14ac:dyDescent="0.3"/>
    <row r="969" spans="1:10" ht="33.75" customHeight="1" thickBot="1" x14ac:dyDescent="0.25">
      <c r="A969" s="64" t="s">
        <v>16384</v>
      </c>
      <c r="B969" s="64" t="s">
        <v>161</v>
      </c>
      <c r="C969" s="64" t="s">
        <v>11726</v>
      </c>
      <c r="D969" s="64" t="s">
        <v>14380</v>
      </c>
      <c r="E969" s="64" t="s">
        <v>10962</v>
      </c>
      <c r="F969" s="64" t="s">
        <v>11095</v>
      </c>
      <c r="G969" s="45"/>
      <c r="H969" s="45"/>
      <c r="I969" s="45"/>
      <c r="J969" s="45"/>
    </row>
    <row r="970" spans="1:10" ht="13.5" customHeight="1" thickBot="1" x14ac:dyDescent="0.25">
      <c r="A970" s="66" t="s">
        <v>18852</v>
      </c>
      <c r="B970" s="66" t="s">
        <v>18852</v>
      </c>
      <c r="C970" s="66" t="s">
        <v>6799</v>
      </c>
      <c r="D970" s="66" t="s">
        <v>17484</v>
      </c>
      <c r="E970" s="66" t="s">
        <v>8855</v>
      </c>
      <c r="F970" s="66"/>
      <c r="G970" s="45"/>
      <c r="H970" s="45"/>
      <c r="I970" s="45"/>
      <c r="J970" s="45"/>
    </row>
    <row r="971" spans="1:10" ht="14.1" customHeight="1" thickBot="1" x14ac:dyDescent="0.25">
      <c r="A971" s="99" t="s">
        <v>14830</v>
      </c>
      <c r="B971" s="67" t="s">
        <v>8529</v>
      </c>
      <c r="C971" s="77">
        <v>42740</v>
      </c>
      <c r="D971" s="99" t="s">
        <v>9386</v>
      </c>
      <c r="E971" s="67" t="s">
        <v>13095</v>
      </c>
      <c r="F971" s="66" t="s">
        <v>3081</v>
      </c>
      <c r="G971" s="45"/>
      <c r="H971" s="45"/>
      <c r="I971" s="45"/>
      <c r="J971" s="45"/>
    </row>
    <row r="972" spans="1:10" ht="14.1" customHeight="1" thickBot="1" x14ac:dyDescent="0.25">
      <c r="A972" s="100"/>
      <c r="B972" s="67" t="s">
        <v>1787</v>
      </c>
      <c r="C972" s="96">
        <f>IF(C971="","",IF(AND(MONTH(C971)&gt;=1,MONTH(C971)&lt;=3),1,IF(AND(MONTH(C971)&gt;=4,MONTH(C971)&lt;=6),2,IF(AND(MONTH(C971)&gt;=7,MONTH(C971)&lt;=9),3,4))))</f>
        <v>1</v>
      </c>
      <c r="D972" s="100"/>
      <c r="E972" s="67" t="s">
        <v>2418</v>
      </c>
      <c r="F972" s="66" t="s">
        <v>11112</v>
      </c>
      <c r="G972" s="45"/>
      <c r="H972" s="45"/>
      <c r="I972" s="45"/>
      <c r="J972" s="45"/>
    </row>
    <row r="973" spans="1:10" ht="14.1" customHeight="1" thickBot="1" x14ac:dyDescent="0.25">
      <c r="A973" s="100"/>
      <c r="B973" s="67" t="s">
        <v>12944</v>
      </c>
      <c r="C973" s="77">
        <v>42767</v>
      </c>
      <c r="D973" s="100"/>
      <c r="E973" s="67" t="s">
        <v>3074</v>
      </c>
      <c r="F973" s="66" t="s">
        <v>11112</v>
      </c>
      <c r="G973" s="45"/>
      <c r="H973" s="45"/>
      <c r="I973" s="45"/>
      <c r="J973" s="45"/>
    </row>
    <row r="974" spans="1:10" ht="14.1" customHeight="1" thickBot="1" x14ac:dyDescent="0.25">
      <c r="A974" s="100"/>
      <c r="B974" s="67" t="s">
        <v>1787</v>
      </c>
      <c r="C974" s="96">
        <f>IF(C973="","",IF(AND(MONTH(C973)&gt;=1,MONTH(C973)&lt;=3),1,IF(AND(MONTH(C973)&gt;=4,MONTH(C973)&lt;=6),2,IF(AND(MONTH(C973)&gt;=7,MONTH(C973)&lt;=9),3,4))))</f>
        <v>1</v>
      </c>
      <c r="D974" s="100"/>
      <c r="E974" s="67" t="s">
        <v>13194</v>
      </c>
      <c r="F974" s="66" t="s">
        <v>11112</v>
      </c>
      <c r="G974" s="45"/>
      <c r="H974" s="45"/>
      <c r="I974" s="45"/>
      <c r="J974" s="45"/>
    </row>
    <row r="975" spans="1:10" ht="14.1" customHeight="1" thickBot="1" x14ac:dyDescent="0.25">
      <c r="A975" s="45"/>
      <c r="B975" s="45"/>
      <c r="C975" s="45"/>
      <c r="D975" s="45"/>
      <c r="E975" s="45"/>
      <c r="F975" s="45"/>
      <c r="G975" s="45"/>
      <c r="H975" s="45"/>
      <c r="I975" s="45"/>
      <c r="J975" s="45"/>
    </row>
    <row r="976" spans="1:10" ht="14.1" customHeight="1" thickBot="1" x14ac:dyDescent="0.25">
      <c r="A976" s="72" t="s">
        <v>15737</v>
      </c>
      <c r="B976" s="72" t="s">
        <v>16148</v>
      </c>
      <c r="C976" s="72" t="s">
        <v>15643</v>
      </c>
      <c r="D976" s="72" t="s">
        <v>15252</v>
      </c>
      <c r="E976" s="72" t="s">
        <v>6933</v>
      </c>
      <c r="F976" s="72" t="s">
        <v>15281</v>
      </c>
      <c r="G976" s="45"/>
      <c r="H976" s="45"/>
      <c r="I976" s="45"/>
      <c r="J976" s="45"/>
    </row>
    <row r="977" spans="1:10" ht="13.5" customHeight="1" x14ac:dyDescent="0.2">
      <c r="A977" s="86">
        <v>86101705</v>
      </c>
      <c r="B977" s="69" t="str">
        <f ca="1">IFERROR(INDEX(UNSPSCDes,MATCH(INDIRECT(ADDRESS(ROW(),COLUMN()-1,4)),UNSPSCCode,0)),"")</f>
        <v>Capacitación administrativa</v>
      </c>
      <c r="C977" s="81" t="s">
        <v>1450</v>
      </c>
      <c r="D977" s="81">
        <v>5</v>
      </c>
      <c r="E977" s="71">
        <v>25000</v>
      </c>
      <c r="F977" s="70">
        <f ca="1">INDIRECT(ADDRESS(ROW(),COLUMN()-2,4))*INDIRECT(ADDRESS(ROW(),COLUMN()-1,4))</f>
        <v>125000</v>
      </c>
      <c r="G977" s="45"/>
      <c r="H977" s="45"/>
      <c r="I977" s="45"/>
      <c r="J977" s="45"/>
    </row>
    <row r="978" spans="1:10" ht="14.1" customHeight="1" x14ac:dyDescent="0.2">
      <c r="A978" s="45"/>
      <c r="B978" s="45"/>
      <c r="C978" s="45"/>
      <c r="D978" s="45"/>
      <c r="E978" s="73" t="s">
        <v>12552</v>
      </c>
      <c r="F978" s="74">
        <f ca="1">SUM(Table356[MONTO TOTAL ESTIMADO])</f>
        <v>125000</v>
      </c>
      <c r="G978" s="45"/>
      <c r="H978" s="45" t="str">
        <f>C970</f>
        <v>Servicios</v>
      </c>
      <c r="I978" s="45" t="str">
        <f>E970</f>
        <v>Sí</v>
      </c>
      <c r="J978" s="45" t="str">
        <f>D970</f>
        <v>Compras Menores</v>
      </c>
    </row>
    <row r="979" spans="1:10" ht="14.1" customHeight="1" thickBot="1" x14ac:dyDescent="0.3"/>
    <row r="980" spans="1:10" ht="33.75" customHeight="1" thickBot="1" x14ac:dyDescent="0.25">
      <c r="A980" s="64" t="s">
        <v>16384</v>
      </c>
      <c r="B980" s="64" t="s">
        <v>161</v>
      </c>
      <c r="C980" s="64" t="s">
        <v>11726</v>
      </c>
      <c r="D980" s="64" t="s">
        <v>14380</v>
      </c>
      <c r="E980" s="64" t="s">
        <v>10962</v>
      </c>
      <c r="F980" s="64" t="s">
        <v>11095</v>
      </c>
      <c r="G980" s="45"/>
      <c r="H980" s="45"/>
      <c r="I980" s="45"/>
      <c r="J980" s="45"/>
    </row>
    <row r="981" spans="1:10" ht="13.5" customHeight="1" thickBot="1" x14ac:dyDescent="0.25">
      <c r="A981" s="85" t="s">
        <v>18834</v>
      </c>
      <c r="B981" s="85" t="s">
        <v>18834</v>
      </c>
      <c r="C981" s="66" t="s">
        <v>17799</v>
      </c>
      <c r="D981" s="66" t="s">
        <v>17484</v>
      </c>
      <c r="E981" s="66" t="s">
        <v>8855</v>
      </c>
      <c r="F981" s="66"/>
      <c r="G981" s="45"/>
      <c r="H981" s="45"/>
      <c r="I981" s="45"/>
      <c r="J981" s="45"/>
    </row>
    <row r="982" spans="1:10" ht="14.1" customHeight="1" thickBot="1" x14ac:dyDescent="0.25">
      <c r="A982" s="99" t="s">
        <v>14830</v>
      </c>
      <c r="B982" s="67" t="s">
        <v>8529</v>
      </c>
      <c r="C982" s="77">
        <v>43013</v>
      </c>
      <c r="D982" s="99" t="s">
        <v>9386</v>
      </c>
      <c r="E982" s="67" t="s">
        <v>13095</v>
      </c>
      <c r="F982" s="66" t="s">
        <v>3081</v>
      </c>
      <c r="G982" s="45"/>
      <c r="H982" s="45"/>
      <c r="I982" s="45"/>
      <c r="J982" s="45"/>
    </row>
    <row r="983" spans="1:10" ht="14.1" customHeight="1" thickBot="1" x14ac:dyDescent="0.25">
      <c r="A983" s="100"/>
      <c r="B983" s="67" t="s">
        <v>1787</v>
      </c>
      <c r="C983" s="96">
        <f>IF(C982="","",IF(AND(MONTH(C982)&gt;=1,MONTH(C982)&lt;=3),1,IF(AND(MONTH(C982)&gt;=4,MONTH(C982)&lt;=6),2,IF(AND(MONTH(C982)&gt;=7,MONTH(C982)&lt;=9),3,4))))</f>
        <v>4</v>
      </c>
      <c r="D983" s="100"/>
      <c r="E983" s="67" t="s">
        <v>2418</v>
      </c>
      <c r="F983" s="66" t="s">
        <v>11112</v>
      </c>
      <c r="G983" s="45"/>
      <c r="H983" s="45"/>
      <c r="I983" s="45"/>
      <c r="J983" s="45"/>
    </row>
    <row r="984" spans="1:10" ht="14.1" customHeight="1" thickBot="1" x14ac:dyDescent="0.25">
      <c r="A984" s="100"/>
      <c r="B984" s="67" t="s">
        <v>12944</v>
      </c>
      <c r="C984" s="77">
        <v>43044</v>
      </c>
      <c r="D984" s="100"/>
      <c r="E984" s="67" t="s">
        <v>3074</v>
      </c>
      <c r="F984" s="66" t="s">
        <v>11112</v>
      </c>
      <c r="G984" s="45"/>
      <c r="H984" s="45"/>
      <c r="I984" s="45"/>
      <c r="J984" s="45"/>
    </row>
    <row r="985" spans="1:10" ht="14.1" customHeight="1" thickBot="1" x14ac:dyDescent="0.25">
      <c r="A985" s="100"/>
      <c r="B985" s="67" t="s">
        <v>1787</v>
      </c>
      <c r="C985" s="96">
        <f>IF(C984="","",IF(AND(MONTH(C984)&gt;=1,MONTH(C984)&lt;=3),1,IF(AND(MONTH(C984)&gt;=4,MONTH(C984)&lt;=6),2,IF(AND(MONTH(C984)&gt;=7,MONTH(C984)&lt;=9),3,4))))</f>
        <v>4</v>
      </c>
      <c r="D985" s="100"/>
      <c r="E985" s="67" t="s">
        <v>13194</v>
      </c>
      <c r="F985" s="66" t="s">
        <v>11112</v>
      </c>
      <c r="G985" s="45"/>
      <c r="H985" s="45"/>
      <c r="I985" s="45"/>
      <c r="J985" s="45"/>
    </row>
    <row r="986" spans="1:10" ht="14.1" customHeight="1" thickBot="1" x14ac:dyDescent="0.25">
      <c r="A986" s="45"/>
      <c r="B986" s="45"/>
      <c r="C986" s="45"/>
      <c r="D986" s="45"/>
      <c r="E986" s="45"/>
      <c r="F986" s="45"/>
      <c r="G986" s="45"/>
      <c r="H986" s="45"/>
      <c r="I986" s="45"/>
      <c r="J986" s="45"/>
    </row>
    <row r="987" spans="1:10" ht="14.1" customHeight="1" thickBot="1" x14ac:dyDescent="0.25">
      <c r="A987" s="72" t="s">
        <v>15737</v>
      </c>
      <c r="B987" s="72" t="s">
        <v>16148</v>
      </c>
      <c r="C987" s="72" t="s">
        <v>15643</v>
      </c>
      <c r="D987" s="72" t="s">
        <v>15252</v>
      </c>
      <c r="E987" s="72" t="s">
        <v>6933</v>
      </c>
      <c r="F987" s="72" t="s">
        <v>15281</v>
      </c>
      <c r="G987" s="45"/>
      <c r="H987" s="45"/>
      <c r="I987" s="45"/>
      <c r="J987" s="45"/>
    </row>
    <row r="988" spans="1:10" ht="14.1" customHeight="1" x14ac:dyDescent="0.2">
      <c r="A988" s="86">
        <v>50161509</v>
      </c>
      <c r="B988" s="69" t="str">
        <f ca="1">IFERROR(INDEX(UNSPSCDes,MATCH(INDIRECT(ADDRESS(ROW(),COLUMN()-1,4)),UNSPSCCode,0)),"")</f>
        <v>Azucares naturales o productos endulzantes</v>
      </c>
      <c r="C988" s="81" t="s">
        <v>15638</v>
      </c>
      <c r="D988" s="81">
        <v>600</v>
      </c>
      <c r="E988" s="71">
        <v>32.479999999999997</v>
      </c>
      <c r="F988" s="70">
        <f ca="1">INDIRECT(ADDRESS(ROW(),COLUMN()-2,4))*INDIRECT(ADDRESS(ROW(),COLUMN()-1,4))</f>
        <v>19487.999999999996</v>
      </c>
      <c r="G988" s="45"/>
      <c r="H988" s="45"/>
      <c r="I988" s="45"/>
      <c r="J988" s="45"/>
    </row>
    <row r="989" spans="1:10" ht="13.5" customHeight="1" x14ac:dyDescent="0.2">
      <c r="A989" s="86">
        <v>50201706</v>
      </c>
      <c r="B989" s="69" t="str">
        <f ca="1">IFERROR(INDEX(UNSPSCDes,MATCH(INDIRECT(ADDRESS(ROW(),COLUMN()-1,4)),UNSPSCCode,0)),"")</f>
        <v>Café</v>
      </c>
      <c r="C989" s="81" t="s">
        <v>4735</v>
      </c>
      <c r="D989" s="81">
        <v>300</v>
      </c>
      <c r="E989" s="71">
        <v>224.19</v>
      </c>
      <c r="F989" s="70">
        <f ca="1">INDIRECT(ADDRESS(ROW(),COLUMN()-2,4))*INDIRECT(ADDRESS(ROW(),COLUMN()-1,4))</f>
        <v>67257</v>
      </c>
      <c r="G989" s="45"/>
      <c r="H989" s="45"/>
      <c r="I989" s="45"/>
      <c r="J989" s="45"/>
    </row>
    <row r="990" spans="1:10" ht="13.5" customHeight="1" x14ac:dyDescent="0.2">
      <c r="A990" s="86">
        <v>50202301</v>
      </c>
      <c r="B990" s="69" t="str">
        <f ca="1">IFERROR(INDEX(UNSPSCDes,MATCH(INDIRECT(ADDRESS(ROW(),COLUMN()-1,4)),UNSPSCCode,0)),"")</f>
        <v>Agua</v>
      </c>
      <c r="C990" s="81" t="s">
        <v>9560</v>
      </c>
      <c r="D990" s="81">
        <v>600</v>
      </c>
      <c r="E990" s="71">
        <v>55</v>
      </c>
      <c r="F990" s="70">
        <f ca="1">INDIRECT(ADDRESS(ROW(),COLUMN()-2,4))*INDIRECT(ADDRESS(ROW(),COLUMN()-1,4))</f>
        <v>33000</v>
      </c>
      <c r="G990" s="45"/>
      <c r="H990" s="45"/>
      <c r="I990" s="45"/>
      <c r="J990" s="45"/>
    </row>
    <row r="991" spans="1:10" ht="14.1" customHeight="1" x14ac:dyDescent="0.2">
      <c r="A991" s="45"/>
      <c r="B991" s="45"/>
      <c r="C991" s="45"/>
      <c r="D991" s="45"/>
      <c r="E991" s="73" t="s">
        <v>12552</v>
      </c>
      <c r="F991" s="74">
        <f ca="1">SUM(Table357[MONTO TOTAL ESTIMADO])</f>
        <v>119745</v>
      </c>
      <c r="G991" s="45"/>
      <c r="H991" s="45" t="str">
        <f>C981</f>
        <v>Bienes</v>
      </c>
      <c r="I991" s="45" t="str">
        <f>E981</f>
        <v>Sí</v>
      </c>
      <c r="J991" s="45" t="str">
        <f>D981</f>
        <v>Compras Menores</v>
      </c>
    </row>
    <row r="992" spans="1:10" ht="14.1" customHeight="1" thickBot="1" x14ac:dyDescent="0.3"/>
    <row r="993" spans="1:10" ht="33.75" customHeight="1" thickBot="1" x14ac:dyDescent="0.25">
      <c r="A993" s="64" t="s">
        <v>16384</v>
      </c>
      <c r="B993" s="64" t="s">
        <v>161</v>
      </c>
      <c r="C993" s="64" t="s">
        <v>11726</v>
      </c>
      <c r="D993" s="64" t="s">
        <v>14380</v>
      </c>
      <c r="E993" s="64" t="s">
        <v>10962</v>
      </c>
      <c r="F993" s="64" t="s">
        <v>11095</v>
      </c>
      <c r="G993" s="45"/>
      <c r="H993" s="45"/>
      <c r="I993" s="45"/>
      <c r="J993" s="45"/>
    </row>
    <row r="994" spans="1:10" ht="13.5" customHeight="1" thickBot="1" x14ac:dyDescent="0.25">
      <c r="A994" s="85" t="s">
        <v>18835</v>
      </c>
      <c r="B994" s="85" t="s">
        <v>18835</v>
      </c>
      <c r="C994" s="66" t="s">
        <v>17799</v>
      </c>
      <c r="D994" s="66" t="s">
        <v>17484</v>
      </c>
      <c r="E994" s="66" t="s">
        <v>8855</v>
      </c>
      <c r="F994" s="66"/>
      <c r="G994" s="45"/>
      <c r="H994" s="45"/>
      <c r="I994" s="45"/>
      <c r="J994" s="45"/>
    </row>
    <row r="995" spans="1:10" ht="14.1" customHeight="1" thickBot="1" x14ac:dyDescent="0.25">
      <c r="A995" s="99" t="s">
        <v>14830</v>
      </c>
      <c r="B995" s="67" t="s">
        <v>8529</v>
      </c>
      <c r="C995" s="77">
        <v>43013</v>
      </c>
      <c r="D995" s="99" t="s">
        <v>9386</v>
      </c>
      <c r="E995" s="67" t="s">
        <v>13095</v>
      </c>
      <c r="F995" s="66" t="s">
        <v>3081</v>
      </c>
      <c r="G995" s="45"/>
      <c r="H995" s="45"/>
      <c r="I995" s="45"/>
      <c r="J995" s="45"/>
    </row>
    <row r="996" spans="1:10" ht="14.1" customHeight="1" thickBot="1" x14ac:dyDescent="0.25">
      <c r="A996" s="100"/>
      <c r="B996" s="67" t="s">
        <v>1787</v>
      </c>
      <c r="C996" s="96">
        <f>IF(C995="","",IF(AND(MONTH(C995)&gt;=1,MONTH(C995)&lt;=3),1,IF(AND(MONTH(C995)&gt;=4,MONTH(C995)&lt;=6),2,IF(AND(MONTH(C995)&gt;=7,MONTH(C995)&lt;=9),3,4))))</f>
        <v>4</v>
      </c>
      <c r="D996" s="100"/>
      <c r="E996" s="67" t="s">
        <v>2418</v>
      </c>
      <c r="F996" s="66" t="s">
        <v>11112</v>
      </c>
      <c r="G996" s="45"/>
      <c r="H996" s="45"/>
      <c r="I996" s="45"/>
      <c r="J996" s="45"/>
    </row>
    <row r="997" spans="1:10" ht="14.1" customHeight="1" thickBot="1" x14ac:dyDescent="0.25">
      <c r="A997" s="100"/>
      <c r="B997" s="67" t="s">
        <v>12944</v>
      </c>
      <c r="C997" s="77">
        <v>43044</v>
      </c>
      <c r="D997" s="100"/>
      <c r="E997" s="67" t="s">
        <v>3074</v>
      </c>
      <c r="F997" s="66" t="s">
        <v>11112</v>
      </c>
      <c r="G997" s="45"/>
      <c r="H997" s="45"/>
      <c r="I997" s="45"/>
      <c r="J997" s="45"/>
    </row>
    <row r="998" spans="1:10" ht="14.1" customHeight="1" thickBot="1" x14ac:dyDescent="0.25">
      <c r="A998" s="100"/>
      <c r="B998" s="67" t="s">
        <v>1787</v>
      </c>
      <c r="C998" s="96">
        <f>IF(C997="","",IF(AND(MONTH(C997)&gt;=1,MONTH(C997)&lt;=3),1,IF(AND(MONTH(C997)&gt;=4,MONTH(C997)&lt;=6),2,IF(AND(MONTH(C997)&gt;=7,MONTH(C997)&lt;=9),3,4))))</f>
        <v>4</v>
      </c>
      <c r="D998" s="100"/>
      <c r="E998" s="67" t="s">
        <v>13194</v>
      </c>
      <c r="F998" s="66" t="s">
        <v>11112</v>
      </c>
      <c r="G998" s="45"/>
      <c r="H998" s="45"/>
      <c r="I998" s="45"/>
      <c r="J998" s="45"/>
    </row>
    <row r="999" spans="1:10" ht="14.1" customHeight="1" thickBot="1" x14ac:dyDescent="0.25">
      <c r="A999" s="45"/>
      <c r="B999" s="45"/>
      <c r="C999" s="45"/>
      <c r="D999" s="45"/>
      <c r="E999" s="45"/>
      <c r="F999" s="45"/>
      <c r="G999" s="45"/>
      <c r="H999" s="45"/>
      <c r="I999" s="45"/>
      <c r="J999" s="45"/>
    </row>
    <row r="1000" spans="1:10" ht="14.1" customHeight="1" thickBot="1" x14ac:dyDescent="0.25">
      <c r="A1000" s="72" t="s">
        <v>15737</v>
      </c>
      <c r="B1000" s="72" t="s">
        <v>16148</v>
      </c>
      <c r="C1000" s="72" t="s">
        <v>15643</v>
      </c>
      <c r="D1000" s="72" t="s">
        <v>15252</v>
      </c>
      <c r="E1000" s="72" t="s">
        <v>6933</v>
      </c>
      <c r="F1000" s="72" t="s">
        <v>15281</v>
      </c>
      <c r="G1000" s="45"/>
      <c r="H1000" s="45"/>
      <c r="I1000" s="45"/>
      <c r="J1000" s="45"/>
    </row>
    <row r="1001" spans="1:10" ht="14.1" customHeight="1" x14ac:dyDescent="0.2">
      <c r="A1001" s="86">
        <v>44122003</v>
      </c>
      <c r="B1001" s="69" t="str">
        <f ca="1">IFERROR(INDEX(UNSPSCDes,MATCH(INDIRECT(ADDRESS(ROW(),COLUMN()-1,4)),UNSPSCCode,0)),"")</f>
        <v>Carpetas</v>
      </c>
      <c r="C1001" s="81" t="s">
        <v>1450</v>
      </c>
      <c r="D1001" s="81">
        <v>25</v>
      </c>
      <c r="E1001" s="71">
        <v>20</v>
      </c>
      <c r="F1001" s="70">
        <f ca="1">INDIRECT(ADDRESS(ROW(),COLUMN()-2,4))*INDIRECT(ADDRESS(ROW(),COLUMN()-1,4))</f>
        <v>500</v>
      </c>
      <c r="G1001" s="45"/>
      <c r="H1001" s="45"/>
      <c r="I1001" s="45"/>
      <c r="J1001" s="45"/>
    </row>
    <row r="1002" spans="1:10" ht="13.5" customHeight="1" x14ac:dyDescent="0.2">
      <c r="A1002" s="86">
        <v>44122003</v>
      </c>
      <c r="B1002" s="69" t="str">
        <f ca="1">IFERROR(INDEX(UNSPSCDes,MATCH(INDIRECT(ADDRESS(ROW(),COLUMN()-1,4)),UNSPSCCode,0)),"")</f>
        <v>Carpetas</v>
      </c>
      <c r="C1002" s="81" t="s">
        <v>1450</v>
      </c>
      <c r="D1002" s="81">
        <v>25</v>
      </c>
      <c r="E1002" s="71">
        <v>214</v>
      </c>
      <c r="F1002" s="70">
        <f ca="1">INDIRECT(ADDRESS(ROW(),COLUMN()-2,4))*INDIRECT(ADDRESS(ROW(),COLUMN()-1,4))</f>
        <v>5350</v>
      </c>
      <c r="G1002" s="45"/>
      <c r="H1002" s="45"/>
      <c r="I1002" s="45"/>
      <c r="J1002" s="45"/>
    </row>
    <row r="1003" spans="1:10" ht="13.5" customHeight="1" x14ac:dyDescent="0.2">
      <c r="A1003" s="86">
        <v>44122003</v>
      </c>
      <c r="B1003" s="69" t="str">
        <f ca="1">IFERROR(INDEX(UNSPSCDes,MATCH(INDIRECT(ADDRESS(ROW(),COLUMN()-1,4)),UNSPSCCode,0)),"")</f>
        <v>Carpetas</v>
      </c>
      <c r="C1003" s="81" t="s">
        <v>1450</v>
      </c>
      <c r="D1003" s="81">
        <v>25</v>
      </c>
      <c r="E1003" s="71">
        <v>25.42</v>
      </c>
      <c r="F1003" s="70">
        <f ca="1">INDIRECT(ADDRESS(ROW(),COLUMN()-2,4))*INDIRECT(ADDRESS(ROW(),COLUMN()-1,4))</f>
        <v>635.5</v>
      </c>
      <c r="G1003" s="45"/>
      <c r="H1003" s="45"/>
      <c r="I1003" s="45"/>
      <c r="J1003" s="45"/>
    </row>
    <row r="1004" spans="1:10" ht="13.5" customHeight="1" x14ac:dyDescent="0.2">
      <c r="A1004" s="86">
        <v>60101306</v>
      </c>
      <c r="B1004" s="69" t="str">
        <f ca="1">IFERROR(INDEX(UNSPSCDes,MATCH(INDIRECT(ADDRESS(ROW(),COLUMN()-1,4)),UNSPSCCode,0)),"")</f>
        <v>Adhesivos perfumados</v>
      </c>
      <c r="C1004" s="81" t="s">
        <v>1450</v>
      </c>
      <c r="D1004" s="81">
        <v>150</v>
      </c>
      <c r="E1004" s="71">
        <v>129.80000000000001</v>
      </c>
      <c r="F1004" s="70">
        <f ca="1">INDIRECT(ADDRESS(ROW(),COLUMN()-2,4))*INDIRECT(ADDRESS(ROW(),COLUMN()-1,4))</f>
        <v>19470</v>
      </c>
      <c r="G1004" s="45"/>
      <c r="H1004" s="45"/>
      <c r="I1004" s="45"/>
      <c r="J1004" s="45"/>
    </row>
    <row r="1005" spans="1:10" ht="13.5" customHeight="1" x14ac:dyDescent="0.2">
      <c r="A1005" s="86">
        <v>31201517</v>
      </c>
      <c r="B1005" s="69" t="str">
        <f ca="1">IFERROR(INDEX(UNSPSCDes,MATCH(INDIRECT(ADDRESS(ROW(),COLUMN()-1,4)),UNSPSCCode,0)),"")</f>
        <v>Cinta para empaquetar</v>
      </c>
      <c r="C1005" s="81" t="s">
        <v>1450</v>
      </c>
      <c r="D1005" s="81">
        <v>75</v>
      </c>
      <c r="E1005" s="71">
        <v>45</v>
      </c>
      <c r="F1005" s="70">
        <f ca="1">INDIRECT(ADDRESS(ROW(),COLUMN()-2,4))*INDIRECT(ADDRESS(ROW(),COLUMN()-1,4))</f>
        <v>3375</v>
      </c>
      <c r="G1005" s="45"/>
      <c r="H1005" s="45"/>
      <c r="I1005" s="45"/>
      <c r="J1005" s="45"/>
    </row>
    <row r="1006" spans="1:10" ht="13.5" customHeight="1" x14ac:dyDescent="0.2">
      <c r="A1006" s="86">
        <v>31201517</v>
      </c>
      <c r="B1006" s="69" t="str">
        <f ca="1">IFERROR(INDEX(UNSPSCDes,MATCH(INDIRECT(ADDRESS(ROW(),COLUMN()-1,4)),UNSPSCCode,0)),"")</f>
        <v>Cinta para empaquetar</v>
      </c>
      <c r="C1006" s="81" t="s">
        <v>1450</v>
      </c>
      <c r="D1006" s="81">
        <v>75</v>
      </c>
      <c r="E1006" s="71">
        <v>67.3</v>
      </c>
      <c r="F1006" s="70">
        <f ca="1">INDIRECT(ADDRESS(ROW(),COLUMN()-2,4))*INDIRECT(ADDRESS(ROW(),COLUMN()-1,4))</f>
        <v>5047.5</v>
      </c>
      <c r="G1006" s="45"/>
      <c r="H1006" s="45"/>
      <c r="I1006" s="45"/>
      <c r="J1006" s="45"/>
    </row>
    <row r="1007" spans="1:10" ht="13.5" customHeight="1" x14ac:dyDescent="0.2">
      <c r="A1007" s="86">
        <v>27112505</v>
      </c>
      <c r="B1007" s="69" t="str">
        <f ca="1">IFERROR(INDEX(UNSPSCDes,MATCH(INDIRECT(ADDRESS(ROW(),COLUMN()-1,4)),UNSPSCCode,0)),"")</f>
        <v>Ganchos para empaquetaduras</v>
      </c>
      <c r="C1007" s="81" t="s">
        <v>1450</v>
      </c>
      <c r="D1007" s="81">
        <v>35</v>
      </c>
      <c r="E1007" s="71">
        <v>150</v>
      </c>
      <c r="F1007" s="70">
        <f ca="1">INDIRECT(ADDRESS(ROW(),COLUMN()-2,4))*INDIRECT(ADDRESS(ROW(),COLUMN()-1,4))</f>
        <v>5250</v>
      </c>
      <c r="G1007" s="45"/>
      <c r="H1007" s="45"/>
      <c r="I1007" s="45"/>
      <c r="J1007" s="45"/>
    </row>
    <row r="1008" spans="1:10" ht="13.5" customHeight="1" x14ac:dyDescent="0.2">
      <c r="A1008" s="86">
        <v>27112505</v>
      </c>
      <c r="B1008" s="69" t="str">
        <f ca="1">IFERROR(INDEX(UNSPSCDes,MATCH(INDIRECT(ADDRESS(ROW(),COLUMN()-1,4)),UNSPSCCode,0)),"")</f>
        <v>Ganchos para empaquetaduras</v>
      </c>
      <c r="C1008" s="81" t="s">
        <v>1450</v>
      </c>
      <c r="D1008" s="81">
        <v>35</v>
      </c>
      <c r="E1008" s="71">
        <v>34</v>
      </c>
      <c r="F1008" s="70">
        <f ca="1">INDIRECT(ADDRESS(ROW(),COLUMN()-2,4))*INDIRECT(ADDRESS(ROW(),COLUMN()-1,4))</f>
        <v>1190</v>
      </c>
      <c r="G1008" s="45"/>
      <c r="H1008" s="45"/>
      <c r="I1008" s="45"/>
      <c r="J1008" s="45"/>
    </row>
    <row r="1009" spans="1:10" ht="13.5" customHeight="1" x14ac:dyDescent="0.2">
      <c r="A1009" s="86">
        <v>27112505</v>
      </c>
      <c r="B1009" s="69" t="str">
        <f ca="1">IFERROR(INDEX(UNSPSCDes,MATCH(INDIRECT(ADDRESS(ROW(),COLUMN()-1,4)),UNSPSCCode,0)),"")</f>
        <v>Ganchos para empaquetaduras</v>
      </c>
      <c r="C1009" s="81" t="s">
        <v>1450</v>
      </c>
      <c r="D1009" s="81">
        <v>35</v>
      </c>
      <c r="E1009" s="71">
        <v>14</v>
      </c>
      <c r="F1009" s="70">
        <f ca="1">INDIRECT(ADDRESS(ROW(),COLUMN()-2,4))*INDIRECT(ADDRESS(ROW(),COLUMN()-1,4))</f>
        <v>490</v>
      </c>
      <c r="G1009" s="45"/>
      <c r="H1009" s="45"/>
      <c r="I1009" s="45"/>
      <c r="J1009" s="45"/>
    </row>
    <row r="1010" spans="1:10" ht="13.5" customHeight="1" x14ac:dyDescent="0.2">
      <c r="A1010" s="86">
        <v>27112505</v>
      </c>
      <c r="B1010" s="69" t="str">
        <f ca="1">IFERROR(INDEX(UNSPSCDes,MATCH(INDIRECT(ADDRESS(ROW(),COLUMN()-1,4)),UNSPSCCode,0)),"")</f>
        <v>Ganchos para empaquetaduras</v>
      </c>
      <c r="C1010" s="81" t="s">
        <v>1450</v>
      </c>
      <c r="D1010" s="81">
        <v>35</v>
      </c>
      <c r="E1010" s="71">
        <v>1.68</v>
      </c>
      <c r="F1010" s="70">
        <f ca="1">INDIRECT(ADDRESS(ROW(),COLUMN()-2,4))*INDIRECT(ADDRESS(ROW(),COLUMN()-1,4))</f>
        <v>58.8</v>
      </c>
      <c r="G1010" s="45"/>
      <c r="H1010" s="45"/>
      <c r="I1010" s="45"/>
      <c r="J1010" s="45"/>
    </row>
    <row r="1011" spans="1:10" ht="13.5" customHeight="1" x14ac:dyDescent="0.2">
      <c r="A1011" s="86">
        <v>27112505</v>
      </c>
      <c r="B1011" s="69" t="str">
        <f ca="1">IFERROR(INDEX(UNSPSCDes,MATCH(INDIRECT(ADDRESS(ROW(),COLUMN()-1,4)),UNSPSCCode,0)),"")</f>
        <v>Ganchos para empaquetaduras</v>
      </c>
      <c r="C1011" s="81" t="s">
        <v>1450</v>
      </c>
      <c r="D1011" s="81">
        <v>25</v>
      </c>
      <c r="E1011" s="71">
        <v>1.1399999999999999</v>
      </c>
      <c r="F1011" s="70">
        <f ca="1">INDIRECT(ADDRESS(ROW(),COLUMN()-2,4))*INDIRECT(ADDRESS(ROW(),COLUMN()-1,4))</f>
        <v>28.499999999999996</v>
      </c>
      <c r="G1011" s="45"/>
      <c r="H1011" s="45"/>
      <c r="I1011" s="45"/>
      <c r="J1011" s="45"/>
    </row>
    <row r="1012" spans="1:10" ht="13.5" customHeight="1" x14ac:dyDescent="0.2">
      <c r="A1012" s="86">
        <v>27112505</v>
      </c>
      <c r="B1012" s="69" t="str">
        <f ca="1">IFERROR(INDEX(UNSPSCDes,MATCH(INDIRECT(ADDRESS(ROW(),COLUMN()-1,4)),UNSPSCCode,0)),"")</f>
        <v>Ganchos para empaquetaduras</v>
      </c>
      <c r="C1012" s="81" t="s">
        <v>1450</v>
      </c>
      <c r="D1012" s="81">
        <v>25</v>
      </c>
      <c r="E1012" s="71">
        <v>1</v>
      </c>
      <c r="F1012" s="70">
        <f ca="1">INDIRECT(ADDRESS(ROW(),COLUMN()-2,4))*INDIRECT(ADDRESS(ROW(),COLUMN()-1,4))</f>
        <v>25</v>
      </c>
      <c r="G1012" s="45"/>
      <c r="H1012" s="45"/>
      <c r="I1012" s="45"/>
      <c r="J1012" s="45"/>
    </row>
    <row r="1013" spans="1:10" ht="13.5" customHeight="1" x14ac:dyDescent="0.2">
      <c r="A1013" s="86">
        <v>44122104</v>
      </c>
      <c r="B1013" s="69" t="str">
        <f ca="1">IFERROR(INDEX(UNSPSCDes,MATCH(INDIRECT(ADDRESS(ROW(),COLUMN()-1,4)),UNSPSCCode,0)),"")</f>
        <v>Clips para papel</v>
      </c>
      <c r="C1013" s="81" t="s">
        <v>1450</v>
      </c>
      <c r="D1013" s="81">
        <v>35</v>
      </c>
      <c r="E1013" s="71">
        <v>2.2400000000000002</v>
      </c>
      <c r="F1013" s="70">
        <f ca="1">INDIRECT(ADDRESS(ROW(),COLUMN()-2,4))*INDIRECT(ADDRESS(ROW(),COLUMN()-1,4))</f>
        <v>78.400000000000006</v>
      </c>
      <c r="G1013" s="45"/>
      <c r="H1013" s="45"/>
      <c r="I1013" s="45"/>
      <c r="J1013" s="45"/>
    </row>
    <row r="1014" spans="1:10" ht="13.5" customHeight="1" x14ac:dyDescent="0.2">
      <c r="A1014" s="86">
        <v>44122104</v>
      </c>
      <c r="B1014" s="69" t="str">
        <f ca="1">IFERROR(INDEX(UNSPSCDes,MATCH(INDIRECT(ADDRESS(ROW(),COLUMN()-1,4)),UNSPSCCode,0)),"")</f>
        <v>Clips para papel</v>
      </c>
      <c r="C1014" s="81" t="s">
        <v>1450</v>
      </c>
      <c r="D1014" s="81">
        <v>50</v>
      </c>
      <c r="E1014" s="71">
        <v>2.2200000000000002</v>
      </c>
      <c r="F1014" s="70">
        <f ca="1">INDIRECT(ADDRESS(ROW(),COLUMN()-2,4))*INDIRECT(ADDRESS(ROW(),COLUMN()-1,4))</f>
        <v>111.00000000000001</v>
      </c>
      <c r="G1014" s="45"/>
      <c r="H1014" s="45"/>
      <c r="I1014" s="45"/>
      <c r="J1014" s="45"/>
    </row>
    <row r="1015" spans="1:10" ht="13.5" customHeight="1" x14ac:dyDescent="0.2">
      <c r="A1015" s="86">
        <v>55121804</v>
      </c>
      <c r="B1015" s="69" t="str">
        <f ca="1">IFERROR(INDEX(UNSPSCDes,MATCH(INDIRECT(ADDRESS(ROW(),COLUMN()-1,4)),UNSPSCCode,0)),"")</f>
        <v>Gafetes o porta gafetes</v>
      </c>
      <c r="C1015" s="81" t="s">
        <v>1450</v>
      </c>
      <c r="D1015" s="81">
        <v>20</v>
      </c>
      <c r="E1015" s="71">
        <v>3.91</v>
      </c>
      <c r="F1015" s="70">
        <f ca="1">INDIRECT(ADDRESS(ROW(),COLUMN()-2,4))*INDIRECT(ADDRESS(ROW(),COLUMN()-1,4))</f>
        <v>78.2</v>
      </c>
      <c r="G1015" s="45"/>
      <c r="H1015" s="45"/>
      <c r="I1015" s="45"/>
      <c r="J1015" s="45"/>
    </row>
    <row r="1016" spans="1:10" ht="13.5" customHeight="1" x14ac:dyDescent="0.2">
      <c r="A1016" s="86">
        <v>44121804</v>
      </c>
      <c r="B1016" s="69" t="str">
        <f ca="1">IFERROR(INDEX(UNSPSCDes,MATCH(INDIRECT(ADDRESS(ROW(),COLUMN()-1,4)),UNSPSCCode,0)),"")</f>
        <v>Borradores</v>
      </c>
      <c r="C1016" s="81" t="s">
        <v>1450</v>
      </c>
      <c r="D1016" s="81">
        <v>10</v>
      </c>
      <c r="E1016" s="71">
        <v>45</v>
      </c>
      <c r="F1016" s="70">
        <f ca="1">INDIRECT(ADDRESS(ROW(),COLUMN()-2,4))*INDIRECT(ADDRESS(ROW(),COLUMN()-1,4))</f>
        <v>450</v>
      </c>
      <c r="G1016" s="45"/>
      <c r="H1016" s="45"/>
      <c r="I1016" s="45"/>
      <c r="J1016" s="45"/>
    </row>
    <row r="1017" spans="1:10" ht="13.5" customHeight="1" x14ac:dyDescent="0.2">
      <c r="A1017" s="86">
        <v>52121513</v>
      </c>
      <c r="B1017" s="69" t="str">
        <f ca="1">IFERROR(INDEX(UNSPSCDes,MATCH(INDIRECT(ADDRESS(ROW(),COLUMN()-1,4)),UNSPSCCode,0)),"")</f>
        <v>Cobertores</v>
      </c>
      <c r="C1017" s="81" t="s">
        <v>1450</v>
      </c>
      <c r="D1017" s="81">
        <v>100</v>
      </c>
      <c r="E1017" s="71">
        <v>1.68</v>
      </c>
      <c r="F1017" s="70">
        <f ca="1">INDIRECT(ADDRESS(ROW(),COLUMN()-2,4))*INDIRECT(ADDRESS(ROW(),COLUMN()-1,4))</f>
        <v>168</v>
      </c>
      <c r="G1017" s="45"/>
      <c r="H1017" s="45"/>
      <c r="I1017" s="45"/>
      <c r="J1017" s="45"/>
    </row>
    <row r="1018" spans="1:10" ht="13.5" customHeight="1" x14ac:dyDescent="0.2">
      <c r="A1018" s="86">
        <v>44103504</v>
      </c>
      <c r="B1018" s="69" t="str">
        <f ca="1">IFERROR(INDEX(UNSPSCDes,MATCH(INDIRECT(ADDRESS(ROW(),COLUMN()-1,4)),UNSPSCCode,0)),"")</f>
        <v>Alambres o espirales de encuadernación</v>
      </c>
      <c r="C1018" s="81" t="s">
        <v>1450</v>
      </c>
      <c r="D1018" s="81">
        <v>20</v>
      </c>
      <c r="E1018" s="71">
        <v>1.1399999999999999</v>
      </c>
      <c r="F1018" s="70">
        <f ca="1">INDIRECT(ADDRESS(ROW(),COLUMN()-2,4))*INDIRECT(ADDRESS(ROW(),COLUMN()-1,4))</f>
        <v>22.799999999999997</v>
      </c>
      <c r="G1018" s="45"/>
      <c r="H1018" s="45"/>
      <c r="I1018" s="45"/>
      <c r="J1018" s="45"/>
    </row>
    <row r="1019" spans="1:10" ht="13.5" customHeight="1" x14ac:dyDescent="0.2">
      <c r="A1019" s="86">
        <v>44103504</v>
      </c>
      <c r="B1019" s="69" t="str">
        <f ca="1">IFERROR(INDEX(UNSPSCDes,MATCH(INDIRECT(ADDRESS(ROW(),COLUMN()-1,4)),UNSPSCCode,0)),"")</f>
        <v>Alambres o espirales de encuadernación</v>
      </c>
      <c r="C1019" s="81" t="s">
        <v>1450</v>
      </c>
      <c r="D1019" s="81">
        <v>35</v>
      </c>
      <c r="E1019" s="71">
        <v>1</v>
      </c>
      <c r="F1019" s="70">
        <f ca="1">INDIRECT(ADDRESS(ROW(),COLUMN()-2,4))*INDIRECT(ADDRESS(ROW(),COLUMN()-1,4))</f>
        <v>35</v>
      </c>
      <c r="G1019" s="45"/>
      <c r="H1019" s="45"/>
      <c r="I1019" s="45"/>
      <c r="J1019" s="45"/>
    </row>
    <row r="1020" spans="1:10" ht="13.5" customHeight="1" x14ac:dyDescent="0.2">
      <c r="A1020" s="86">
        <v>44103504</v>
      </c>
      <c r="B1020" s="69" t="str">
        <f ca="1">IFERROR(INDEX(UNSPSCDes,MATCH(INDIRECT(ADDRESS(ROW(),COLUMN()-1,4)),UNSPSCCode,0)),"")</f>
        <v>Alambres o espirales de encuadernación</v>
      </c>
      <c r="C1020" s="81" t="s">
        <v>1450</v>
      </c>
      <c r="D1020" s="81">
        <v>20</v>
      </c>
      <c r="E1020" s="71">
        <v>2.2400000000000002</v>
      </c>
      <c r="F1020" s="70">
        <f ca="1">INDIRECT(ADDRESS(ROW(),COLUMN()-2,4))*INDIRECT(ADDRESS(ROW(),COLUMN()-1,4))</f>
        <v>44.800000000000004</v>
      </c>
      <c r="G1020" s="45"/>
      <c r="H1020" s="45"/>
      <c r="I1020" s="45"/>
      <c r="J1020" s="45"/>
    </row>
    <row r="1021" spans="1:10" ht="13.5" customHeight="1" x14ac:dyDescent="0.2">
      <c r="A1021" s="86">
        <v>44103504</v>
      </c>
      <c r="B1021" s="69" t="str">
        <f ca="1">IFERROR(INDEX(UNSPSCDes,MATCH(INDIRECT(ADDRESS(ROW(),COLUMN()-1,4)),UNSPSCCode,0)),"")</f>
        <v>Alambres o espirales de encuadernación</v>
      </c>
      <c r="C1021" s="81" t="s">
        <v>1450</v>
      </c>
      <c r="D1021" s="81">
        <v>30</v>
      </c>
      <c r="E1021" s="71">
        <v>2.2200000000000002</v>
      </c>
      <c r="F1021" s="70">
        <f ca="1">INDIRECT(ADDRESS(ROW(),COLUMN()-2,4))*INDIRECT(ADDRESS(ROW(),COLUMN()-1,4))</f>
        <v>66.600000000000009</v>
      </c>
      <c r="G1021" s="45"/>
      <c r="H1021" s="45"/>
      <c r="I1021" s="45"/>
      <c r="J1021" s="45"/>
    </row>
    <row r="1022" spans="1:10" ht="13.5" customHeight="1" x14ac:dyDescent="0.2">
      <c r="A1022" s="86">
        <v>44103504</v>
      </c>
      <c r="B1022" s="69" t="str">
        <f ca="1">IFERROR(INDEX(UNSPSCDes,MATCH(INDIRECT(ADDRESS(ROW(),COLUMN()-1,4)),UNSPSCCode,0)),"")</f>
        <v>Alambres o espirales de encuadernación</v>
      </c>
      <c r="C1022" s="81" t="s">
        <v>1450</v>
      </c>
      <c r="D1022" s="81">
        <v>20</v>
      </c>
      <c r="E1022" s="71">
        <v>3.91</v>
      </c>
      <c r="F1022" s="70">
        <f ca="1">INDIRECT(ADDRESS(ROW(),COLUMN()-2,4))*INDIRECT(ADDRESS(ROW(),COLUMN()-1,4))</f>
        <v>78.2</v>
      </c>
      <c r="G1022" s="45"/>
      <c r="H1022" s="45"/>
      <c r="I1022" s="45"/>
      <c r="J1022" s="45"/>
    </row>
    <row r="1023" spans="1:10" ht="13.5" customHeight="1" x14ac:dyDescent="0.2">
      <c r="A1023" s="86">
        <v>24102202</v>
      </c>
      <c r="B1023" s="69" t="str">
        <f ca="1">IFERROR(INDEX(UNSPSCDes,MATCH(INDIRECT(ADDRESS(ROW(),COLUMN()-1,4)),UNSPSCCode,0)),"")</f>
        <v>Dispensadores de cinta para sellar cajas</v>
      </c>
      <c r="C1023" s="81" t="s">
        <v>1450</v>
      </c>
      <c r="D1023" s="81">
        <v>10</v>
      </c>
      <c r="E1023" s="71">
        <v>45</v>
      </c>
      <c r="F1023" s="70">
        <f ca="1">INDIRECT(ADDRESS(ROW(),COLUMN()-2,4))*INDIRECT(ADDRESS(ROW(),COLUMN()-1,4))</f>
        <v>450</v>
      </c>
      <c r="G1023" s="45"/>
      <c r="H1023" s="45"/>
      <c r="I1023" s="45"/>
      <c r="J1023" s="45"/>
    </row>
    <row r="1024" spans="1:10" ht="13.5" customHeight="1" x14ac:dyDescent="0.2">
      <c r="A1024" s="86">
        <v>44121716</v>
      </c>
      <c r="B1024" s="69" t="str">
        <f ca="1">IFERROR(INDEX(UNSPSCDes,MATCH(INDIRECT(ADDRESS(ROW(),COLUMN()-1,4)),UNSPSCCode,0)),"")</f>
        <v>Resaltadores</v>
      </c>
      <c r="C1024" s="81" t="s">
        <v>1328</v>
      </c>
      <c r="D1024" s="81">
        <v>40</v>
      </c>
      <c r="E1024" s="71">
        <v>169</v>
      </c>
      <c r="F1024" s="70">
        <f ca="1">INDIRECT(ADDRESS(ROW(),COLUMN()-2,4))*INDIRECT(ADDRESS(ROW(),COLUMN()-1,4))</f>
        <v>6760</v>
      </c>
      <c r="G1024" s="45"/>
      <c r="H1024" s="45"/>
      <c r="I1024" s="45"/>
      <c r="J1024" s="45"/>
    </row>
    <row r="1025" spans="1:10" ht="13.5" customHeight="1" x14ac:dyDescent="0.2">
      <c r="A1025" s="86">
        <v>44121708</v>
      </c>
      <c r="B1025" s="69" t="str">
        <f ca="1">IFERROR(INDEX(UNSPSCDes,MATCH(INDIRECT(ADDRESS(ROW(),COLUMN()-1,4)),UNSPSCCode,0)),"")</f>
        <v>Marcadores</v>
      </c>
      <c r="C1025" s="81" t="s">
        <v>1450</v>
      </c>
      <c r="D1025" s="81">
        <v>40</v>
      </c>
      <c r="E1025" s="71">
        <v>15</v>
      </c>
      <c r="F1025" s="70">
        <f ca="1">INDIRECT(ADDRESS(ROW(),COLUMN()-2,4))*INDIRECT(ADDRESS(ROW(),COLUMN()-1,4))</f>
        <v>600</v>
      </c>
      <c r="G1025" s="45"/>
      <c r="H1025" s="45"/>
      <c r="I1025" s="45"/>
      <c r="J1025" s="45"/>
    </row>
    <row r="1026" spans="1:10" ht="13.5" customHeight="1" x14ac:dyDescent="0.2">
      <c r="A1026" s="86">
        <v>44122011</v>
      </c>
      <c r="B1026" s="69" t="str">
        <f ca="1">IFERROR(INDEX(UNSPSCDes,MATCH(INDIRECT(ADDRESS(ROW(),COLUMN()-1,4)),UNSPSCCode,0)),"")</f>
        <v>Folders</v>
      </c>
      <c r="C1026" s="81" t="s">
        <v>16990</v>
      </c>
      <c r="D1026" s="81">
        <v>30</v>
      </c>
      <c r="E1026" s="71">
        <v>175</v>
      </c>
      <c r="F1026" s="70">
        <f ca="1">INDIRECT(ADDRESS(ROW(),COLUMN()-2,4))*INDIRECT(ADDRESS(ROW(),COLUMN()-1,4))</f>
        <v>5250</v>
      </c>
      <c r="G1026" s="45"/>
      <c r="H1026" s="45"/>
      <c r="I1026" s="45"/>
      <c r="J1026" s="45"/>
    </row>
    <row r="1027" spans="1:10" ht="13.5" customHeight="1" x14ac:dyDescent="0.2">
      <c r="A1027" s="86">
        <v>44122027</v>
      </c>
      <c r="B1027" s="69" t="str">
        <f ca="1">IFERROR(INDEX(UNSPSCDes,MATCH(INDIRECT(ADDRESS(ROW(),COLUMN()-1,4)),UNSPSCCode,0)),"")</f>
        <v>Folders de archivo expandibles</v>
      </c>
      <c r="C1027" s="81" t="s">
        <v>16990</v>
      </c>
      <c r="D1027" s="81">
        <v>10</v>
      </c>
      <c r="E1027" s="71">
        <v>603</v>
      </c>
      <c r="F1027" s="70">
        <f ca="1">INDIRECT(ADDRESS(ROW(),COLUMN()-2,4))*INDIRECT(ADDRESS(ROW(),COLUMN()-1,4))</f>
        <v>6030</v>
      </c>
      <c r="G1027" s="45"/>
      <c r="H1027" s="45"/>
      <c r="I1027" s="45"/>
      <c r="J1027" s="45"/>
    </row>
    <row r="1028" spans="1:10" ht="13.5" customHeight="1" x14ac:dyDescent="0.2">
      <c r="A1028" s="86">
        <v>24111503</v>
      </c>
      <c r="B1028" s="69" t="str">
        <f ca="1">IFERROR(INDEX(UNSPSCDes,MATCH(INDIRECT(ADDRESS(ROW(),COLUMN()-1,4)),UNSPSCCode,0)),"")</f>
        <v>Bolsas plásticas</v>
      </c>
      <c r="C1028" s="81" t="s">
        <v>1450</v>
      </c>
      <c r="D1028" s="81">
        <v>600</v>
      </c>
      <c r="E1028" s="71">
        <v>2.48</v>
      </c>
      <c r="F1028" s="70">
        <f ca="1">INDIRECT(ADDRESS(ROW(),COLUMN()-2,4))*INDIRECT(ADDRESS(ROW(),COLUMN()-1,4))</f>
        <v>1488</v>
      </c>
      <c r="G1028" s="45"/>
      <c r="H1028" s="45"/>
      <c r="I1028" s="45"/>
      <c r="J1028" s="45"/>
    </row>
    <row r="1029" spans="1:10" ht="13.5" customHeight="1" x14ac:dyDescent="0.2">
      <c r="A1029" s="86">
        <v>24111503</v>
      </c>
      <c r="B1029" s="69" t="str">
        <f ca="1">IFERROR(INDEX(UNSPSCDes,MATCH(INDIRECT(ADDRESS(ROW(),COLUMN()-1,4)),UNSPSCCode,0)),"")</f>
        <v>Bolsas plásticas</v>
      </c>
      <c r="C1029" s="81" t="s">
        <v>1450</v>
      </c>
      <c r="D1029" s="81">
        <v>700</v>
      </c>
      <c r="E1029" s="71">
        <v>3.19</v>
      </c>
      <c r="F1029" s="70">
        <f ca="1">INDIRECT(ADDRESS(ROW(),COLUMN()-2,4))*INDIRECT(ADDRESS(ROW(),COLUMN()-1,4))</f>
        <v>2233</v>
      </c>
      <c r="G1029" s="45"/>
      <c r="H1029" s="45"/>
      <c r="I1029" s="45"/>
      <c r="J1029" s="45"/>
    </row>
    <row r="1030" spans="1:10" ht="13.5" customHeight="1" x14ac:dyDescent="0.2">
      <c r="A1030" s="86">
        <v>24111503</v>
      </c>
      <c r="B1030" s="69" t="str">
        <f ca="1">IFERROR(INDEX(UNSPSCDes,MATCH(INDIRECT(ADDRESS(ROW(),COLUMN()-1,4)),UNSPSCCode,0)),"")</f>
        <v>Bolsas plásticas</v>
      </c>
      <c r="C1030" s="81" t="s">
        <v>1450</v>
      </c>
      <c r="D1030" s="81">
        <v>400</v>
      </c>
      <c r="E1030" s="71">
        <v>4.54</v>
      </c>
      <c r="F1030" s="70">
        <f ca="1">INDIRECT(ADDRESS(ROW(),COLUMN()-2,4))*INDIRECT(ADDRESS(ROW(),COLUMN()-1,4))</f>
        <v>1816</v>
      </c>
      <c r="G1030" s="45"/>
      <c r="H1030" s="45"/>
      <c r="I1030" s="45"/>
      <c r="J1030" s="45"/>
    </row>
    <row r="1031" spans="1:10" ht="13.5" customHeight="1" x14ac:dyDescent="0.2">
      <c r="A1031" s="86">
        <v>31162604</v>
      </c>
      <c r="B1031" s="69" t="str">
        <f ca="1">IFERROR(INDEX(UNSPSCDes,MATCH(INDIRECT(ADDRESS(ROW(),COLUMN()-1,4)),UNSPSCCode,0)),"")</f>
        <v>Ganchos de seguridad</v>
      </c>
      <c r="C1031" s="81" t="s">
        <v>16990</v>
      </c>
      <c r="D1031" s="81">
        <v>10</v>
      </c>
      <c r="E1031" s="71">
        <v>32</v>
      </c>
      <c r="F1031" s="70">
        <f ca="1">INDIRECT(ADDRESS(ROW(),COLUMN()-2,4))*INDIRECT(ADDRESS(ROW(),COLUMN()-1,4))</f>
        <v>320</v>
      </c>
      <c r="G1031" s="45"/>
      <c r="H1031" s="45"/>
      <c r="I1031" s="45"/>
      <c r="J1031" s="45"/>
    </row>
    <row r="1032" spans="1:10" ht="13.5" customHeight="1" x14ac:dyDescent="0.2">
      <c r="A1032" s="86">
        <v>60121535</v>
      </c>
      <c r="B1032" s="69" t="str">
        <f ca="1">IFERROR(INDEX(UNSPSCDes,MATCH(INDIRECT(ADDRESS(ROW(),COLUMN()-1,4)),UNSPSCCode,0)),"")</f>
        <v>Borradores de goma</v>
      </c>
      <c r="C1032" s="81" t="s">
        <v>1450</v>
      </c>
      <c r="D1032" s="81">
        <v>300</v>
      </c>
      <c r="E1032" s="71">
        <v>3.54</v>
      </c>
      <c r="F1032" s="70">
        <f ca="1">INDIRECT(ADDRESS(ROW(),COLUMN()-2,4))*INDIRECT(ADDRESS(ROW(),COLUMN()-1,4))</f>
        <v>1062</v>
      </c>
      <c r="G1032" s="45"/>
      <c r="H1032" s="45"/>
      <c r="I1032" s="45"/>
      <c r="J1032" s="45"/>
    </row>
    <row r="1033" spans="1:10" ht="13.5" customHeight="1" x14ac:dyDescent="0.2">
      <c r="A1033" s="86">
        <v>44121615</v>
      </c>
      <c r="B1033" s="69" t="str">
        <f ca="1">IFERROR(INDEX(UNSPSCDes,MATCH(INDIRECT(ADDRESS(ROW(),COLUMN()-1,4)),UNSPSCCode,0)),"")</f>
        <v>Grapadoras</v>
      </c>
      <c r="C1033" s="81" t="s">
        <v>1450</v>
      </c>
      <c r="D1033" s="81">
        <v>20</v>
      </c>
      <c r="E1033" s="71">
        <v>140</v>
      </c>
      <c r="F1033" s="70">
        <f ca="1">INDIRECT(ADDRESS(ROW(),COLUMN()-2,4))*INDIRECT(ADDRESS(ROW(),COLUMN()-1,4))</f>
        <v>2800</v>
      </c>
      <c r="G1033" s="45"/>
      <c r="H1033" s="45"/>
      <c r="I1033" s="45"/>
      <c r="J1033" s="45"/>
    </row>
    <row r="1034" spans="1:10" ht="13.5" customHeight="1" x14ac:dyDescent="0.2">
      <c r="A1034" s="86">
        <v>44121615</v>
      </c>
      <c r="B1034" s="69" t="str">
        <f ca="1">IFERROR(INDEX(UNSPSCDes,MATCH(INDIRECT(ADDRESS(ROW(),COLUMN()-1,4)),UNSPSCCode,0)),"")</f>
        <v>Grapadoras</v>
      </c>
      <c r="C1034" s="81" t="s">
        <v>1450</v>
      </c>
      <c r="D1034" s="81">
        <v>5</v>
      </c>
      <c r="E1034" s="71">
        <v>325</v>
      </c>
      <c r="F1034" s="70">
        <f ca="1">INDIRECT(ADDRESS(ROW(),COLUMN()-2,4))*INDIRECT(ADDRESS(ROW(),COLUMN()-1,4))</f>
        <v>1625</v>
      </c>
      <c r="G1034" s="45"/>
      <c r="H1034" s="45"/>
      <c r="I1034" s="45"/>
      <c r="J1034" s="45"/>
    </row>
    <row r="1035" spans="1:10" ht="13.5" customHeight="1" x14ac:dyDescent="0.2">
      <c r="A1035" s="86">
        <v>31162404</v>
      </c>
      <c r="B1035" s="69" t="str">
        <f ca="1">IFERROR(INDEX(UNSPSCDes,MATCH(INDIRECT(ADDRESS(ROW(),COLUMN()-1,4)),UNSPSCCode,0)),"")</f>
        <v>Grapas</v>
      </c>
      <c r="C1035" s="81" t="s">
        <v>16990</v>
      </c>
      <c r="D1035" s="81">
        <v>10</v>
      </c>
      <c r="E1035" s="71">
        <v>28</v>
      </c>
      <c r="F1035" s="70">
        <f ca="1">INDIRECT(ADDRESS(ROW(),COLUMN()-2,4))*INDIRECT(ADDRESS(ROW(),COLUMN()-1,4))</f>
        <v>280</v>
      </c>
      <c r="G1035" s="45"/>
      <c r="H1035" s="45"/>
      <c r="I1035" s="45"/>
      <c r="J1035" s="45"/>
    </row>
    <row r="1036" spans="1:10" ht="13.5" customHeight="1" x14ac:dyDescent="0.2">
      <c r="A1036" s="86">
        <v>44121701</v>
      </c>
      <c r="B1036" s="69" t="str">
        <f ca="1">IFERROR(INDEX(UNSPSCDes,MATCH(INDIRECT(ADDRESS(ROW(),COLUMN()-1,4)),UNSPSCCode,0)),"")</f>
        <v>Bolígrafos</v>
      </c>
      <c r="C1036" s="81" t="s">
        <v>1328</v>
      </c>
      <c r="D1036" s="81">
        <v>50</v>
      </c>
      <c r="E1036" s="71">
        <v>43.2</v>
      </c>
      <c r="F1036" s="70">
        <f ca="1">INDIRECT(ADDRESS(ROW(),COLUMN()-2,4))*INDIRECT(ADDRESS(ROW(),COLUMN()-1,4))</f>
        <v>2160</v>
      </c>
      <c r="G1036" s="45"/>
      <c r="H1036" s="45"/>
      <c r="I1036" s="45"/>
      <c r="J1036" s="45"/>
    </row>
    <row r="1037" spans="1:10" ht="13.5" customHeight="1" x14ac:dyDescent="0.2">
      <c r="A1037" s="86">
        <v>44121701</v>
      </c>
      <c r="B1037" s="69" t="str">
        <f ca="1">IFERROR(INDEX(UNSPSCDes,MATCH(INDIRECT(ADDRESS(ROW(),COLUMN()-1,4)),UNSPSCCode,0)),"")</f>
        <v>Bolígrafos</v>
      </c>
      <c r="C1037" s="81" t="s">
        <v>1328</v>
      </c>
      <c r="D1037" s="81">
        <v>25</v>
      </c>
      <c r="E1037" s="71">
        <v>32</v>
      </c>
      <c r="F1037" s="70">
        <f ca="1">INDIRECT(ADDRESS(ROW(),COLUMN()-2,4))*INDIRECT(ADDRESS(ROW(),COLUMN()-1,4))</f>
        <v>800</v>
      </c>
      <c r="G1037" s="45"/>
      <c r="H1037" s="45"/>
      <c r="I1037" s="45"/>
      <c r="J1037" s="45"/>
    </row>
    <row r="1038" spans="1:10" ht="13.5" customHeight="1" x14ac:dyDescent="0.2">
      <c r="A1038" s="86">
        <v>44121701</v>
      </c>
      <c r="B1038" s="69" t="str">
        <f ca="1">IFERROR(INDEX(UNSPSCDes,MATCH(INDIRECT(ADDRESS(ROW(),COLUMN()-1,4)),UNSPSCCode,0)),"")</f>
        <v>Bolígrafos</v>
      </c>
      <c r="C1038" s="81" t="s">
        <v>1328</v>
      </c>
      <c r="D1038" s="81">
        <v>15</v>
      </c>
      <c r="E1038" s="71">
        <v>39</v>
      </c>
      <c r="F1038" s="70">
        <f ca="1">INDIRECT(ADDRESS(ROW(),COLUMN()-2,4))*INDIRECT(ADDRESS(ROW(),COLUMN()-1,4))</f>
        <v>585</v>
      </c>
      <c r="G1038" s="45"/>
      <c r="H1038" s="45"/>
      <c r="I1038" s="45"/>
      <c r="J1038" s="45"/>
    </row>
    <row r="1039" spans="1:10" ht="13.5" customHeight="1" x14ac:dyDescent="0.2">
      <c r="A1039" s="86">
        <v>44121706</v>
      </c>
      <c r="B1039" s="69" t="str">
        <f ca="1">IFERROR(INDEX(UNSPSCDes,MATCH(INDIRECT(ADDRESS(ROW(),COLUMN()-1,4)),UNSPSCCode,0)),"")</f>
        <v>Lápices de madera</v>
      </c>
      <c r="C1039" s="81" t="s">
        <v>1328</v>
      </c>
      <c r="D1039" s="81">
        <v>100</v>
      </c>
      <c r="E1039" s="71">
        <v>33</v>
      </c>
      <c r="F1039" s="70">
        <f ca="1">INDIRECT(ADDRESS(ROW(),COLUMN()-2,4))*INDIRECT(ADDRESS(ROW(),COLUMN()-1,4))</f>
        <v>3300</v>
      </c>
      <c r="G1039" s="45"/>
      <c r="H1039" s="45"/>
      <c r="I1039" s="45"/>
      <c r="J1039" s="45"/>
    </row>
    <row r="1040" spans="1:10" ht="13.5" customHeight="1" x14ac:dyDescent="0.2">
      <c r="A1040" s="86">
        <v>14111526</v>
      </c>
      <c r="B1040" s="69" t="str">
        <f ca="1">IFERROR(INDEX(UNSPSCDes,MATCH(INDIRECT(ADDRESS(ROW(),COLUMN()-1,4)),UNSPSCCode,0)),"")</f>
        <v>Papel libretas o libros de mensajes telefónicos</v>
      </c>
      <c r="C1040" s="81" t="s">
        <v>1450</v>
      </c>
      <c r="D1040" s="81">
        <v>125</v>
      </c>
      <c r="E1040" s="71">
        <v>13.92</v>
      </c>
      <c r="F1040" s="70">
        <f ca="1">INDIRECT(ADDRESS(ROW(),COLUMN()-2,4))*INDIRECT(ADDRESS(ROW(),COLUMN()-1,4))</f>
        <v>1740</v>
      </c>
      <c r="G1040" s="45"/>
      <c r="H1040" s="45"/>
      <c r="I1040" s="45"/>
      <c r="J1040" s="45"/>
    </row>
    <row r="1041" spans="1:10" ht="13.5" customHeight="1" x14ac:dyDescent="0.2">
      <c r="A1041" s="86">
        <v>14111526</v>
      </c>
      <c r="B1041" s="69" t="str">
        <f ca="1">IFERROR(INDEX(UNSPSCDes,MATCH(INDIRECT(ADDRESS(ROW(),COLUMN()-1,4)),UNSPSCCode,0)),"")</f>
        <v>Papel libretas o libros de mensajes telefónicos</v>
      </c>
      <c r="C1041" s="81" t="s">
        <v>1450</v>
      </c>
      <c r="D1041" s="81">
        <v>125</v>
      </c>
      <c r="E1041" s="71">
        <v>26.46</v>
      </c>
      <c r="F1041" s="70">
        <f ca="1">INDIRECT(ADDRESS(ROW(),COLUMN()-2,4))*INDIRECT(ADDRESS(ROW(),COLUMN()-1,4))</f>
        <v>3307.5</v>
      </c>
      <c r="G1041" s="45"/>
      <c r="H1041" s="45"/>
      <c r="I1041" s="45"/>
      <c r="J1041" s="45"/>
    </row>
    <row r="1042" spans="1:10" ht="13.5" customHeight="1" x14ac:dyDescent="0.2">
      <c r="A1042" s="86">
        <v>14111807</v>
      </c>
      <c r="B1042" s="69" t="str">
        <f ca="1">IFERROR(INDEX(UNSPSCDes,MATCH(INDIRECT(ADDRESS(ROW(),COLUMN()-1,4)),UNSPSCCode,0)),"")</f>
        <v>Libros comerciales para múltiples usos</v>
      </c>
      <c r="C1042" s="81" t="s">
        <v>1450</v>
      </c>
      <c r="D1042" s="81">
        <v>5</v>
      </c>
      <c r="E1042" s="71">
        <v>175</v>
      </c>
      <c r="F1042" s="70">
        <f ca="1">INDIRECT(ADDRESS(ROW(),COLUMN()-2,4))*INDIRECT(ADDRESS(ROW(),COLUMN()-1,4))</f>
        <v>875</v>
      </c>
      <c r="G1042" s="45"/>
      <c r="H1042" s="45"/>
      <c r="I1042" s="45"/>
      <c r="J1042" s="45"/>
    </row>
    <row r="1043" spans="1:10" ht="13.5" customHeight="1" x14ac:dyDescent="0.2">
      <c r="A1043" s="86">
        <v>30102616</v>
      </c>
      <c r="B1043" s="69" t="str">
        <f ca="1">IFERROR(INDEX(UNSPSCDes,MATCH(INDIRECT(ADDRESS(ROW(),COLUMN()-1,4)),UNSPSCCode,0)),"")</f>
        <v>Banda de caucho</v>
      </c>
      <c r="C1043" s="81" t="s">
        <v>16990</v>
      </c>
      <c r="D1043" s="81">
        <v>60</v>
      </c>
      <c r="E1043" s="71">
        <v>20</v>
      </c>
      <c r="F1043" s="70">
        <f ca="1">INDIRECT(ADDRESS(ROW(),COLUMN()-2,4))*INDIRECT(ADDRESS(ROW(),COLUMN()-1,4))</f>
        <v>1200</v>
      </c>
      <c r="G1043" s="45"/>
      <c r="H1043" s="45"/>
      <c r="I1043" s="45"/>
      <c r="J1043" s="45"/>
    </row>
    <row r="1044" spans="1:10" ht="13.5" customHeight="1" x14ac:dyDescent="0.2">
      <c r="A1044" s="87">
        <v>44111503</v>
      </c>
      <c r="B1044" s="69" t="str">
        <f ca="1">IFERROR(INDEX(UNSPSCDes,MATCH(INDIRECT(ADDRESS(ROW(),COLUMN()-1,4)),UNSPSCCode,0)),"")</f>
        <v>Organizadores o bandejas para el escritorio</v>
      </c>
      <c r="C1044" s="81" t="s">
        <v>1450</v>
      </c>
      <c r="D1044" s="81">
        <v>15</v>
      </c>
      <c r="E1044" s="71">
        <v>214</v>
      </c>
      <c r="F1044" s="70">
        <f ca="1">INDIRECT(ADDRESS(ROW(),COLUMN()-2,4))*INDIRECT(ADDRESS(ROW(),COLUMN()-1,4))</f>
        <v>3210</v>
      </c>
      <c r="G1044" s="45"/>
      <c r="H1044" s="45"/>
      <c r="I1044" s="45"/>
      <c r="J1044" s="45"/>
    </row>
    <row r="1045" spans="1:10" ht="13.5" customHeight="1" x14ac:dyDescent="0.2">
      <c r="A1045" s="86">
        <v>44122003</v>
      </c>
      <c r="B1045" s="69" t="str">
        <f ca="1">IFERROR(INDEX(UNSPSCDes,MATCH(INDIRECT(ADDRESS(ROW(),COLUMN()-1,4)),UNSPSCCode,0)),"")</f>
        <v>Carpetas</v>
      </c>
      <c r="C1045" s="81" t="s">
        <v>1450</v>
      </c>
      <c r="D1045" s="81">
        <v>30</v>
      </c>
      <c r="E1045" s="71">
        <v>104.5</v>
      </c>
      <c r="F1045" s="70">
        <f ca="1">INDIRECT(ADDRESS(ROW(),COLUMN()-2,4))*INDIRECT(ADDRESS(ROW(),COLUMN()-1,4))</f>
        <v>3135</v>
      </c>
      <c r="G1045" s="45"/>
      <c r="H1045" s="45"/>
      <c r="I1045" s="45"/>
      <c r="J1045" s="45"/>
    </row>
    <row r="1046" spans="1:10" ht="13.5" customHeight="1" x14ac:dyDescent="0.2">
      <c r="A1046" s="86">
        <v>24121503</v>
      </c>
      <c r="B1046" s="69" t="str">
        <f ca="1">IFERROR(INDEX(UNSPSCDes,MATCH(INDIRECT(ADDRESS(ROW(),COLUMN()-1,4)),UNSPSCCode,0)),"")</f>
        <v>Cajas para empacar</v>
      </c>
      <c r="C1046" s="81" t="s">
        <v>1450</v>
      </c>
      <c r="D1046" s="81">
        <v>200</v>
      </c>
      <c r="E1046" s="71">
        <v>129.80000000000001</v>
      </c>
      <c r="F1046" s="70">
        <f ca="1">INDIRECT(ADDRESS(ROW(),COLUMN()-2,4))*INDIRECT(ADDRESS(ROW(),COLUMN()-1,4))</f>
        <v>25960.000000000004</v>
      </c>
      <c r="G1046" s="45"/>
      <c r="H1046" s="45"/>
      <c r="I1046" s="45"/>
      <c r="J1046" s="45"/>
    </row>
    <row r="1047" spans="1:10" ht="14.1" customHeight="1" x14ac:dyDescent="0.2">
      <c r="A1047" s="45"/>
      <c r="B1047" s="45"/>
      <c r="C1047" s="45"/>
      <c r="D1047" s="45"/>
      <c r="E1047" s="73" t="s">
        <v>12552</v>
      </c>
      <c r="F1047" s="74">
        <f ca="1">SUM(Table358[MONTO TOTAL ESTIMADO])</f>
        <v>119539.8</v>
      </c>
      <c r="G1047" s="45"/>
      <c r="H1047" s="45" t="str">
        <f>C994</f>
        <v>Bienes</v>
      </c>
      <c r="I1047" s="45" t="str">
        <f>E994</f>
        <v>Sí</v>
      </c>
      <c r="J1047" s="45" t="str">
        <f>D994</f>
        <v>Compras Menores</v>
      </c>
    </row>
    <row r="1048" spans="1:10" ht="14.1" customHeight="1" thickBot="1" x14ac:dyDescent="0.3"/>
    <row r="1049" spans="1:10" ht="33.75" customHeight="1" thickBot="1" x14ac:dyDescent="0.25">
      <c r="A1049" s="64" t="s">
        <v>16384</v>
      </c>
      <c r="B1049" s="64" t="s">
        <v>161</v>
      </c>
      <c r="C1049" s="64" t="s">
        <v>11726</v>
      </c>
      <c r="D1049" s="64" t="s">
        <v>14380</v>
      </c>
      <c r="E1049" s="64" t="s">
        <v>10962</v>
      </c>
      <c r="F1049" s="64" t="s">
        <v>11095</v>
      </c>
      <c r="G1049" s="45"/>
      <c r="H1049" s="45"/>
      <c r="I1049" s="45"/>
      <c r="J1049" s="45"/>
    </row>
    <row r="1050" spans="1:10" ht="13.5" customHeight="1" thickBot="1" x14ac:dyDescent="0.25">
      <c r="A1050" s="85" t="s">
        <v>18835</v>
      </c>
      <c r="B1050" s="85" t="s">
        <v>18835</v>
      </c>
      <c r="C1050" s="66" t="s">
        <v>17799</v>
      </c>
      <c r="D1050" s="66" t="s">
        <v>17484</v>
      </c>
      <c r="E1050" s="66" t="s">
        <v>8855</v>
      </c>
      <c r="F1050" s="66"/>
      <c r="G1050" s="45"/>
      <c r="H1050" s="45"/>
      <c r="I1050" s="45"/>
      <c r="J1050" s="45"/>
    </row>
    <row r="1051" spans="1:10" ht="14.1" customHeight="1" thickBot="1" x14ac:dyDescent="0.25">
      <c r="A1051" s="99" t="s">
        <v>14830</v>
      </c>
      <c r="B1051" s="67" t="s">
        <v>8529</v>
      </c>
      <c r="C1051" s="77">
        <v>43018</v>
      </c>
      <c r="D1051" s="99" t="s">
        <v>9386</v>
      </c>
      <c r="E1051" s="67" t="s">
        <v>13095</v>
      </c>
      <c r="F1051" s="66" t="s">
        <v>3081</v>
      </c>
      <c r="G1051" s="45"/>
      <c r="H1051" s="45"/>
      <c r="I1051" s="45"/>
      <c r="J1051" s="45"/>
    </row>
    <row r="1052" spans="1:10" ht="14.1" customHeight="1" thickBot="1" x14ac:dyDescent="0.25">
      <c r="A1052" s="100"/>
      <c r="B1052" s="67" t="s">
        <v>1787</v>
      </c>
      <c r="C1052" s="96">
        <f>IF(C1051="","",IF(AND(MONTH(C1051)&gt;=1,MONTH(C1051)&lt;=3),1,IF(AND(MONTH(C1051)&gt;=4,MONTH(C1051)&lt;=6),2,IF(AND(MONTH(C1051)&gt;=7,MONTH(C1051)&lt;=9),3,4))))</f>
        <v>4</v>
      </c>
      <c r="D1052" s="100"/>
      <c r="E1052" s="67" t="s">
        <v>2418</v>
      </c>
      <c r="F1052" s="66" t="s">
        <v>11112</v>
      </c>
      <c r="G1052" s="45"/>
      <c r="H1052" s="45"/>
      <c r="I1052" s="45"/>
      <c r="J1052" s="45"/>
    </row>
    <row r="1053" spans="1:10" ht="14.1" customHeight="1" thickBot="1" x14ac:dyDescent="0.25">
      <c r="A1053" s="100"/>
      <c r="B1053" s="67" t="s">
        <v>12944</v>
      </c>
      <c r="C1053" s="77">
        <v>43049</v>
      </c>
      <c r="D1053" s="100"/>
      <c r="E1053" s="67" t="s">
        <v>3074</v>
      </c>
      <c r="F1053" s="66" t="s">
        <v>11112</v>
      </c>
      <c r="G1053" s="45"/>
      <c r="H1053" s="45"/>
      <c r="I1053" s="45"/>
      <c r="J1053" s="45"/>
    </row>
    <row r="1054" spans="1:10" ht="14.1" customHeight="1" thickBot="1" x14ac:dyDescent="0.25">
      <c r="A1054" s="100"/>
      <c r="B1054" s="67" t="s">
        <v>1787</v>
      </c>
      <c r="C1054" s="96">
        <f>IF(C1053="","",IF(AND(MONTH(C1053)&gt;=1,MONTH(C1053)&lt;=3),1,IF(AND(MONTH(C1053)&gt;=4,MONTH(C1053)&lt;=6),2,IF(AND(MONTH(C1053)&gt;=7,MONTH(C1053)&lt;=9),3,4))))</f>
        <v>4</v>
      </c>
      <c r="D1054" s="100"/>
      <c r="E1054" s="67" t="s">
        <v>13194</v>
      </c>
      <c r="F1054" s="66" t="s">
        <v>11112</v>
      </c>
      <c r="G1054" s="45"/>
      <c r="H1054" s="45"/>
      <c r="I1054" s="45"/>
      <c r="J1054" s="45"/>
    </row>
    <row r="1055" spans="1:10" ht="14.1" customHeight="1" thickBot="1" x14ac:dyDescent="0.25">
      <c r="A1055" s="45"/>
      <c r="B1055" s="45"/>
      <c r="C1055" s="45"/>
      <c r="D1055" s="45"/>
      <c r="E1055" s="45"/>
      <c r="F1055" s="45"/>
      <c r="G1055" s="45"/>
      <c r="H1055" s="45"/>
      <c r="I1055" s="45"/>
      <c r="J1055" s="45"/>
    </row>
    <row r="1056" spans="1:10" ht="14.1" customHeight="1" thickBot="1" x14ac:dyDescent="0.25">
      <c r="A1056" s="72" t="s">
        <v>15737</v>
      </c>
      <c r="B1056" s="72" t="s">
        <v>16148</v>
      </c>
      <c r="C1056" s="72" t="s">
        <v>15643</v>
      </c>
      <c r="D1056" s="72" t="s">
        <v>15252</v>
      </c>
      <c r="E1056" s="72" t="s">
        <v>6933</v>
      </c>
      <c r="F1056" s="72" t="s">
        <v>15281</v>
      </c>
      <c r="G1056" s="45"/>
      <c r="H1056" s="45"/>
      <c r="I1056" s="45"/>
      <c r="J1056" s="45"/>
    </row>
    <row r="1057" spans="1:10" ht="14.1" customHeight="1" x14ac:dyDescent="0.2">
      <c r="A1057" s="86">
        <v>14111511</v>
      </c>
      <c r="B1057" s="69" t="str">
        <f ca="1">IFERROR(INDEX(UNSPSCDes,MATCH(INDIRECT(ADDRESS(ROW(),COLUMN()-1,4)),UNSPSCCode,0)),"")</f>
        <v>Papel de escritura</v>
      </c>
      <c r="C1057" s="81" t="s">
        <v>8726</v>
      </c>
      <c r="D1057" s="81">
        <v>500</v>
      </c>
      <c r="E1057" s="71">
        <v>150</v>
      </c>
      <c r="F1057" s="70">
        <f ca="1">INDIRECT(ADDRESS(ROW(),COLUMN()-2,4))*INDIRECT(ADDRESS(ROW(),COLUMN()-1,4))</f>
        <v>75000</v>
      </c>
      <c r="G1057" s="45"/>
      <c r="H1057" s="45"/>
      <c r="I1057" s="45"/>
      <c r="J1057" s="45"/>
    </row>
    <row r="1058" spans="1:10" ht="13.5" customHeight="1" x14ac:dyDescent="0.2">
      <c r="A1058" s="86">
        <v>14111511</v>
      </c>
      <c r="B1058" s="69" t="str">
        <f ca="1">IFERROR(INDEX(UNSPSCDes,MATCH(INDIRECT(ADDRESS(ROW(),COLUMN()-1,4)),UNSPSCCode,0)),"")</f>
        <v>Papel de escritura</v>
      </c>
      <c r="C1058" s="81" t="s">
        <v>8726</v>
      </c>
      <c r="D1058" s="81">
        <v>30</v>
      </c>
      <c r="E1058" s="71">
        <v>182</v>
      </c>
      <c r="F1058" s="70">
        <f ca="1">INDIRECT(ADDRESS(ROW(),COLUMN()-2,4))*INDIRECT(ADDRESS(ROW(),COLUMN()-1,4))</f>
        <v>5460</v>
      </c>
      <c r="G1058" s="45"/>
      <c r="H1058" s="45"/>
      <c r="I1058" s="45"/>
      <c r="J1058" s="45"/>
    </row>
    <row r="1059" spans="1:10" ht="13.5" customHeight="1" x14ac:dyDescent="0.2">
      <c r="A1059" s="86">
        <v>14111511</v>
      </c>
      <c r="B1059" s="69" t="str">
        <f ca="1">IFERROR(INDEX(UNSPSCDes,MATCH(INDIRECT(ADDRESS(ROW(),COLUMN()-1,4)),UNSPSCCode,0)),"")</f>
        <v>Papel de escritura</v>
      </c>
      <c r="C1059" s="81" t="s">
        <v>8726</v>
      </c>
      <c r="D1059" s="81">
        <v>150</v>
      </c>
      <c r="E1059" s="71">
        <v>180</v>
      </c>
      <c r="F1059" s="70">
        <f ca="1">INDIRECT(ADDRESS(ROW(),COLUMN()-2,4))*INDIRECT(ADDRESS(ROW(),COLUMN()-1,4))</f>
        <v>27000</v>
      </c>
      <c r="G1059" s="45"/>
      <c r="H1059" s="45"/>
      <c r="I1059" s="45"/>
      <c r="J1059" s="45"/>
    </row>
    <row r="1060" spans="1:10" ht="13.5" customHeight="1" x14ac:dyDescent="0.2">
      <c r="A1060" s="86">
        <v>14111509</v>
      </c>
      <c r="B1060" s="69" t="str">
        <f ca="1">IFERROR(INDEX(UNSPSCDes,MATCH(INDIRECT(ADDRESS(ROW(),COLUMN()-1,4)),UNSPSCCode,0)),"")</f>
        <v>Papel membreteado</v>
      </c>
      <c r="C1060" s="81" t="s">
        <v>8726</v>
      </c>
      <c r="D1060" s="81">
        <v>15</v>
      </c>
      <c r="E1060" s="71">
        <v>348.1</v>
      </c>
      <c r="F1060" s="70">
        <f ca="1">INDIRECT(ADDRESS(ROW(),COLUMN()-2,4))*INDIRECT(ADDRESS(ROW(),COLUMN()-1,4))</f>
        <v>5221.5</v>
      </c>
      <c r="G1060" s="45"/>
      <c r="H1060" s="45"/>
      <c r="I1060" s="45"/>
      <c r="J1060" s="45"/>
    </row>
    <row r="1061" spans="1:10" ht="13.5" customHeight="1" x14ac:dyDescent="0.2">
      <c r="A1061" s="86">
        <v>14111515</v>
      </c>
      <c r="B1061" s="69" t="str">
        <f ca="1">IFERROR(INDEX(UNSPSCDes,MATCH(INDIRECT(ADDRESS(ROW(),COLUMN()-1,4)),UNSPSCCode,0)),"")</f>
        <v>Papel para sumadora o máquina registradora</v>
      </c>
      <c r="C1061" s="81" t="s">
        <v>1450</v>
      </c>
      <c r="D1061" s="81">
        <v>15</v>
      </c>
      <c r="E1061" s="71">
        <v>10.45</v>
      </c>
      <c r="F1061" s="70">
        <f ca="1">INDIRECT(ADDRESS(ROW(),COLUMN()-2,4))*INDIRECT(ADDRESS(ROW(),COLUMN()-1,4))</f>
        <v>156.75</v>
      </c>
      <c r="G1061" s="45"/>
      <c r="H1061" s="45"/>
      <c r="I1061" s="45"/>
      <c r="J1061" s="45"/>
    </row>
    <row r="1062" spans="1:10" ht="13.5" customHeight="1" x14ac:dyDescent="0.2">
      <c r="A1062" s="86">
        <v>44121717</v>
      </c>
      <c r="B1062" s="69" t="str">
        <f ca="1">IFERROR(INDEX(UNSPSCDes,MATCH(INDIRECT(ADDRESS(ROW(),COLUMN()-1,4)),UNSPSCCode,0)),"")</f>
        <v>Combinación de esfero y resaltador</v>
      </c>
      <c r="C1062" s="81" t="s">
        <v>1450</v>
      </c>
      <c r="D1062" s="81">
        <v>20</v>
      </c>
      <c r="E1062" s="71">
        <v>20</v>
      </c>
      <c r="F1062" s="70">
        <f ca="1">INDIRECT(ADDRESS(ROW(),COLUMN()-2,4))*INDIRECT(ADDRESS(ROW(),COLUMN()-1,4))</f>
        <v>400</v>
      </c>
      <c r="G1062" s="45"/>
      <c r="H1062" s="45"/>
      <c r="I1062" s="45"/>
      <c r="J1062" s="45"/>
    </row>
    <row r="1063" spans="1:10" ht="13.5" customHeight="1" x14ac:dyDescent="0.2">
      <c r="A1063" s="86">
        <v>44121503</v>
      </c>
      <c r="B1063" s="69" t="str">
        <f ca="1">IFERROR(INDEX(UNSPSCDes,MATCH(INDIRECT(ADDRESS(ROW(),COLUMN()-1,4)),UNSPSCCode,0)),"")</f>
        <v>Sobres</v>
      </c>
      <c r="C1063" s="81" t="s">
        <v>1450</v>
      </c>
      <c r="D1063" s="81">
        <v>100</v>
      </c>
      <c r="E1063" s="71">
        <v>2.56</v>
      </c>
      <c r="F1063" s="70">
        <f ca="1">INDIRECT(ADDRESS(ROW(),COLUMN()-2,4))*INDIRECT(ADDRESS(ROW(),COLUMN()-1,4))</f>
        <v>256</v>
      </c>
      <c r="G1063" s="45"/>
      <c r="H1063" s="45"/>
      <c r="I1063" s="45"/>
      <c r="J1063" s="45"/>
    </row>
    <row r="1064" spans="1:10" ht="13.5" customHeight="1" x14ac:dyDescent="0.2">
      <c r="A1064" s="86">
        <v>44121503</v>
      </c>
      <c r="B1064" s="69" t="str">
        <f ca="1">IFERROR(INDEX(UNSPSCDes,MATCH(INDIRECT(ADDRESS(ROW(),COLUMN()-1,4)),UNSPSCCode,0)),"")</f>
        <v>Sobres</v>
      </c>
      <c r="C1064" s="81" t="s">
        <v>1450</v>
      </c>
      <c r="D1064" s="81">
        <v>160</v>
      </c>
      <c r="E1064" s="71">
        <v>3.36</v>
      </c>
      <c r="F1064" s="70">
        <f ca="1">INDIRECT(ADDRESS(ROW(),COLUMN()-2,4))*INDIRECT(ADDRESS(ROW(),COLUMN()-1,4))</f>
        <v>537.6</v>
      </c>
      <c r="G1064" s="45"/>
      <c r="H1064" s="45"/>
      <c r="I1064" s="45"/>
      <c r="J1064" s="45"/>
    </row>
    <row r="1065" spans="1:10" ht="13.5" customHeight="1" x14ac:dyDescent="0.2">
      <c r="A1065" s="86">
        <v>44121503</v>
      </c>
      <c r="B1065" s="69" t="str">
        <f ca="1">IFERROR(INDEX(UNSPSCDes,MATCH(INDIRECT(ADDRESS(ROW(),COLUMN()-1,4)),UNSPSCCode,0)),"")</f>
        <v>Sobres</v>
      </c>
      <c r="C1065" s="81" t="s">
        <v>1450</v>
      </c>
      <c r="D1065" s="81">
        <v>300</v>
      </c>
      <c r="E1065" s="71">
        <v>8.35</v>
      </c>
      <c r="F1065" s="70">
        <f ca="1">INDIRECT(ADDRESS(ROW(),COLUMN()-2,4))*INDIRECT(ADDRESS(ROW(),COLUMN()-1,4))</f>
        <v>2505</v>
      </c>
      <c r="G1065" s="45"/>
      <c r="H1065" s="45"/>
      <c r="I1065" s="45"/>
      <c r="J1065" s="45"/>
    </row>
    <row r="1066" spans="1:10" ht="13.5" customHeight="1" x14ac:dyDescent="0.2">
      <c r="A1066" s="86">
        <v>44121503</v>
      </c>
      <c r="B1066" s="69" t="str">
        <f ca="1">IFERROR(INDEX(UNSPSCDes,MATCH(INDIRECT(ADDRESS(ROW(),COLUMN()-1,4)),UNSPSCCode,0)),"")</f>
        <v>Sobres</v>
      </c>
      <c r="C1066" s="81" t="s">
        <v>1450</v>
      </c>
      <c r="D1066" s="81">
        <v>300</v>
      </c>
      <c r="E1066" s="71">
        <v>1.99</v>
      </c>
      <c r="F1066" s="70">
        <f ca="1">INDIRECT(ADDRESS(ROW(),COLUMN()-2,4))*INDIRECT(ADDRESS(ROW(),COLUMN()-1,4))</f>
        <v>597</v>
      </c>
      <c r="G1066" s="45"/>
      <c r="H1066" s="45"/>
      <c r="I1066" s="45"/>
      <c r="J1066" s="45"/>
    </row>
    <row r="1067" spans="1:10" ht="13.5" customHeight="1" x14ac:dyDescent="0.2">
      <c r="A1067" s="86">
        <v>60121152</v>
      </c>
      <c r="B1067" s="69" t="str">
        <f ca="1">IFERROR(INDEX(UNSPSCDes,MATCH(INDIRECT(ADDRESS(ROW(),COLUMN()-1,4)),UNSPSCCode,0)),"")</f>
        <v>Tablillas de escritura</v>
      </c>
      <c r="C1067" s="81" t="s">
        <v>1450</v>
      </c>
      <c r="D1067" s="81">
        <v>300</v>
      </c>
      <c r="E1067" s="71">
        <v>43.15</v>
      </c>
      <c r="F1067" s="70">
        <f ca="1">INDIRECT(ADDRESS(ROW(),COLUMN()-2,4))*INDIRECT(ADDRESS(ROW(),COLUMN()-1,4))</f>
        <v>12945</v>
      </c>
      <c r="G1067" s="45"/>
      <c r="H1067" s="45"/>
      <c r="I1067" s="45"/>
      <c r="J1067" s="45"/>
    </row>
    <row r="1068" spans="1:10" ht="13.5" customHeight="1" x14ac:dyDescent="0.2">
      <c r="A1068" s="86">
        <v>44121618</v>
      </c>
      <c r="B1068" s="69" t="str">
        <f ca="1">IFERROR(INDEX(UNSPSCDes,MATCH(INDIRECT(ADDRESS(ROW(),COLUMN()-1,4)),UNSPSCCode,0)),"")</f>
        <v>Tijeras</v>
      </c>
      <c r="C1068" s="81" t="s">
        <v>1450</v>
      </c>
      <c r="D1068" s="81">
        <v>20</v>
      </c>
      <c r="E1068" s="71">
        <v>29.5</v>
      </c>
      <c r="F1068" s="70">
        <f ca="1">INDIRECT(ADDRESS(ROW(),COLUMN()-2,4))*INDIRECT(ADDRESS(ROW(),COLUMN()-1,4))</f>
        <v>590</v>
      </c>
      <c r="G1068" s="45"/>
      <c r="H1068" s="45"/>
      <c r="I1068" s="45"/>
      <c r="J1068" s="45"/>
    </row>
    <row r="1069" spans="1:10" ht="13.5" customHeight="1" x14ac:dyDescent="0.2">
      <c r="A1069" s="86">
        <v>44103103</v>
      </c>
      <c r="B1069" s="69" t="str">
        <f ca="1">IFERROR(INDEX(UNSPSCDes,MATCH(INDIRECT(ADDRESS(ROW(),COLUMN()-1,4)),UNSPSCCode,0)),"")</f>
        <v>Tóner para impresoras o fax</v>
      </c>
      <c r="C1069" s="81" t="s">
        <v>1450</v>
      </c>
      <c r="D1069" s="81">
        <v>5</v>
      </c>
      <c r="E1069" s="71">
        <v>2899.26</v>
      </c>
      <c r="F1069" s="70">
        <f ca="1">INDIRECT(ADDRESS(ROW(),COLUMN()-2,4))*INDIRECT(ADDRESS(ROW(),COLUMN()-1,4))</f>
        <v>14496.300000000001</v>
      </c>
      <c r="G1069" s="45"/>
      <c r="H1069" s="45"/>
      <c r="I1069" s="45"/>
      <c r="J1069" s="45"/>
    </row>
    <row r="1070" spans="1:10" ht="13.5" customHeight="1" x14ac:dyDescent="0.2">
      <c r="A1070" s="86">
        <v>44103103</v>
      </c>
      <c r="B1070" s="69" t="str">
        <f ca="1">IFERROR(INDEX(UNSPSCDes,MATCH(INDIRECT(ADDRESS(ROW(),COLUMN()-1,4)),UNSPSCCode,0)),"")</f>
        <v>Tóner para impresoras o fax</v>
      </c>
      <c r="C1070" s="81" t="s">
        <v>1450</v>
      </c>
      <c r="D1070" s="81">
        <v>5</v>
      </c>
      <c r="E1070" s="71">
        <v>3101.04</v>
      </c>
      <c r="F1070" s="70">
        <f ca="1">INDIRECT(ADDRESS(ROW(),COLUMN()-2,4))*INDIRECT(ADDRESS(ROW(),COLUMN()-1,4))</f>
        <v>15505.2</v>
      </c>
      <c r="G1070" s="45"/>
      <c r="H1070" s="45"/>
      <c r="I1070" s="45"/>
      <c r="J1070" s="45"/>
    </row>
    <row r="1071" spans="1:10" ht="13.5" customHeight="1" x14ac:dyDescent="0.2">
      <c r="A1071" s="86">
        <v>44103103</v>
      </c>
      <c r="B1071" s="69" t="str">
        <f ca="1">IFERROR(INDEX(UNSPSCDes,MATCH(INDIRECT(ADDRESS(ROW(),COLUMN()-1,4)),UNSPSCCode,0)),"")</f>
        <v>Tóner para impresoras o fax</v>
      </c>
      <c r="C1071" s="81" t="s">
        <v>1450</v>
      </c>
      <c r="D1071" s="81">
        <v>5</v>
      </c>
      <c r="E1071" s="71">
        <v>2775</v>
      </c>
      <c r="F1071" s="70">
        <f ca="1">INDIRECT(ADDRESS(ROW(),COLUMN()-2,4))*INDIRECT(ADDRESS(ROW(),COLUMN()-1,4))</f>
        <v>13875</v>
      </c>
      <c r="G1071" s="45"/>
      <c r="H1071" s="45"/>
      <c r="I1071" s="45"/>
      <c r="J1071" s="45"/>
    </row>
    <row r="1072" spans="1:10" ht="13.5" customHeight="1" x14ac:dyDescent="0.2">
      <c r="A1072" s="86">
        <v>44103103</v>
      </c>
      <c r="B1072" s="69" t="str">
        <f ca="1">IFERROR(INDEX(UNSPSCDes,MATCH(INDIRECT(ADDRESS(ROW(),COLUMN()-1,4)),UNSPSCCode,0)),"")</f>
        <v>Tóner para impresoras o fax</v>
      </c>
      <c r="C1072" s="81" t="s">
        <v>1450</v>
      </c>
      <c r="D1072" s="81">
        <v>5</v>
      </c>
      <c r="E1072" s="71">
        <v>4200</v>
      </c>
      <c r="F1072" s="70">
        <f ca="1">INDIRECT(ADDRESS(ROW(),COLUMN()-2,4))*INDIRECT(ADDRESS(ROW(),COLUMN()-1,4))</f>
        <v>21000</v>
      </c>
      <c r="G1072" s="45"/>
      <c r="H1072" s="45"/>
      <c r="I1072" s="45"/>
      <c r="J1072" s="45"/>
    </row>
    <row r="1073" spans="1:10" ht="13.5" customHeight="1" x14ac:dyDescent="0.2">
      <c r="A1073" s="86">
        <v>44103103</v>
      </c>
      <c r="B1073" s="69" t="str">
        <f ca="1">IFERROR(INDEX(UNSPSCDes,MATCH(INDIRECT(ADDRESS(ROW(),COLUMN()-1,4)),UNSPSCCode,0)),"")</f>
        <v>Tóner para impresoras o fax</v>
      </c>
      <c r="C1073" s="81" t="s">
        <v>1450</v>
      </c>
      <c r="D1073" s="81">
        <v>5</v>
      </c>
      <c r="E1073" s="71">
        <v>3099.86</v>
      </c>
      <c r="F1073" s="70">
        <f ca="1">INDIRECT(ADDRESS(ROW(),COLUMN()-2,4))*INDIRECT(ADDRESS(ROW(),COLUMN()-1,4))</f>
        <v>15499.300000000001</v>
      </c>
      <c r="G1073" s="45"/>
      <c r="H1073" s="45"/>
      <c r="I1073" s="45"/>
      <c r="J1073" s="45"/>
    </row>
    <row r="1074" spans="1:10" ht="13.5" customHeight="1" x14ac:dyDescent="0.2">
      <c r="A1074" s="86">
        <v>44103103</v>
      </c>
      <c r="B1074" s="69" t="str">
        <f ca="1">IFERROR(INDEX(UNSPSCDes,MATCH(INDIRECT(ADDRESS(ROW(),COLUMN()-1,4)),UNSPSCCode,0)),"")</f>
        <v>Tóner para impresoras o fax</v>
      </c>
      <c r="C1074" s="81" t="s">
        <v>1450</v>
      </c>
      <c r="D1074" s="81">
        <v>5</v>
      </c>
      <c r="E1074" s="71">
        <v>4150</v>
      </c>
      <c r="F1074" s="70">
        <f ca="1">INDIRECT(ADDRESS(ROW(),COLUMN()-2,4))*INDIRECT(ADDRESS(ROW(),COLUMN()-1,4))</f>
        <v>20750</v>
      </c>
      <c r="G1074" s="45"/>
      <c r="H1074" s="45"/>
      <c r="I1074" s="45"/>
      <c r="J1074" s="45"/>
    </row>
    <row r="1075" spans="1:10" ht="13.5" customHeight="1" x14ac:dyDescent="0.2">
      <c r="A1075" s="86">
        <v>44103103</v>
      </c>
      <c r="B1075" s="69" t="str">
        <f ca="1">IFERROR(INDEX(UNSPSCDes,MATCH(INDIRECT(ADDRESS(ROW(),COLUMN()-1,4)),UNSPSCCode,0)),"")</f>
        <v>Tóner para impresoras o fax</v>
      </c>
      <c r="C1075" s="81" t="s">
        <v>1450</v>
      </c>
      <c r="D1075" s="81">
        <v>5</v>
      </c>
      <c r="E1075" s="71">
        <v>2500.42</v>
      </c>
      <c r="F1075" s="70">
        <f ca="1">INDIRECT(ADDRESS(ROW(),COLUMN()-2,4))*INDIRECT(ADDRESS(ROW(),COLUMN()-1,4))</f>
        <v>12502.1</v>
      </c>
      <c r="G1075" s="45"/>
      <c r="H1075" s="45"/>
      <c r="I1075" s="45"/>
      <c r="J1075" s="45"/>
    </row>
    <row r="1076" spans="1:10" ht="13.5" customHeight="1" x14ac:dyDescent="0.2">
      <c r="A1076" s="86">
        <v>44103103</v>
      </c>
      <c r="B1076" s="69" t="str">
        <f ca="1">IFERROR(INDEX(UNSPSCDes,MATCH(INDIRECT(ADDRESS(ROW(),COLUMN()-1,4)),UNSPSCCode,0)),"")</f>
        <v>Tóner para impresoras o fax</v>
      </c>
      <c r="C1076" s="81" t="s">
        <v>1450</v>
      </c>
      <c r="D1076" s="81">
        <v>5</v>
      </c>
      <c r="E1076" s="71">
        <v>2500.42</v>
      </c>
      <c r="F1076" s="70">
        <f ca="1">INDIRECT(ADDRESS(ROW(),COLUMN()-2,4))*INDIRECT(ADDRESS(ROW(),COLUMN()-1,4))</f>
        <v>12502.1</v>
      </c>
      <c r="G1076" s="45"/>
      <c r="H1076" s="45"/>
      <c r="I1076" s="45"/>
      <c r="J1076" s="45"/>
    </row>
    <row r="1077" spans="1:10" ht="13.5" customHeight="1" x14ac:dyDescent="0.2">
      <c r="A1077" s="86">
        <v>44103103</v>
      </c>
      <c r="B1077" s="69" t="str">
        <f ca="1">IFERROR(INDEX(UNSPSCDes,MATCH(INDIRECT(ADDRESS(ROW(),COLUMN()-1,4)),UNSPSCCode,0)),"")</f>
        <v>Tóner para impresoras o fax</v>
      </c>
      <c r="C1077" s="81" t="s">
        <v>1450</v>
      </c>
      <c r="D1077" s="81">
        <v>5</v>
      </c>
      <c r="E1077" s="71">
        <v>3960.08</v>
      </c>
      <c r="F1077" s="70">
        <f ca="1">INDIRECT(ADDRESS(ROW(),COLUMN()-2,4))*INDIRECT(ADDRESS(ROW(),COLUMN()-1,4))</f>
        <v>19800.400000000001</v>
      </c>
      <c r="G1077" s="45"/>
      <c r="H1077" s="45"/>
      <c r="I1077" s="45"/>
      <c r="J1077" s="45"/>
    </row>
    <row r="1078" spans="1:10" ht="13.5" customHeight="1" x14ac:dyDescent="0.2">
      <c r="A1078" s="86">
        <v>44103103</v>
      </c>
      <c r="B1078" s="69" t="str">
        <f ca="1">IFERROR(INDEX(UNSPSCDes,MATCH(INDIRECT(ADDRESS(ROW(),COLUMN()-1,4)),UNSPSCCode,0)),"")</f>
        <v>Tóner para impresoras o fax</v>
      </c>
      <c r="C1078" s="81" t="s">
        <v>1450</v>
      </c>
      <c r="D1078" s="81">
        <v>5</v>
      </c>
      <c r="E1078" s="71">
        <v>5280.5</v>
      </c>
      <c r="F1078" s="70">
        <f ca="1">INDIRECT(ADDRESS(ROW(),COLUMN()-2,4))*INDIRECT(ADDRESS(ROW(),COLUMN()-1,4))</f>
        <v>26402.5</v>
      </c>
      <c r="G1078" s="45"/>
      <c r="H1078" s="45"/>
      <c r="I1078" s="45"/>
      <c r="J1078" s="45"/>
    </row>
    <row r="1079" spans="1:10" ht="13.5" customHeight="1" x14ac:dyDescent="0.2">
      <c r="A1079" s="86">
        <v>44103103</v>
      </c>
      <c r="B1079" s="69" t="str">
        <f ca="1">IFERROR(INDEX(UNSPSCDes,MATCH(INDIRECT(ADDRESS(ROW(),COLUMN()-1,4)),UNSPSCCode,0)),"")</f>
        <v>Tóner para impresoras o fax</v>
      </c>
      <c r="C1079" s="81" t="s">
        <v>1450</v>
      </c>
      <c r="D1079" s="81">
        <v>5</v>
      </c>
      <c r="E1079" s="71">
        <v>5280.5</v>
      </c>
      <c r="F1079" s="70">
        <f ca="1">INDIRECT(ADDRESS(ROW(),COLUMN()-2,4))*INDIRECT(ADDRESS(ROW(),COLUMN()-1,4))</f>
        <v>26402.5</v>
      </c>
      <c r="G1079" s="45"/>
      <c r="H1079" s="45"/>
      <c r="I1079" s="45"/>
      <c r="J1079" s="45"/>
    </row>
    <row r="1080" spans="1:10" ht="13.5" customHeight="1" x14ac:dyDescent="0.2">
      <c r="A1080" s="86">
        <v>44103103</v>
      </c>
      <c r="B1080" s="69" t="str">
        <f ca="1">IFERROR(INDEX(UNSPSCDes,MATCH(INDIRECT(ADDRESS(ROW(),COLUMN()-1,4)),UNSPSCCode,0)),"")</f>
        <v>Tóner para impresoras o fax</v>
      </c>
      <c r="C1080" s="81" t="s">
        <v>1450</v>
      </c>
      <c r="D1080" s="81">
        <v>5</v>
      </c>
      <c r="E1080" s="71">
        <v>5280.5</v>
      </c>
      <c r="F1080" s="70">
        <f ca="1">INDIRECT(ADDRESS(ROW(),COLUMN()-2,4))*INDIRECT(ADDRESS(ROW(),COLUMN()-1,4))</f>
        <v>26402.5</v>
      </c>
      <c r="G1080" s="45"/>
      <c r="H1080" s="45"/>
      <c r="I1080" s="45"/>
      <c r="J1080" s="45"/>
    </row>
    <row r="1081" spans="1:10" ht="13.5" customHeight="1" x14ac:dyDescent="0.2">
      <c r="A1081" s="86">
        <v>44103103</v>
      </c>
      <c r="B1081" s="69" t="str">
        <f ca="1">IFERROR(INDEX(UNSPSCDes,MATCH(INDIRECT(ADDRESS(ROW(),COLUMN()-1,4)),UNSPSCCode,0)),"")</f>
        <v>Tóner para impresoras o fax</v>
      </c>
      <c r="C1081" s="81" t="s">
        <v>1450</v>
      </c>
      <c r="D1081" s="81">
        <v>20</v>
      </c>
      <c r="E1081" s="71">
        <v>11505</v>
      </c>
      <c r="F1081" s="70">
        <f ca="1">INDIRECT(ADDRESS(ROW(),COLUMN()-2,4))*INDIRECT(ADDRESS(ROW(),COLUMN()-1,4))</f>
        <v>230100</v>
      </c>
      <c r="G1081" s="45"/>
      <c r="H1081" s="45"/>
      <c r="I1081" s="45"/>
      <c r="J1081" s="45"/>
    </row>
    <row r="1082" spans="1:10" ht="13.5" customHeight="1" x14ac:dyDescent="0.2">
      <c r="A1082" s="86">
        <v>44103103</v>
      </c>
      <c r="B1082" s="69" t="str">
        <f ca="1">IFERROR(INDEX(UNSPSCDes,MATCH(INDIRECT(ADDRESS(ROW(),COLUMN()-1,4)),UNSPSCCode,0)),"")</f>
        <v>Tóner para impresoras o fax</v>
      </c>
      <c r="C1082" s="81" t="s">
        <v>1450</v>
      </c>
      <c r="D1082" s="81">
        <v>15</v>
      </c>
      <c r="E1082" s="71">
        <v>10499.64</v>
      </c>
      <c r="F1082" s="70">
        <f ca="1">INDIRECT(ADDRESS(ROW(),COLUMN()-2,4))*INDIRECT(ADDRESS(ROW(),COLUMN()-1,4))</f>
        <v>157494.59999999998</v>
      </c>
      <c r="G1082" s="45"/>
      <c r="H1082" s="45"/>
      <c r="I1082" s="45"/>
      <c r="J1082" s="45"/>
    </row>
    <row r="1083" spans="1:10" ht="13.5" customHeight="1" x14ac:dyDescent="0.2">
      <c r="A1083" s="86">
        <v>44103103</v>
      </c>
      <c r="B1083" s="69" t="str">
        <f ca="1">IFERROR(INDEX(UNSPSCDes,MATCH(INDIRECT(ADDRESS(ROW(),COLUMN()-1,4)),UNSPSCCode,0)),"")</f>
        <v>Tóner para impresoras o fax</v>
      </c>
      <c r="C1083" s="81" t="s">
        <v>1450</v>
      </c>
      <c r="D1083" s="81">
        <v>2</v>
      </c>
      <c r="E1083" s="71">
        <v>2700</v>
      </c>
      <c r="F1083" s="70">
        <f ca="1">INDIRECT(ADDRESS(ROW(),COLUMN()-2,4))*INDIRECT(ADDRESS(ROW(),COLUMN()-1,4))</f>
        <v>5400</v>
      </c>
      <c r="G1083" s="45"/>
      <c r="H1083" s="45"/>
      <c r="I1083" s="45"/>
      <c r="J1083" s="45"/>
    </row>
    <row r="1084" spans="1:10" ht="13.5" customHeight="1" x14ac:dyDescent="0.2">
      <c r="A1084" s="86">
        <v>31201512</v>
      </c>
      <c r="B1084" s="69" t="str">
        <f ca="1">IFERROR(INDEX(UNSPSCDes,MATCH(INDIRECT(ADDRESS(ROW(),COLUMN()-1,4)),UNSPSCCode,0)),"")</f>
        <v>Cinta transparente</v>
      </c>
      <c r="C1084" s="81" t="s">
        <v>1450</v>
      </c>
      <c r="D1084" s="81">
        <v>5</v>
      </c>
      <c r="E1084" s="71">
        <v>51</v>
      </c>
      <c r="F1084" s="70">
        <f ca="1">INDIRECT(ADDRESS(ROW(),COLUMN()-2,4))*INDIRECT(ADDRESS(ROW(),COLUMN()-1,4))</f>
        <v>255</v>
      </c>
      <c r="G1084" s="45"/>
      <c r="H1084" s="45"/>
      <c r="I1084" s="45"/>
      <c r="J1084" s="45"/>
    </row>
    <row r="1085" spans="1:10" ht="13.5" customHeight="1" x14ac:dyDescent="0.2">
      <c r="A1085" s="86">
        <v>44103103</v>
      </c>
      <c r="B1085" s="69" t="str">
        <f ca="1">IFERROR(INDEX(UNSPSCDes,MATCH(INDIRECT(ADDRESS(ROW(),COLUMN()-1,4)),UNSPSCCode,0)),"")</f>
        <v>Tóner para impresoras o fax</v>
      </c>
      <c r="C1085" s="90" t="s">
        <v>1450</v>
      </c>
      <c r="D1085" s="81">
        <v>5</v>
      </c>
      <c r="E1085" s="71">
        <v>4000</v>
      </c>
      <c r="F1085" s="70">
        <f ca="1">INDIRECT(ADDRESS(ROW(),COLUMN()-2,4))*INDIRECT(ADDRESS(ROW(),COLUMN()-1,4))</f>
        <v>20000</v>
      </c>
      <c r="G1085" s="45"/>
      <c r="H1085" s="45"/>
      <c r="I1085" s="45"/>
      <c r="J1085" s="45"/>
    </row>
    <row r="1086" spans="1:10" ht="13.5" customHeight="1" x14ac:dyDescent="0.2">
      <c r="A1086" s="86">
        <v>44103103</v>
      </c>
      <c r="B1086" s="69" t="str">
        <f ca="1">IFERROR(INDEX(UNSPSCDes,MATCH(INDIRECT(ADDRESS(ROW(),COLUMN()-1,4)),UNSPSCCode,0)),"")</f>
        <v>Tóner para impresoras o fax</v>
      </c>
      <c r="C1086" s="81" t="s">
        <v>1450</v>
      </c>
      <c r="D1086" s="81">
        <v>16</v>
      </c>
      <c r="E1086" s="71">
        <v>11505</v>
      </c>
      <c r="F1086" s="70">
        <f ca="1">INDIRECT(ADDRESS(ROW(),COLUMN()-2,4))*INDIRECT(ADDRESS(ROW(),COLUMN()-1,4))</f>
        <v>184080</v>
      </c>
      <c r="G1086" s="45"/>
      <c r="H1086" s="45"/>
      <c r="I1086" s="45"/>
      <c r="J1086" s="45"/>
    </row>
    <row r="1087" spans="1:10" ht="13.5" customHeight="1" x14ac:dyDescent="0.2">
      <c r="A1087" s="86">
        <v>44103103</v>
      </c>
      <c r="B1087" s="69" t="str">
        <f ca="1">IFERROR(INDEX(UNSPSCDes,MATCH(INDIRECT(ADDRESS(ROW(),COLUMN()-1,4)),UNSPSCCode,0)),"")</f>
        <v>Tóner para impresoras o fax</v>
      </c>
      <c r="C1087" s="81" t="s">
        <v>1450</v>
      </c>
      <c r="D1087" s="81">
        <v>18</v>
      </c>
      <c r="E1087" s="71">
        <v>13381.2</v>
      </c>
      <c r="F1087" s="70">
        <f ca="1">INDIRECT(ADDRESS(ROW(),COLUMN()-2,4))*INDIRECT(ADDRESS(ROW(),COLUMN()-1,4))</f>
        <v>240861.6</v>
      </c>
      <c r="G1087" s="45"/>
      <c r="H1087" s="45"/>
      <c r="I1087" s="45"/>
      <c r="J1087" s="45"/>
    </row>
    <row r="1088" spans="1:10" ht="14.1" customHeight="1" x14ac:dyDescent="0.2">
      <c r="A1088" s="45"/>
      <c r="B1088" s="45"/>
      <c r="C1088" s="45"/>
      <c r="D1088" s="45"/>
      <c r="E1088" s="73" t="s">
        <v>12552</v>
      </c>
      <c r="F1088" s="74">
        <f ca="1">SUM(Table359[MONTO TOTAL ESTIMADO])</f>
        <v>1193997.95</v>
      </c>
      <c r="G1088" s="45"/>
      <c r="H1088" s="45" t="str">
        <f>C1050</f>
        <v>Bienes</v>
      </c>
      <c r="I1088" s="45" t="str">
        <f>E1050</f>
        <v>Sí</v>
      </c>
      <c r="J1088" s="45" t="str">
        <f>D1050</f>
        <v>Compras Menores</v>
      </c>
    </row>
    <row r="1089" spans="1:10" ht="14.1" customHeight="1" thickBot="1" x14ac:dyDescent="0.3"/>
    <row r="1090" spans="1:10" ht="33.75" customHeight="1" thickBot="1" x14ac:dyDescent="0.25">
      <c r="A1090" s="64" t="s">
        <v>16384</v>
      </c>
      <c r="B1090" s="64" t="s">
        <v>161</v>
      </c>
      <c r="C1090" s="64" t="s">
        <v>11726</v>
      </c>
      <c r="D1090" s="64" t="s">
        <v>14380</v>
      </c>
      <c r="E1090" s="64" t="s">
        <v>10962</v>
      </c>
      <c r="F1090" s="64" t="s">
        <v>11095</v>
      </c>
      <c r="G1090" s="45"/>
      <c r="H1090" s="45"/>
      <c r="I1090" s="45"/>
      <c r="J1090" s="45"/>
    </row>
    <row r="1091" spans="1:10" ht="13.5" customHeight="1" thickBot="1" x14ac:dyDescent="0.25">
      <c r="A1091" s="85" t="s">
        <v>18836</v>
      </c>
      <c r="B1091" s="85" t="s">
        <v>18836</v>
      </c>
      <c r="C1091" s="66" t="s">
        <v>17799</v>
      </c>
      <c r="D1091" s="66" t="s">
        <v>10171</v>
      </c>
      <c r="E1091" s="66" t="s">
        <v>17855</v>
      </c>
      <c r="F1091" s="66"/>
      <c r="G1091" s="45"/>
      <c r="H1091" s="45"/>
      <c r="I1091" s="45"/>
      <c r="J1091" s="45"/>
    </row>
    <row r="1092" spans="1:10" ht="14.1" customHeight="1" thickBot="1" x14ac:dyDescent="0.25">
      <c r="A1092" s="99" t="s">
        <v>14830</v>
      </c>
      <c r="B1092" s="67" t="s">
        <v>8529</v>
      </c>
      <c r="C1092" s="77">
        <v>43013</v>
      </c>
      <c r="D1092" s="99" t="s">
        <v>9386</v>
      </c>
      <c r="E1092" s="67" t="s">
        <v>13095</v>
      </c>
      <c r="F1092" s="66" t="s">
        <v>3081</v>
      </c>
      <c r="G1092" s="45"/>
      <c r="H1092" s="45"/>
      <c r="I1092" s="45"/>
      <c r="J1092" s="45"/>
    </row>
    <row r="1093" spans="1:10" ht="14.1" customHeight="1" thickBot="1" x14ac:dyDescent="0.25">
      <c r="A1093" s="100"/>
      <c r="B1093" s="67" t="s">
        <v>1787</v>
      </c>
      <c r="C1093" s="96">
        <f>IF(C1092="","",IF(AND(MONTH(C1092)&gt;=1,MONTH(C1092)&lt;=3),1,IF(AND(MONTH(C1092)&gt;=4,MONTH(C1092)&lt;=6),2,IF(AND(MONTH(C1092)&gt;=7,MONTH(C1092)&lt;=9),3,4))))</f>
        <v>4</v>
      </c>
      <c r="D1093" s="100"/>
      <c r="E1093" s="67" t="s">
        <v>2418</v>
      </c>
      <c r="F1093" s="66" t="s">
        <v>11112</v>
      </c>
      <c r="G1093" s="45"/>
      <c r="H1093" s="45"/>
      <c r="I1093" s="45"/>
      <c r="J1093" s="45"/>
    </row>
    <row r="1094" spans="1:10" ht="14.1" customHeight="1" thickBot="1" x14ac:dyDescent="0.25">
      <c r="A1094" s="100"/>
      <c r="B1094" s="67" t="s">
        <v>12944</v>
      </c>
      <c r="C1094" s="77">
        <v>43044</v>
      </c>
      <c r="D1094" s="100"/>
      <c r="E1094" s="67" t="s">
        <v>3074</v>
      </c>
      <c r="F1094" s="66" t="s">
        <v>11112</v>
      </c>
      <c r="G1094" s="45"/>
      <c r="H1094" s="45"/>
      <c r="I1094" s="45"/>
      <c r="J1094" s="45"/>
    </row>
    <row r="1095" spans="1:10" ht="14.1" customHeight="1" thickBot="1" x14ac:dyDescent="0.25">
      <c r="A1095" s="100"/>
      <c r="B1095" s="67" t="s">
        <v>1787</v>
      </c>
      <c r="C1095" s="96">
        <f>IF(C1094="","",IF(AND(MONTH(C1094)&gt;=1,MONTH(C1094)&lt;=3),1,IF(AND(MONTH(C1094)&gt;=4,MONTH(C1094)&lt;=6),2,IF(AND(MONTH(C1094)&gt;=7,MONTH(C1094)&lt;=9),3,4))))</f>
        <v>4</v>
      </c>
      <c r="D1095" s="100"/>
      <c r="E1095" s="67" t="s">
        <v>13194</v>
      </c>
      <c r="F1095" s="66" t="s">
        <v>11112</v>
      </c>
      <c r="G1095" s="45"/>
      <c r="H1095" s="45"/>
      <c r="I1095" s="45"/>
      <c r="J1095" s="45"/>
    </row>
    <row r="1096" spans="1:10" ht="14.1" customHeight="1" thickBot="1" x14ac:dyDescent="0.25">
      <c r="A1096" s="45"/>
      <c r="B1096" s="45"/>
      <c r="C1096" s="45"/>
      <c r="D1096" s="45"/>
      <c r="E1096" s="45"/>
      <c r="F1096" s="45"/>
      <c r="G1096" s="45"/>
      <c r="H1096" s="45"/>
      <c r="I1096" s="45"/>
      <c r="J1096" s="45"/>
    </row>
    <row r="1097" spans="1:10" ht="14.1" customHeight="1" thickBot="1" x14ac:dyDescent="0.25">
      <c r="A1097" s="72" t="s">
        <v>15737</v>
      </c>
      <c r="B1097" s="72" t="s">
        <v>16148</v>
      </c>
      <c r="C1097" s="72" t="s">
        <v>15643</v>
      </c>
      <c r="D1097" s="72" t="s">
        <v>15252</v>
      </c>
      <c r="E1097" s="72" t="s">
        <v>6933</v>
      </c>
      <c r="F1097" s="72" t="s">
        <v>15281</v>
      </c>
      <c r="G1097" s="45"/>
      <c r="H1097" s="45"/>
      <c r="I1097" s="45"/>
      <c r="J1097" s="45"/>
    </row>
    <row r="1098" spans="1:10" ht="13.5" customHeight="1" x14ac:dyDescent="0.2">
      <c r="A1098" s="86">
        <v>15101505</v>
      </c>
      <c r="B1098" s="69" t="str">
        <f ca="1">IFERROR(INDEX(UNSPSCDes,MATCH(INDIRECT(ADDRESS(ROW(),COLUMN()-1,4)),UNSPSCCode,0)),"")</f>
        <v>Combustible diesel</v>
      </c>
      <c r="C1098" s="81" t="s">
        <v>9560</v>
      </c>
      <c r="D1098" s="81">
        <v>900</v>
      </c>
      <c r="E1098" s="71">
        <v>200</v>
      </c>
      <c r="F1098" s="70">
        <f ca="1">INDIRECT(ADDRESS(ROW(),COLUMN()-2,4))*INDIRECT(ADDRESS(ROW(),COLUMN()-1,4))</f>
        <v>180000</v>
      </c>
      <c r="G1098" s="45"/>
      <c r="H1098" s="45"/>
      <c r="I1098" s="45"/>
      <c r="J1098" s="45"/>
    </row>
    <row r="1099" spans="1:10" ht="14.1" customHeight="1" x14ac:dyDescent="0.2">
      <c r="A1099" s="45"/>
      <c r="B1099" s="45"/>
      <c r="C1099" s="45"/>
      <c r="D1099" s="45"/>
      <c r="E1099" s="73" t="s">
        <v>12552</v>
      </c>
      <c r="F1099" s="74">
        <f ca="1">SUM(Table360[MONTO TOTAL ESTIMADO])</f>
        <v>180000</v>
      </c>
      <c r="G1099" s="45"/>
      <c r="H1099" s="45" t="str">
        <f>C1091</f>
        <v>Bienes</v>
      </c>
      <c r="I1099" s="45" t="str">
        <f>E1091</f>
        <v>No</v>
      </c>
      <c r="J1099" s="45" t="str">
        <f>D1091</f>
        <v>Compras por debajo del Umbral</v>
      </c>
    </row>
    <row r="1100" spans="1:10" ht="14.1" customHeight="1" thickBot="1" x14ac:dyDescent="0.3"/>
    <row r="1101" spans="1:10" ht="33.75" customHeight="1" thickBot="1" x14ac:dyDescent="0.25">
      <c r="A1101" s="64" t="s">
        <v>16384</v>
      </c>
      <c r="B1101" s="64" t="s">
        <v>161</v>
      </c>
      <c r="C1101" s="64" t="s">
        <v>11726</v>
      </c>
      <c r="D1101" s="64" t="s">
        <v>14380</v>
      </c>
      <c r="E1101" s="64" t="s">
        <v>10962</v>
      </c>
      <c r="F1101" s="64" t="s">
        <v>11095</v>
      </c>
      <c r="G1101" s="45"/>
      <c r="H1101" s="45"/>
      <c r="I1101" s="45"/>
      <c r="J1101" s="45"/>
    </row>
    <row r="1102" spans="1:10" ht="13.5" customHeight="1" thickBot="1" x14ac:dyDescent="0.25">
      <c r="A1102" s="85" t="s">
        <v>18837</v>
      </c>
      <c r="B1102" s="85" t="s">
        <v>18837</v>
      </c>
      <c r="C1102" s="66" t="s">
        <v>17799</v>
      </c>
      <c r="D1102" s="66" t="s">
        <v>17484</v>
      </c>
      <c r="E1102" s="66" t="s">
        <v>8855</v>
      </c>
      <c r="F1102" s="66"/>
      <c r="G1102" s="45"/>
      <c r="H1102" s="45"/>
      <c r="I1102" s="45"/>
      <c r="J1102" s="45"/>
    </row>
    <row r="1103" spans="1:10" ht="14.1" customHeight="1" thickBot="1" x14ac:dyDescent="0.25">
      <c r="A1103" s="99" t="s">
        <v>14830</v>
      </c>
      <c r="B1103" s="67" t="s">
        <v>8529</v>
      </c>
      <c r="C1103" s="77">
        <v>43018</v>
      </c>
      <c r="D1103" s="99" t="s">
        <v>9386</v>
      </c>
      <c r="E1103" s="67" t="s">
        <v>13095</v>
      </c>
      <c r="F1103" s="66" t="s">
        <v>3081</v>
      </c>
      <c r="G1103" s="45"/>
      <c r="H1103" s="45"/>
      <c r="I1103" s="45"/>
      <c r="J1103" s="45"/>
    </row>
    <row r="1104" spans="1:10" ht="14.1" customHeight="1" thickBot="1" x14ac:dyDescent="0.25">
      <c r="A1104" s="100"/>
      <c r="B1104" s="67" t="s">
        <v>1787</v>
      </c>
      <c r="C1104" s="96">
        <f>IF(C1103="","",IF(AND(MONTH(C1103)&gt;=1,MONTH(C1103)&lt;=3),1,IF(AND(MONTH(C1103)&gt;=4,MONTH(C1103)&lt;=6),2,IF(AND(MONTH(C1103)&gt;=7,MONTH(C1103)&lt;=9),3,4))))</f>
        <v>4</v>
      </c>
      <c r="D1104" s="100"/>
      <c r="E1104" s="67" t="s">
        <v>2418</v>
      </c>
      <c r="F1104" s="66" t="s">
        <v>11112</v>
      </c>
      <c r="G1104" s="45"/>
      <c r="H1104" s="45"/>
      <c r="I1104" s="45"/>
      <c r="J1104" s="45"/>
    </row>
    <row r="1105" spans="1:10" ht="14.1" customHeight="1" thickBot="1" x14ac:dyDescent="0.25">
      <c r="A1105" s="100"/>
      <c r="B1105" s="67" t="s">
        <v>12944</v>
      </c>
      <c r="C1105" s="77">
        <v>43018</v>
      </c>
      <c r="D1105" s="100"/>
      <c r="E1105" s="67" t="s">
        <v>3074</v>
      </c>
      <c r="F1105" s="66" t="s">
        <v>11112</v>
      </c>
      <c r="G1105" s="45"/>
      <c r="H1105" s="45"/>
      <c r="I1105" s="45"/>
      <c r="J1105" s="45"/>
    </row>
    <row r="1106" spans="1:10" ht="14.1" customHeight="1" thickBot="1" x14ac:dyDescent="0.25">
      <c r="A1106" s="100"/>
      <c r="B1106" s="67" t="s">
        <v>1787</v>
      </c>
      <c r="C1106" s="96">
        <f>IF(C1105="","",IF(AND(MONTH(C1105)&gt;=1,MONTH(C1105)&lt;=3),1,IF(AND(MONTH(C1105)&gt;=4,MONTH(C1105)&lt;=6),2,IF(AND(MONTH(C1105)&gt;=7,MONTH(C1105)&lt;=9),3,4))))</f>
        <v>4</v>
      </c>
      <c r="D1106" s="100"/>
      <c r="E1106" s="67" t="s">
        <v>13194</v>
      </c>
      <c r="F1106" s="66" t="s">
        <v>11112</v>
      </c>
      <c r="G1106" s="45"/>
      <c r="H1106" s="45"/>
      <c r="I1106" s="45"/>
      <c r="J1106" s="45"/>
    </row>
    <row r="1107" spans="1:10" ht="14.1" customHeight="1" thickBot="1" x14ac:dyDescent="0.25">
      <c r="A1107" s="45"/>
      <c r="B1107" s="45"/>
      <c r="C1107" s="45"/>
      <c r="D1107" s="45"/>
      <c r="E1107" s="45"/>
      <c r="F1107" s="45"/>
      <c r="G1107" s="45"/>
      <c r="H1107" s="45"/>
      <c r="I1107" s="45"/>
      <c r="J1107" s="45"/>
    </row>
    <row r="1108" spans="1:10" ht="14.1" customHeight="1" thickBot="1" x14ac:dyDescent="0.25">
      <c r="A1108" s="72" t="s">
        <v>15737</v>
      </c>
      <c r="B1108" s="72" t="s">
        <v>16148</v>
      </c>
      <c r="C1108" s="72" t="s">
        <v>15643</v>
      </c>
      <c r="D1108" s="72" t="s">
        <v>15252</v>
      </c>
      <c r="E1108" s="72" t="s">
        <v>6933</v>
      </c>
      <c r="F1108" s="72" t="s">
        <v>15281</v>
      </c>
      <c r="G1108" s="45"/>
      <c r="H1108" s="45"/>
      <c r="I1108" s="45"/>
      <c r="J1108" s="45"/>
    </row>
    <row r="1109" spans="1:10" ht="14.1" customHeight="1" x14ac:dyDescent="0.2">
      <c r="A1109" s="86">
        <v>15121501</v>
      </c>
      <c r="B1109" s="69" t="str">
        <f ca="1">IFERROR(INDEX(UNSPSCDes,MATCH(INDIRECT(ADDRESS(ROW(),COLUMN()-1,4)),UNSPSCCode,0)),"")</f>
        <v>Aceite motor</v>
      </c>
      <c r="C1109" s="81" t="s">
        <v>1450</v>
      </c>
      <c r="D1109" s="81">
        <v>200</v>
      </c>
      <c r="E1109" s="71">
        <v>250</v>
      </c>
      <c r="F1109" s="70">
        <f ca="1">INDIRECT(ADDRESS(ROW(),COLUMN()-2,4))*INDIRECT(ADDRESS(ROW(),COLUMN()-1,4))</f>
        <v>50000</v>
      </c>
      <c r="G1109" s="45"/>
      <c r="H1109" s="45"/>
      <c r="I1109" s="45"/>
      <c r="J1109" s="45"/>
    </row>
    <row r="1110" spans="1:10" ht="13.5" customHeight="1" x14ac:dyDescent="0.2">
      <c r="A1110" s="86">
        <v>40161504</v>
      </c>
      <c r="B1110" s="69" t="str">
        <f ca="1">IFERROR(INDEX(UNSPSCDes,MATCH(INDIRECT(ADDRESS(ROW(),COLUMN()-1,4)),UNSPSCCode,0)),"")</f>
        <v>Filtros de aceite</v>
      </c>
      <c r="C1110" s="81" t="s">
        <v>1450</v>
      </c>
      <c r="D1110" s="81">
        <v>15</v>
      </c>
      <c r="E1110" s="71">
        <v>900</v>
      </c>
      <c r="F1110" s="70">
        <f ca="1">INDIRECT(ADDRESS(ROW(),COLUMN()-2,4))*INDIRECT(ADDRESS(ROW(),COLUMN()-1,4))</f>
        <v>13500</v>
      </c>
      <c r="G1110" s="45"/>
      <c r="H1110" s="45"/>
      <c r="I1110" s="45"/>
      <c r="J1110" s="45"/>
    </row>
    <row r="1111" spans="1:10" ht="13.5" customHeight="1" x14ac:dyDescent="0.2">
      <c r="A1111" s="86">
        <v>40161504</v>
      </c>
      <c r="B1111" s="69" t="str">
        <f ca="1">IFERROR(INDEX(UNSPSCDes,MATCH(INDIRECT(ADDRESS(ROW(),COLUMN()-1,4)),UNSPSCCode,0)),"")</f>
        <v>Filtros de aceite</v>
      </c>
      <c r="C1111" s="81" t="s">
        <v>1450</v>
      </c>
      <c r="D1111" s="81">
        <v>15</v>
      </c>
      <c r="E1111" s="71">
        <v>900</v>
      </c>
      <c r="F1111" s="70">
        <f ca="1">INDIRECT(ADDRESS(ROW(),COLUMN()-2,4))*INDIRECT(ADDRESS(ROW(),COLUMN()-1,4))</f>
        <v>13500</v>
      </c>
      <c r="G1111" s="45"/>
      <c r="H1111" s="45"/>
      <c r="I1111" s="45"/>
      <c r="J1111" s="45"/>
    </row>
    <row r="1112" spans="1:10" ht="13.5" customHeight="1" x14ac:dyDescent="0.2">
      <c r="A1112" s="86">
        <v>40161505</v>
      </c>
      <c r="B1112" s="69" t="str">
        <f ca="1">IFERROR(INDEX(UNSPSCDes,MATCH(INDIRECT(ADDRESS(ROW(),COLUMN()-1,4)),UNSPSCCode,0)),"")</f>
        <v>Filtros de aire</v>
      </c>
      <c r="C1112" s="81" t="s">
        <v>1450</v>
      </c>
      <c r="D1112" s="81">
        <v>50</v>
      </c>
      <c r="E1112" s="71">
        <v>900</v>
      </c>
      <c r="F1112" s="70">
        <f ca="1">INDIRECT(ADDRESS(ROW(),COLUMN()-2,4))*INDIRECT(ADDRESS(ROW(),COLUMN()-1,4))</f>
        <v>45000</v>
      </c>
      <c r="G1112" s="45"/>
      <c r="H1112" s="45"/>
      <c r="I1112" s="45"/>
      <c r="J1112" s="45"/>
    </row>
    <row r="1113" spans="1:10" ht="14.1" customHeight="1" x14ac:dyDescent="0.2">
      <c r="A1113" s="45"/>
      <c r="B1113" s="45"/>
      <c r="C1113" s="45"/>
      <c r="D1113" s="45"/>
      <c r="E1113" s="73" t="s">
        <v>12552</v>
      </c>
      <c r="F1113" s="74">
        <f ca="1">SUM(Table361[MONTO TOTAL ESTIMADO])</f>
        <v>122000</v>
      </c>
      <c r="G1113" s="45"/>
      <c r="H1113" s="45" t="str">
        <f>C1102</f>
        <v>Bienes</v>
      </c>
      <c r="I1113" s="45" t="str">
        <f>E1102</f>
        <v>Sí</v>
      </c>
      <c r="J1113" s="45" t="str">
        <f>D1102</f>
        <v>Compras Menores</v>
      </c>
    </row>
    <row r="1114" spans="1:10" ht="14.1" customHeight="1" thickBot="1" x14ac:dyDescent="0.3"/>
    <row r="1115" spans="1:10" ht="33.75" customHeight="1" thickBot="1" x14ac:dyDescent="0.25">
      <c r="A1115" s="64" t="s">
        <v>16384</v>
      </c>
      <c r="B1115" s="64" t="s">
        <v>161</v>
      </c>
      <c r="C1115" s="64" t="s">
        <v>11726</v>
      </c>
      <c r="D1115" s="64" t="s">
        <v>14380</v>
      </c>
      <c r="E1115" s="64" t="s">
        <v>10962</v>
      </c>
      <c r="F1115" s="64" t="s">
        <v>11095</v>
      </c>
      <c r="G1115" s="45"/>
      <c r="H1115" s="45"/>
      <c r="I1115" s="45"/>
      <c r="J1115" s="45"/>
    </row>
    <row r="1116" spans="1:10" ht="13.5" customHeight="1" thickBot="1" x14ac:dyDescent="0.25">
      <c r="A1116" s="85" t="s">
        <v>18838</v>
      </c>
      <c r="B1116" s="85" t="s">
        <v>18838</v>
      </c>
      <c r="C1116" s="66" t="s">
        <v>6799</v>
      </c>
      <c r="D1116" s="66" t="s">
        <v>17484</v>
      </c>
      <c r="E1116" s="66" t="s">
        <v>8855</v>
      </c>
      <c r="F1116" s="66"/>
      <c r="G1116" s="45"/>
      <c r="H1116" s="45"/>
      <c r="I1116" s="45"/>
      <c r="J1116" s="45"/>
    </row>
    <row r="1117" spans="1:10" ht="14.1" customHeight="1" thickBot="1" x14ac:dyDescent="0.25">
      <c r="A1117" s="99" t="s">
        <v>14830</v>
      </c>
      <c r="B1117" s="67" t="s">
        <v>8529</v>
      </c>
      <c r="C1117" s="77">
        <v>43023</v>
      </c>
      <c r="D1117" s="99" t="s">
        <v>9386</v>
      </c>
      <c r="E1117" s="67" t="s">
        <v>13095</v>
      </c>
      <c r="F1117" s="66" t="s">
        <v>3081</v>
      </c>
      <c r="G1117" s="45"/>
      <c r="H1117" s="45"/>
      <c r="I1117" s="45"/>
      <c r="J1117" s="45"/>
    </row>
    <row r="1118" spans="1:10" ht="14.1" customHeight="1" thickBot="1" x14ac:dyDescent="0.25">
      <c r="A1118" s="100"/>
      <c r="B1118" s="67" t="s">
        <v>1787</v>
      </c>
      <c r="C1118" s="96">
        <f>IF(C1117="","",IF(AND(MONTH(C1117)&gt;=1,MONTH(C1117)&lt;=3),1,IF(AND(MONTH(C1117)&gt;=4,MONTH(C1117)&lt;=6),2,IF(AND(MONTH(C1117)&gt;=7,MONTH(C1117)&lt;=9),3,4))))</f>
        <v>4</v>
      </c>
      <c r="D1118" s="100"/>
      <c r="E1118" s="67" t="s">
        <v>2418</v>
      </c>
      <c r="F1118" s="66" t="s">
        <v>11112</v>
      </c>
      <c r="G1118" s="45"/>
      <c r="H1118" s="45"/>
      <c r="I1118" s="45"/>
      <c r="J1118" s="45"/>
    </row>
    <row r="1119" spans="1:10" ht="14.1" customHeight="1" thickBot="1" x14ac:dyDescent="0.25">
      <c r="A1119" s="100"/>
      <c r="B1119" s="67" t="s">
        <v>12944</v>
      </c>
      <c r="C1119" s="77">
        <v>43054</v>
      </c>
      <c r="D1119" s="100"/>
      <c r="E1119" s="67" t="s">
        <v>3074</v>
      </c>
      <c r="F1119" s="66" t="s">
        <v>11112</v>
      </c>
      <c r="G1119" s="45"/>
      <c r="H1119" s="45"/>
      <c r="I1119" s="45"/>
      <c r="J1119" s="45"/>
    </row>
    <row r="1120" spans="1:10" ht="14.1" customHeight="1" thickBot="1" x14ac:dyDescent="0.25">
      <c r="A1120" s="100"/>
      <c r="B1120" s="67" t="s">
        <v>1787</v>
      </c>
      <c r="C1120" s="96">
        <f>IF(C1119="","",IF(AND(MONTH(C1119)&gt;=1,MONTH(C1119)&lt;=3),1,IF(AND(MONTH(C1119)&gt;=4,MONTH(C1119)&lt;=6),2,IF(AND(MONTH(C1119)&gt;=7,MONTH(C1119)&lt;=9),3,4))))</f>
        <v>4</v>
      </c>
      <c r="D1120" s="100"/>
      <c r="E1120" s="67" t="s">
        <v>13194</v>
      </c>
      <c r="F1120" s="66" t="s">
        <v>11112</v>
      </c>
      <c r="G1120" s="45"/>
      <c r="H1120" s="45"/>
      <c r="I1120" s="45"/>
      <c r="J1120" s="45"/>
    </row>
    <row r="1121" spans="1:10" ht="14.1" customHeight="1" thickBot="1" x14ac:dyDescent="0.25">
      <c r="A1121" s="45"/>
      <c r="B1121" s="45"/>
      <c r="C1121" s="45"/>
      <c r="D1121" s="45"/>
      <c r="E1121" s="45"/>
      <c r="F1121" s="45"/>
      <c r="G1121" s="45"/>
      <c r="H1121" s="45"/>
      <c r="I1121" s="45"/>
      <c r="J1121" s="45"/>
    </row>
    <row r="1122" spans="1:10" ht="14.1" customHeight="1" thickBot="1" x14ac:dyDescent="0.25">
      <c r="A1122" s="72" t="s">
        <v>15737</v>
      </c>
      <c r="B1122" s="72" t="s">
        <v>16148</v>
      </c>
      <c r="C1122" s="72" t="s">
        <v>15643</v>
      </c>
      <c r="D1122" s="72" t="s">
        <v>15252</v>
      </c>
      <c r="E1122" s="72" t="s">
        <v>6933</v>
      </c>
      <c r="F1122" s="72" t="s">
        <v>15281</v>
      </c>
      <c r="G1122" s="45"/>
      <c r="H1122" s="45"/>
      <c r="I1122" s="45"/>
      <c r="J1122" s="45"/>
    </row>
    <row r="1123" spans="1:10" ht="14.1" customHeight="1" x14ac:dyDescent="0.2">
      <c r="A1123" s="86">
        <v>78180101</v>
      </c>
      <c r="B1123" s="69" t="str">
        <f ca="1">IFERROR(INDEX(UNSPSCDes,MATCH(INDIRECT(ADDRESS(ROW(),COLUMN()-1,4)),UNSPSCCode,0)),"")</f>
        <v>Servicios de reparar o pintar la carrocería de vehículos</v>
      </c>
      <c r="C1123" s="81" t="s">
        <v>1450</v>
      </c>
      <c r="D1123" s="81">
        <v>1</v>
      </c>
      <c r="E1123" s="71">
        <v>70000</v>
      </c>
      <c r="F1123" s="70">
        <f ca="1">INDIRECT(ADDRESS(ROW(),COLUMN()-2,4))*INDIRECT(ADDRESS(ROW(),COLUMN()-1,4))</f>
        <v>70000</v>
      </c>
      <c r="G1123" s="45"/>
      <c r="H1123" s="45"/>
      <c r="I1123" s="45"/>
      <c r="J1123" s="45"/>
    </row>
    <row r="1124" spans="1:10" ht="13.5" customHeight="1" x14ac:dyDescent="0.2">
      <c r="A1124" s="86">
        <v>47131826</v>
      </c>
      <c r="B1124" s="69" t="str">
        <f ca="1">IFERROR(INDEX(UNSPSCDes,MATCH(INDIRECT(ADDRESS(ROW(),COLUMN()-1,4)),UNSPSCCode,0)),"")</f>
        <v>Limpiadores de alfombras o tapizados</v>
      </c>
      <c r="C1124" s="90" t="s">
        <v>1450</v>
      </c>
      <c r="D1124" s="81">
        <v>3</v>
      </c>
      <c r="E1124" s="71">
        <v>56000</v>
      </c>
      <c r="F1124" s="70">
        <f ca="1">INDIRECT(ADDRESS(ROW(),COLUMN()-2,4))*INDIRECT(ADDRESS(ROW(),COLUMN()-1,4))</f>
        <v>168000</v>
      </c>
      <c r="G1124" s="45"/>
      <c r="H1124" s="45"/>
      <c r="I1124" s="45"/>
      <c r="J1124" s="45"/>
    </row>
    <row r="1125" spans="1:10" ht="13.5" customHeight="1" x14ac:dyDescent="0.2">
      <c r="A1125" s="86">
        <v>72102305</v>
      </c>
      <c r="B1125" s="69" t="str">
        <f ca="1">IFERROR(INDEX(UNSPSCDes,MATCH(INDIRECT(ADDRESS(ROW(),COLUMN()-1,4)),UNSPSCCode,0)),"")</f>
        <v>Servicios de reparación, mantenimiento o reparación de aire acondicionado</v>
      </c>
      <c r="C1125" s="90" t="s">
        <v>1450</v>
      </c>
      <c r="D1125" s="81">
        <v>3</v>
      </c>
      <c r="E1125" s="71">
        <v>50000</v>
      </c>
      <c r="F1125" s="70">
        <f ca="1">INDIRECT(ADDRESS(ROW(),COLUMN()-2,4))*INDIRECT(ADDRESS(ROW(),COLUMN()-1,4))</f>
        <v>150000</v>
      </c>
      <c r="G1125" s="45"/>
      <c r="H1125" s="45"/>
      <c r="I1125" s="45"/>
      <c r="J1125" s="45"/>
    </row>
    <row r="1126" spans="1:10" ht="13.5" customHeight="1" x14ac:dyDescent="0.2">
      <c r="A1126" s="86">
        <v>78180103</v>
      </c>
      <c r="B1126" s="69" t="str">
        <f ca="1">IFERROR(INDEX(UNSPSCDes,MATCH(INDIRECT(ADDRESS(ROW(),COLUMN()-1,4)),UNSPSCCode,0)),"")</f>
        <v>Servicios de cambio de fluidos de aceite o de la transmisión</v>
      </c>
      <c r="C1126" s="90" t="s">
        <v>1450</v>
      </c>
      <c r="D1126" s="81">
        <v>12</v>
      </c>
      <c r="E1126" s="71">
        <v>50000</v>
      </c>
      <c r="F1126" s="70">
        <f ca="1">INDIRECT(ADDRESS(ROW(),COLUMN()-2,4))*INDIRECT(ADDRESS(ROW(),COLUMN()-1,4))</f>
        <v>600000</v>
      </c>
      <c r="G1126" s="45"/>
      <c r="H1126" s="45"/>
      <c r="I1126" s="45"/>
      <c r="J1126" s="45"/>
    </row>
    <row r="1127" spans="1:10" ht="13.5" customHeight="1" x14ac:dyDescent="0.2">
      <c r="A1127" s="86">
        <v>92121701</v>
      </c>
      <c r="B1127" s="69" t="str">
        <f ca="1">IFERROR(INDEX(UNSPSCDes,MATCH(INDIRECT(ADDRESS(ROW(),COLUMN()-1,4)),UNSPSCCode,0)),"")</f>
        <v>Vigilancia o mantenimiento o monitoreo de alarmas</v>
      </c>
      <c r="C1127" s="90" t="s">
        <v>1450</v>
      </c>
      <c r="D1127" s="81">
        <v>3</v>
      </c>
      <c r="E1127" s="71">
        <v>1500</v>
      </c>
      <c r="F1127" s="70">
        <f ca="1">INDIRECT(ADDRESS(ROW(),COLUMN()-2,4))*INDIRECT(ADDRESS(ROW(),COLUMN()-1,4))</f>
        <v>4500</v>
      </c>
      <c r="G1127" s="45"/>
      <c r="H1127" s="45"/>
      <c r="I1127" s="45"/>
      <c r="J1127" s="45"/>
    </row>
    <row r="1128" spans="1:10" ht="13.5" customHeight="1" x14ac:dyDescent="0.2">
      <c r="A1128" s="86">
        <v>76111503</v>
      </c>
      <c r="B1128" s="69" t="str">
        <f ca="1">IFERROR(INDEX(UNSPSCDes,MATCH(INDIRECT(ADDRESS(ROW(),COLUMN()-1,4)),UNSPSCCode,0)),"")</f>
        <v>Servicios de mantenimiento del alumbrado</v>
      </c>
      <c r="C1128" s="94" t="s">
        <v>1450</v>
      </c>
      <c r="D1128" s="81">
        <v>1</v>
      </c>
      <c r="E1128" s="71">
        <v>150000</v>
      </c>
      <c r="F1128" s="70">
        <f ca="1">INDIRECT(ADDRESS(ROW(),COLUMN()-2,4))*INDIRECT(ADDRESS(ROW(),COLUMN()-1,4))</f>
        <v>150000</v>
      </c>
      <c r="G1128" s="45"/>
      <c r="H1128" s="45"/>
      <c r="I1128" s="45"/>
      <c r="J1128" s="45"/>
    </row>
    <row r="1129" spans="1:10" ht="14.1" customHeight="1" x14ac:dyDescent="0.2">
      <c r="A1129" s="45"/>
      <c r="B1129" s="45"/>
      <c r="C1129" s="45"/>
      <c r="D1129" s="45"/>
      <c r="E1129" s="73" t="s">
        <v>12552</v>
      </c>
      <c r="F1129" s="74">
        <f ca="1">SUM(Table362[MONTO TOTAL ESTIMADO])</f>
        <v>1142500</v>
      </c>
      <c r="G1129" s="45"/>
      <c r="H1129" s="45" t="str">
        <f>C1116</f>
        <v>Servicios</v>
      </c>
      <c r="I1129" s="45" t="str">
        <f>E1116</f>
        <v>Sí</v>
      </c>
      <c r="J1129" s="45" t="str">
        <f>D1116</f>
        <v>Compras Menores</v>
      </c>
    </row>
    <row r="1130" spans="1:10" ht="14.1" customHeight="1" thickBot="1" x14ac:dyDescent="0.3"/>
    <row r="1131" spans="1:10" ht="33.75" customHeight="1" thickBot="1" x14ac:dyDescent="0.25">
      <c r="A1131" s="64" t="s">
        <v>16384</v>
      </c>
      <c r="B1131" s="64" t="s">
        <v>161</v>
      </c>
      <c r="C1131" s="64" t="s">
        <v>11726</v>
      </c>
      <c r="D1131" s="64" t="s">
        <v>14380</v>
      </c>
      <c r="E1131" s="64" t="s">
        <v>10962</v>
      </c>
      <c r="F1131" s="64" t="s">
        <v>11095</v>
      </c>
      <c r="G1131" s="45"/>
      <c r="H1131" s="45"/>
      <c r="I1131" s="45"/>
      <c r="J1131" s="45"/>
    </row>
    <row r="1132" spans="1:10" ht="13.5" customHeight="1" thickBot="1" x14ac:dyDescent="0.25">
      <c r="A1132" s="85" t="s">
        <v>18839</v>
      </c>
      <c r="B1132" s="85" t="s">
        <v>18839</v>
      </c>
      <c r="C1132" s="66" t="s">
        <v>17799</v>
      </c>
      <c r="D1132" s="66" t="s">
        <v>17484</v>
      </c>
      <c r="E1132" s="66" t="s">
        <v>8855</v>
      </c>
      <c r="F1132" s="66"/>
      <c r="G1132" s="45"/>
      <c r="H1132" s="45"/>
      <c r="I1132" s="45"/>
      <c r="J1132" s="45"/>
    </row>
    <row r="1133" spans="1:10" ht="14.1" customHeight="1" thickBot="1" x14ac:dyDescent="0.25">
      <c r="A1133" s="99" t="s">
        <v>14830</v>
      </c>
      <c r="B1133" s="67" t="s">
        <v>8529</v>
      </c>
      <c r="C1133" s="77">
        <v>43013</v>
      </c>
      <c r="D1133" s="99" t="s">
        <v>9386</v>
      </c>
      <c r="E1133" s="67" t="s">
        <v>13095</v>
      </c>
      <c r="F1133" s="66" t="s">
        <v>3081</v>
      </c>
      <c r="G1133" s="45"/>
      <c r="H1133" s="45"/>
      <c r="I1133" s="45"/>
      <c r="J1133" s="45"/>
    </row>
    <row r="1134" spans="1:10" ht="14.1" customHeight="1" thickBot="1" x14ac:dyDescent="0.25">
      <c r="A1134" s="100"/>
      <c r="B1134" s="67" t="s">
        <v>1787</v>
      </c>
      <c r="C1134" s="96">
        <f>IF(C1133="","",IF(AND(MONTH(C1133)&gt;=1,MONTH(C1133)&lt;=3),1,IF(AND(MONTH(C1133)&gt;=4,MONTH(C1133)&lt;=6),2,IF(AND(MONTH(C1133)&gt;=7,MONTH(C1133)&lt;=9),3,4))))</f>
        <v>4</v>
      </c>
      <c r="D1134" s="100"/>
      <c r="E1134" s="67" t="s">
        <v>2418</v>
      </c>
      <c r="F1134" s="66" t="s">
        <v>11112</v>
      </c>
      <c r="G1134" s="45"/>
      <c r="H1134" s="45"/>
      <c r="I1134" s="45"/>
      <c r="J1134" s="45"/>
    </row>
    <row r="1135" spans="1:10" ht="14.1" customHeight="1" thickBot="1" x14ac:dyDescent="0.25">
      <c r="A1135" s="100"/>
      <c r="B1135" s="67" t="s">
        <v>12944</v>
      </c>
      <c r="C1135" s="77">
        <v>43044</v>
      </c>
      <c r="D1135" s="100"/>
      <c r="E1135" s="67" t="s">
        <v>3074</v>
      </c>
      <c r="F1135" s="66" t="s">
        <v>11112</v>
      </c>
      <c r="G1135" s="45"/>
      <c r="H1135" s="45"/>
      <c r="I1135" s="45"/>
      <c r="J1135" s="45"/>
    </row>
    <row r="1136" spans="1:10" ht="14.1" customHeight="1" thickBot="1" x14ac:dyDescent="0.25">
      <c r="A1136" s="100"/>
      <c r="B1136" s="67" t="s">
        <v>1787</v>
      </c>
      <c r="C1136" s="96">
        <f>IF(C1135="","",IF(AND(MONTH(C1135)&gt;=1,MONTH(C1135)&lt;=3),1,IF(AND(MONTH(C1135)&gt;=4,MONTH(C1135)&lt;=6),2,IF(AND(MONTH(C1135)&gt;=7,MONTH(C1135)&lt;=9),3,4))))</f>
        <v>4</v>
      </c>
      <c r="D1136" s="100"/>
      <c r="E1136" s="67" t="s">
        <v>13194</v>
      </c>
      <c r="F1136" s="66" t="s">
        <v>11112</v>
      </c>
      <c r="G1136" s="45"/>
      <c r="H1136" s="45"/>
      <c r="I1136" s="45"/>
      <c r="J1136" s="45"/>
    </row>
    <row r="1137" spans="1:10" ht="14.1" customHeight="1" thickBot="1" x14ac:dyDescent="0.25">
      <c r="A1137" s="45"/>
      <c r="B1137" s="45"/>
      <c r="C1137" s="45"/>
      <c r="D1137" s="45"/>
      <c r="E1137" s="45"/>
      <c r="F1137" s="45"/>
      <c r="G1137" s="45"/>
      <c r="H1137" s="45"/>
      <c r="I1137" s="45"/>
      <c r="J1137" s="45"/>
    </row>
    <row r="1138" spans="1:10" ht="14.1" customHeight="1" thickBot="1" x14ac:dyDescent="0.25">
      <c r="A1138" s="72" t="s">
        <v>15737</v>
      </c>
      <c r="B1138" s="72" t="s">
        <v>16148</v>
      </c>
      <c r="C1138" s="72" t="s">
        <v>15643</v>
      </c>
      <c r="D1138" s="72" t="s">
        <v>15252</v>
      </c>
      <c r="E1138" s="72" t="s">
        <v>6933</v>
      </c>
      <c r="F1138" s="72" t="s">
        <v>15281</v>
      </c>
      <c r="G1138" s="45"/>
      <c r="H1138" s="45"/>
      <c r="I1138" s="45"/>
      <c r="J1138" s="45"/>
    </row>
    <row r="1139" spans="1:10" ht="13.5" customHeight="1" x14ac:dyDescent="0.2">
      <c r="A1139" s="86">
        <v>41102703</v>
      </c>
      <c r="B1139" s="69" t="str">
        <f ca="1">IFERROR(INDEX(UNSPSCDes,MATCH(INDIRECT(ADDRESS(ROW(),COLUMN()-1,4)),UNSPSCCode,0)),"")</f>
        <v>Equipo de dispersión de luz</v>
      </c>
      <c r="C1139" s="81" t="s">
        <v>1450</v>
      </c>
      <c r="D1139" s="81">
        <v>50</v>
      </c>
      <c r="E1139" s="71">
        <v>170</v>
      </c>
      <c r="F1139" s="70">
        <f ca="1">INDIRECT(ADDRESS(ROW(),COLUMN()-2,4))*INDIRECT(ADDRESS(ROW(),COLUMN()-1,4))</f>
        <v>8500</v>
      </c>
      <c r="G1139" s="45"/>
      <c r="H1139" s="45"/>
      <c r="I1139" s="45"/>
      <c r="J1139" s="45"/>
    </row>
    <row r="1140" spans="1:10" ht="13.5" customHeight="1" x14ac:dyDescent="0.2">
      <c r="A1140" s="86">
        <v>39101701</v>
      </c>
      <c r="B1140" s="69" t="str">
        <f ca="1">IFERROR(INDEX(UNSPSCDes,MATCH(INDIRECT(ADDRESS(ROW(),COLUMN()-1,4)),UNSPSCCode,0)),"")</f>
        <v>Tubos fluorescentes</v>
      </c>
      <c r="C1140" s="81" t="s">
        <v>16990</v>
      </c>
      <c r="D1140" s="81">
        <v>4</v>
      </c>
      <c r="E1140" s="71">
        <v>240</v>
      </c>
      <c r="F1140" s="70">
        <f ca="1">INDIRECT(ADDRESS(ROW(),COLUMN()-2,4))*INDIRECT(ADDRESS(ROW(),COLUMN()-1,4))</f>
        <v>960</v>
      </c>
      <c r="G1140" s="45"/>
      <c r="H1140" s="45"/>
      <c r="I1140" s="45"/>
      <c r="J1140" s="45"/>
    </row>
    <row r="1141" spans="1:10" ht="13.5" customHeight="1" x14ac:dyDescent="0.2">
      <c r="A1141" s="86">
        <v>39121002</v>
      </c>
      <c r="B1141" s="69" t="str">
        <f ca="1">IFERROR(INDEX(UNSPSCDes,MATCH(INDIRECT(ADDRESS(ROW(),COLUMN()-1,4)),UNSPSCCode,0)),"")</f>
        <v>Transformadores de suministro de potencia</v>
      </c>
      <c r="C1141" s="81" t="s">
        <v>18144</v>
      </c>
      <c r="D1141" s="81">
        <v>3</v>
      </c>
      <c r="E1141" s="71">
        <v>1500</v>
      </c>
      <c r="F1141" s="70">
        <f ca="1">INDIRECT(ADDRESS(ROW(),COLUMN()-2,4))*INDIRECT(ADDRESS(ROW(),COLUMN()-1,4))</f>
        <v>4500</v>
      </c>
      <c r="G1141" s="45"/>
      <c r="H1141" s="45"/>
      <c r="I1141" s="45"/>
      <c r="J1141" s="45"/>
    </row>
    <row r="1142" spans="1:10" ht="14.1" customHeight="1" x14ac:dyDescent="0.2">
      <c r="A1142" s="45"/>
      <c r="B1142" s="45"/>
      <c r="C1142" s="45"/>
      <c r="D1142" s="45"/>
      <c r="E1142" s="73" t="s">
        <v>12552</v>
      </c>
      <c r="F1142" s="74">
        <f ca="1">SUM(Table363[MONTO TOTAL ESTIMADO])</f>
        <v>13960</v>
      </c>
      <c r="G1142" s="45"/>
      <c r="H1142" s="45" t="str">
        <f>C1132</f>
        <v>Bienes</v>
      </c>
      <c r="I1142" s="45" t="str">
        <f>E1132</f>
        <v>Sí</v>
      </c>
      <c r="J1142" s="45" t="str">
        <f>D1132</f>
        <v>Compras Menores</v>
      </c>
    </row>
    <row r="1143" spans="1:10" ht="14.1" customHeight="1" thickBot="1" x14ac:dyDescent="0.3"/>
    <row r="1144" spans="1:10" ht="33.75" customHeight="1" thickBot="1" x14ac:dyDescent="0.25">
      <c r="A1144" s="64" t="s">
        <v>16384</v>
      </c>
      <c r="B1144" s="64" t="s">
        <v>161</v>
      </c>
      <c r="C1144" s="64" t="s">
        <v>11726</v>
      </c>
      <c r="D1144" s="64" t="s">
        <v>14380</v>
      </c>
      <c r="E1144" s="64" t="s">
        <v>10962</v>
      </c>
      <c r="F1144" s="64" t="s">
        <v>11095</v>
      </c>
      <c r="G1144" s="45"/>
      <c r="H1144" s="45"/>
      <c r="I1144" s="45"/>
      <c r="J1144" s="45"/>
    </row>
    <row r="1145" spans="1:10" ht="13.5" customHeight="1" thickBot="1" x14ac:dyDescent="0.25">
      <c r="A1145" s="85" t="s">
        <v>18840</v>
      </c>
      <c r="B1145" s="85" t="s">
        <v>18840</v>
      </c>
      <c r="C1145" s="66" t="s">
        <v>17799</v>
      </c>
      <c r="D1145" s="66" t="s">
        <v>17484</v>
      </c>
      <c r="E1145" s="66" t="s">
        <v>8855</v>
      </c>
      <c r="F1145" s="66"/>
      <c r="G1145" s="45"/>
      <c r="H1145" s="45"/>
      <c r="I1145" s="45"/>
      <c r="J1145" s="45"/>
    </row>
    <row r="1146" spans="1:10" ht="14.1" customHeight="1" thickBot="1" x14ac:dyDescent="0.25">
      <c r="A1146" s="99" t="s">
        <v>14830</v>
      </c>
      <c r="B1146" s="67" t="s">
        <v>8529</v>
      </c>
      <c r="C1146" s="77">
        <v>43009</v>
      </c>
      <c r="D1146" s="99" t="s">
        <v>9386</v>
      </c>
      <c r="E1146" s="67" t="s">
        <v>13095</v>
      </c>
      <c r="F1146" s="66" t="s">
        <v>3081</v>
      </c>
      <c r="G1146" s="45"/>
      <c r="H1146" s="45"/>
      <c r="I1146" s="45"/>
      <c r="J1146" s="45"/>
    </row>
    <row r="1147" spans="1:10" ht="14.1" customHeight="1" thickBot="1" x14ac:dyDescent="0.25">
      <c r="A1147" s="100"/>
      <c r="B1147" s="67" t="s">
        <v>1787</v>
      </c>
      <c r="C1147" s="96">
        <f>IF(C1146="","",IF(AND(MONTH(C1146)&gt;=1,MONTH(C1146)&lt;=3),1,IF(AND(MONTH(C1146)&gt;=4,MONTH(C1146)&lt;=6),2,IF(AND(MONTH(C1146)&gt;=7,MONTH(C1146)&lt;=9),3,4))))</f>
        <v>4</v>
      </c>
      <c r="D1147" s="100"/>
      <c r="E1147" s="67" t="s">
        <v>2418</v>
      </c>
      <c r="F1147" s="66" t="s">
        <v>11112</v>
      </c>
      <c r="G1147" s="45"/>
      <c r="H1147" s="45"/>
      <c r="I1147" s="45"/>
      <c r="J1147" s="45"/>
    </row>
    <row r="1148" spans="1:10" ht="14.1" customHeight="1" thickBot="1" x14ac:dyDescent="0.25">
      <c r="A1148" s="100"/>
      <c r="B1148" s="67" t="s">
        <v>12944</v>
      </c>
      <c r="C1148" s="77">
        <v>43040</v>
      </c>
      <c r="D1148" s="100"/>
      <c r="E1148" s="67" t="s">
        <v>3074</v>
      </c>
      <c r="F1148" s="66" t="s">
        <v>11112</v>
      </c>
      <c r="G1148" s="45"/>
      <c r="H1148" s="45"/>
      <c r="I1148" s="45"/>
      <c r="J1148" s="45"/>
    </row>
    <row r="1149" spans="1:10" ht="14.1" customHeight="1" thickBot="1" x14ac:dyDescent="0.25">
      <c r="A1149" s="100"/>
      <c r="B1149" s="67" t="s">
        <v>1787</v>
      </c>
      <c r="C1149" s="96">
        <f>IF(C1148="","",IF(AND(MONTH(C1148)&gt;=1,MONTH(C1148)&lt;=3),1,IF(AND(MONTH(C1148)&gt;=4,MONTH(C1148)&lt;=6),2,IF(AND(MONTH(C1148)&gt;=7,MONTH(C1148)&lt;=9),3,4))))</f>
        <v>4</v>
      </c>
      <c r="D1149" s="100"/>
      <c r="E1149" s="67" t="s">
        <v>13194</v>
      </c>
      <c r="F1149" s="66" t="s">
        <v>11112</v>
      </c>
      <c r="G1149" s="45"/>
      <c r="H1149" s="45"/>
      <c r="I1149" s="45"/>
      <c r="J1149" s="45"/>
    </row>
    <row r="1150" spans="1:10" ht="14.1" customHeight="1" thickBot="1" x14ac:dyDescent="0.25">
      <c r="A1150" s="45"/>
      <c r="B1150" s="45"/>
      <c r="C1150" s="45"/>
      <c r="D1150" s="45"/>
      <c r="E1150" s="45"/>
      <c r="F1150" s="45"/>
      <c r="G1150" s="45"/>
      <c r="H1150" s="45"/>
      <c r="I1150" s="45"/>
      <c r="J1150" s="45"/>
    </row>
    <row r="1151" spans="1:10" ht="14.1" customHeight="1" thickBot="1" x14ac:dyDescent="0.25">
      <c r="A1151" s="72" t="s">
        <v>15737</v>
      </c>
      <c r="B1151" s="72" t="s">
        <v>16148</v>
      </c>
      <c r="C1151" s="72" t="s">
        <v>15643</v>
      </c>
      <c r="D1151" s="72" t="s">
        <v>15252</v>
      </c>
      <c r="E1151" s="72" t="s">
        <v>6933</v>
      </c>
      <c r="F1151" s="72" t="s">
        <v>15281</v>
      </c>
      <c r="G1151" s="45"/>
      <c r="H1151" s="45"/>
      <c r="I1151" s="45"/>
      <c r="J1151" s="45"/>
    </row>
    <row r="1152" spans="1:10" ht="14.1" customHeight="1" x14ac:dyDescent="0.2">
      <c r="A1152" s="86">
        <v>31201603</v>
      </c>
      <c r="B1152" s="69" t="str">
        <f ca="1">IFERROR(INDEX(UNSPSCDes,MATCH(INDIRECT(ADDRESS(ROW(),COLUMN()-1,4)),UNSPSCCode,0)),"")</f>
        <v>Gomas</v>
      </c>
      <c r="C1152" s="81" t="s">
        <v>1450</v>
      </c>
      <c r="D1152" s="81">
        <v>10</v>
      </c>
      <c r="E1152" s="71">
        <v>5000</v>
      </c>
      <c r="F1152" s="70">
        <f ca="1">INDIRECT(ADDRESS(ROW(),COLUMN()-2,4))*INDIRECT(ADDRESS(ROW(),COLUMN()-1,4))</f>
        <v>50000</v>
      </c>
      <c r="G1152" s="45"/>
      <c r="H1152" s="45"/>
      <c r="I1152" s="45"/>
      <c r="J1152" s="45"/>
    </row>
    <row r="1153" spans="1:10" ht="13.5" customHeight="1" x14ac:dyDescent="0.2">
      <c r="A1153" s="86">
        <v>26111703</v>
      </c>
      <c r="B1153" s="69" t="str">
        <f ca="1">IFERROR(INDEX(UNSPSCDes,MATCH(INDIRECT(ADDRESS(ROW(),COLUMN()-1,4)),UNSPSCCode,0)),"")</f>
        <v>Baterías para vehículos</v>
      </c>
      <c r="C1153" s="90" t="s">
        <v>1450</v>
      </c>
      <c r="D1153" s="81">
        <v>10</v>
      </c>
      <c r="E1153" s="71">
        <v>8000</v>
      </c>
      <c r="F1153" s="70">
        <f ca="1">INDIRECT(ADDRESS(ROW(),COLUMN()-2,4))*INDIRECT(ADDRESS(ROW(),COLUMN()-1,4))</f>
        <v>80000</v>
      </c>
      <c r="G1153" s="45"/>
      <c r="H1153" s="45"/>
      <c r="I1153" s="45"/>
      <c r="J1153" s="45"/>
    </row>
    <row r="1154" spans="1:10" ht="13.5" customHeight="1" x14ac:dyDescent="0.2">
      <c r="A1154" s="86">
        <v>26111702</v>
      </c>
      <c r="B1154" s="69" t="str">
        <f ca="1">IFERROR(INDEX(UNSPSCDes,MATCH(INDIRECT(ADDRESS(ROW(),COLUMN()-1,4)),UNSPSCCode,0)),"")</f>
        <v>Pilas alcalinas</v>
      </c>
      <c r="C1154" s="90" t="s">
        <v>1450</v>
      </c>
      <c r="D1154" s="81">
        <v>20</v>
      </c>
      <c r="E1154" s="71">
        <v>100</v>
      </c>
      <c r="F1154" s="70">
        <f ca="1">INDIRECT(ADDRESS(ROW(),COLUMN()-2,4))*INDIRECT(ADDRESS(ROW(),COLUMN()-1,4))</f>
        <v>2000</v>
      </c>
      <c r="G1154" s="45"/>
      <c r="H1154" s="45"/>
      <c r="I1154" s="45"/>
      <c r="J1154" s="45"/>
    </row>
    <row r="1155" spans="1:10" ht="13.5" customHeight="1" x14ac:dyDescent="0.2">
      <c r="A1155" s="86">
        <v>26111702</v>
      </c>
      <c r="B1155" s="69" t="str">
        <f ca="1">IFERROR(INDEX(UNSPSCDes,MATCH(INDIRECT(ADDRESS(ROW(),COLUMN()-1,4)),UNSPSCCode,0)),"")</f>
        <v>Pilas alcalinas</v>
      </c>
      <c r="C1155" s="90" t="s">
        <v>1450</v>
      </c>
      <c r="D1155" s="81">
        <v>20</v>
      </c>
      <c r="E1155" s="71">
        <v>40</v>
      </c>
      <c r="F1155" s="70">
        <f ca="1">INDIRECT(ADDRESS(ROW(),COLUMN()-2,4))*INDIRECT(ADDRESS(ROW(),COLUMN()-1,4))</f>
        <v>800</v>
      </c>
      <c r="G1155" s="45"/>
      <c r="H1155" s="45"/>
      <c r="I1155" s="45"/>
      <c r="J1155" s="45"/>
    </row>
    <row r="1156" spans="1:10" ht="14.1" customHeight="1" x14ac:dyDescent="0.2">
      <c r="A1156" s="45"/>
      <c r="B1156" s="45"/>
      <c r="C1156" s="45"/>
      <c r="D1156" s="45"/>
      <c r="E1156" s="73" t="s">
        <v>12552</v>
      </c>
      <c r="F1156" s="74">
        <f ca="1">SUM(Table364[MONTO TOTAL ESTIMADO])</f>
        <v>132800</v>
      </c>
      <c r="G1156" s="45"/>
      <c r="H1156" s="45" t="str">
        <f>C1145</f>
        <v>Bienes</v>
      </c>
      <c r="I1156" s="45" t="str">
        <f>E1145</f>
        <v>Sí</v>
      </c>
      <c r="J1156" s="45" t="str">
        <f>D1145</f>
        <v>Compras Menores</v>
      </c>
    </row>
    <row r="1157" spans="1:10" ht="14.1" customHeight="1" thickBot="1" x14ac:dyDescent="0.3"/>
    <row r="1158" spans="1:10" ht="33.75" customHeight="1" thickBot="1" x14ac:dyDescent="0.25">
      <c r="A1158" s="64" t="s">
        <v>16384</v>
      </c>
      <c r="B1158" s="64" t="s">
        <v>161</v>
      </c>
      <c r="C1158" s="64" t="s">
        <v>11726</v>
      </c>
      <c r="D1158" s="64" t="s">
        <v>14380</v>
      </c>
      <c r="E1158" s="64" t="s">
        <v>10962</v>
      </c>
      <c r="F1158" s="64" t="s">
        <v>11095</v>
      </c>
      <c r="G1158" s="45"/>
      <c r="H1158" s="45"/>
      <c r="I1158" s="45"/>
      <c r="J1158" s="45"/>
    </row>
    <row r="1159" spans="1:10" ht="13.5" customHeight="1" thickBot="1" x14ac:dyDescent="0.25">
      <c r="A1159" s="85" t="s">
        <v>18841</v>
      </c>
      <c r="B1159" s="85" t="s">
        <v>18841</v>
      </c>
      <c r="C1159" s="66" t="s">
        <v>17799</v>
      </c>
      <c r="D1159" s="66" t="s">
        <v>17484</v>
      </c>
      <c r="E1159" s="66" t="s">
        <v>8855</v>
      </c>
      <c r="F1159" s="66"/>
      <c r="G1159" s="45"/>
      <c r="H1159" s="45"/>
      <c r="I1159" s="45"/>
      <c r="J1159" s="45"/>
    </row>
    <row r="1160" spans="1:10" ht="14.1" customHeight="1" thickBot="1" x14ac:dyDescent="0.25">
      <c r="A1160" s="99" t="s">
        <v>14830</v>
      </c>
      <c r="B1160" s="67" t="s">
        <v>8529</v>
      </c>
      <c r="C1160" s="77">
        <v>43018</v>
      </c>
      <c r="D1160" s="99" t="s">
        <v>9386</v>
      </c>
      <c r="E1160" s="67" t="s">
        <v>13095</v>
      </c>
      <c r="F1160" s="66" t="s">
        <v>3081</v>
      </c>
      <c r="G1160" s="45"/>
      <c r="H1160" s="45"/>
      <c r="I1160" s="45"/>
      <c r="J1160" s="45"/>
    </row>
    <row r="1161" spans="1:10" ht="14.1" customHeight="1" thickBot="1" x14ac:dyDescent="0.25">
      <c r="A1161" s="100"/>
      <c r="B1161" s="67" t="s">
        <v>1787</v>
      </c>
      <c r="C1161" s="96">
        <f>IF(C1160="","",IF(AND(MONTH(C1160)&gt;=1,MONTH(C1160)&lt;=3),1,IF(AND(MONTH(C1160)&gt;=4,MONTH(C1160)&lt;=6),2,IF(AND(MONTH(C1160)&gt;=7,MONTH(C1160)&lt;=9),3,4))))</f>
        <v>4</v>
      </c>
      <c r="D1161" s="100"/>
      <c r="E1161" s="67" t="s">
        <v>2418</v>
      </c>
      <c r="F1161" s="66" t="s">
        <v>11112</v>
      </c>
      <c r="G1161" s="45"/>
      <c r="H1161" s="45"/>
      <c r="I1161" s="45"/>
      <c r="J1161" s="45"/>
    </row>
    <row r="1162" spans="1:10" ht="14.1" customHeight="1" thickBot="1" x14ac:dyDescent="0.25">
      <c r="A1162" s="100"/>
      <c r="B1162" s="67" t="s">
        <v>12944</v>
      </c>
      <c r="C1162" s="77">
        <v>43049</v>
      </c>
      <c r="D1162" s="100"/>
      <c r="E1162" s="67" t="s">
        <v>3074</v>
      </c>
      <c r="F1162" s="66" t="s">
        <v>11112</v>
      </c>
      <c r="G1162" s="45"/>
      <c r="H1162" s="45"/>
      <c r="I1162" s="45"/>
      <c r="J1162" s="45"/>
    </row>
    <row r="1163" spans="1:10" ht="14.1" customHeight="1" thickBot="1" x14ac:dyDescent="0.25">
      <c r="A1163" s="100"/>
      <c r="B1163" s="67" t="s">
        <v>1787</v>
      </c>
      <c r="C1163" s="96">
        <f>IF(C1162="","",IF(AND(MONTH(C1162)&gt;=1,MONTH(C1162)&lt;=3),1,IF(AND(MONTH(C1162)&gt;=4,MONTH(C1162)&lt;=6),2,IF(AND(MONTH(C1162)&gt;=7,MONTH(C1162)&lt;=9),3,4))))</f>
        <v>4</v>
      </c>
      <c r="D1163" s="100"/>
      <c r="E1163" s="67" t="s">
        <v>13194</v>
      </c>
      <c r="F1163" s="66" t="s">
        <v>11112</v>
      </c>
      <c r="G1163" s="45"/>
      <c r="H1163" s="45"/>
      <c r="I1163" s="45"/>
      <c r="J1163" s="45"/>
    </row>
    <row r="1164" spans="1:10" ht="14.1" customHeight="1" thickBot="1" x14ac:dyDescent="0.25">
      <c r="A1164" s="45"/>
      <c r="B1164" s="45"/>
      <c r="C1164" s="45"/>
      <c r="D1164" s="45"/>
      <c r="E1164" s="45"/>
      <c r="F1164" s="45"/>
      <c r="G1164" s="45"/>
      <c r="H1164" s="45"/>
      <c r="I1164" s="45"/>
      <c r="J1164" s="45"/>
    </row>
    <row r="1165" spans="1:10" ht="14.1" customHeight="1" thickBot="1" x14ac:dyDescent="0.25">
      <c r="A1165" s="72" t="s">
        <v>15737</v>
      </c>
      <c r="B1165" s="72" t="s">
        <v>16148</v>
      </c>
      <c r="C1165" s="72" t="s">
        <v>15643</v>
      </c>
      <c r="D1165" s="72" t="s">
        <v>15252</v>
      </c>
      <c r="E1165" s="72" t="s">
        <v>6933</v>
      </c>
      <c r="F1165" s="72" t="s">
        <v>15281</v>
      </c>
      <c r="G1165" s="45"/>
      <c r="H1165" s="45"/>
      <c r="I1165" s="45"/>
      <c r="J1165" s="45"/>
    </row>
    <row r="1166" spans="1:10" ht="14.1" customHeight="1" x14ac:dyDescent="0.2">
      <c r="A1166" s="86">
        <v>39111521</v>
      </c>
      <c r="B1166" s="69" t="str">
        <f ca="1">IFERROR(INDEX(UNSPSCDes,MATCH(INDIRECT(ADDRESS(ROW(),COLUMN()-1,4)),UNSPSCCode,0)),"")</f>
        <v>Plafones</v>
      </c>
      <c r="C1166" s="81" t="s">
        <v>16990</v>
      </c>
      <c r="D1166" s="81">
        <v>5</v>
      </c>
      <c r="E1166" s="71">
        <v>2500</v>
      </c>
      <c r="F1166" s="70">
        <f ca="1">INDIRECT(ADDRESS(ROW(),COLUMN()-2,4))*INDIRECT(ADDRESS(ROW(),COLUMN()-1,4))</f>
        <v>12500</v>
      </c>
      <c r="G1166" s="45"/>
      <c r="H1166" s="45"/>
      <c r="I1166" s="45"/>
      <c r="J1166" s="45"/>
    </row>
    <row r="1167" spans="1:10" ht="13.5" customHeight="1" x14ac:dyDescent="0.2">
      <c r="A1167" s="86">
        <v>60121001</v>
      </c>
      <c r="B1167" s="69" t="str">
        <f ca="1">IFERROR(INDEX(UNSPSCDes,MATCH(INDIRECT(ADDRESS(ROW(),COLUMN()-1,4)),UNSPSCCode,0)),"")</f>
        <v>Pinturas</v>
      </c>
      <c r="C1167" s="81" t="s">
        <v>9560</v>
      </c>
      <c r="D1167" s="81">
        <v>50</v>
      </c>
      <c r="E1167" s="71">
        <v>1300</v>
      </c>
      <c r="F1167" s="70">
        <f ca="1">INDIRECT(ADDRESS(ROW(),COLUMN()-2,4))*INDIRECT(ADDRESS(ROW(),COLUMN()-1,4))</f>
        <v>65000</v>
      </c>
      <c r="G1167" s="45"/>
      <c r="H1167" s="45"/>
      <c r="I1167" s="45"/>
      <c r="J1167" s="45"/>
    </row>
    <row r="1168" spans="1:10" ht="13.5" customHeight="1" x14ac:dyDescent="0.2">
      <c r="A1168" s="86">
        <v>31211904</v>
      </c>
      <c r="B1168" s="69" t="str">
        <f ca="1">IFERROR(INDEX(UNSPSCDes,MATCH(INDIRECT(ADDRESS(ROW(),COLUMN()-1,4)),UNSPSCCode,0)),"")</f>
        <v>Brochas</v>
      </c>
      <c r="C1168" s="90" t="s">
        <v>1450</v>
      </c>
      <c r="D1168" s="81">
        <v>5</v>
      </c>
      <c r="E1168" s="71">
        <v>25</v>
      </c>
      <c r="F1168" s="70">
        <f ca="1">INDIRECT(ADDRESS(ROW(),COLUMN()-2,4))*INDIRECT(ADDRESS(ROW(),COLUMN()-1,4))</f>
        <v>125</v>
      </c>
      <c r="G1168" s="45"/>
      <c r="H1168" s="45"/>
      <c r="I1168" s="45"/>
      <c r="J1168" s="45"/>
    </row>
    <row r="1169" spans="1:10" ht="13.5" customHeight="1" x14ac:dyDescent="0.2">
      <c r="A1169" s="86">
        <v>12352310</v>
      </c>
      <c r="B1169" s="69" t="str">
        <f ca="1">IFERROR(INDEX(UNSPSCDes,MATCH(INDIRECT(ADDRESS(ROW(),COLUMN()-1,4)),UNSPSCCode,0)),"")</f>
        <v>Siliconas</v>
      </c>
      <c r="C1169" s="94" t="s">
        <v>1450</v>
      </c>
      <c r="D1169" s="81">
        <v>20</v>
      </c>
      <c r="E1169" s="71">
        <v>250</v>
      </c>
      <c r="F1169" s="70">
        <f ca="1">INDIRECT(ADDRESS(ROW(),COLUMN()-2,4))*INDIRECT(ADDRESS(ROW(),COLUMN()-1,4))</f>
        <v>5000</v>
      </c>
      <c r="G1169" s="45"/>
      <c r="H1169" s="45"/>
      <c r="I1169" s="45"/>
      <c r="J1169" s="45"/>
    </row>
    <row r="1170" spans="1:10" ht="14.1" customHeight="1" x14ac:dyDescent="0.2">
      <c r="A1170" s="45"/>
      <c r="B1170" s="45"/>
      <c r="C1170" s="45"/>
      <c r="D1170" s="45"/>
      <c r="E1170" s="73" t="s">
        <v>12552</v>
      </c>
      <c r="F1170" s="74">
        <f ca="1">SUM(Table365[MONTO TOTAL ESTIMADO])</f>
        <v>82625</v>
      </c>
      <c r="G1170" s="45"/>
      <c r="H1170" s="45" t="str">
        <f>C1159</f>
        <v>Bienes</v>
      </c>
      <c r="I1170" s="45" t="str">
        <f>E1159</f>
        <v>Sí</v>
      </c>
      <c r="J1170" s="45" t="str">
        <f>D1159</f>
        <v>Compras Menores</v>
      </c>
    </row>
    <row r="1171" spans="1:10" ht="14.1" customHeight="1" thickBot="1" x14ac:dyDescent="0.3"/>
    <row r="1172" spans="1:10" ht="33.75" customHeight="1" thickBot="1" x14ac:dyDescent="0.25">
      <c r="A1172" s="64" t="s">
        <v>16384</v>
      </c>
      <c r="B1172" s="64" t="s">
        <v>161</v>
      </c>
      <c r="C1172" s="64" t="s">
        <v>11726</v>
      </c>
      <c r="D1172" s="64" t="s">
        <v>14380</v>
      </c>
      <c r="E1172" s="64" t="s">
        <v>10962</v>
      </c>
      <c r="F1172" s="64" t="s">
        <v>11095</v>
      </c>
      <c r="G1172" s="45"/>
      <c r="H1172" s="45"/>
      <c r="I1172" s="45"/>
      <c r="J1172" s="45"/>
    </row>
    <row r="1173" spans="1:10" ht="13.5" customHeight="1" thickBot="1" x14ac:dyDescent="0.25">
      <c r="A1173" s="85" t="s">
        <v>18842</v>
      </c>
      <c r="B1173" s="85" t="s">
        <v>18842</v>
      </c>
      <c r="C1173" s="66" t="s">
        <v>17799</v>
      </c>
      <c r="D1173" s="66" t="s">
        <v>17484</v>
      </c>
      <c r="E1173" s="66" t="s">
        <v>17855</v>
      </c>
      <c r="F1173" s="66"/>
      <c r="G1173" s="45"/>
      <c r="H1173" s="45"/>
      <c r="I1173" s="45"/>
      <c r="J1173" s="45"/>
    </row>
    <row r="1174" spans="1:10" ht="14.1" customHeight="1" thickBot="1" x14ac:dyDescent="0.25">
      <c r="A1174" s="99" t="s">
        <v>14830</v>
      </c>
      <c r="B1174" s="67" t="s">
        <v>8529</v>
      </c>
      <c r="C1174" s="77">
        <v>43013</v>
      </c>
      <c r="D1174" s="99" t="s">
        <v>9386</v>
      </c>
      <c r="E1174" s="67" t="s">
        <v>13095</v>
      </c>
      <c r="F1174" s="66"/>
      <c r="G1174" s="45"/>
      <c r="H1174" s="45"/>
      <c r="I1174" s="45"/>
      <c r="J1174" s="45"/>
    </row>
    <row r="1175" spans="1:10" ht="14.1" customHeight="1" thickBot="1" x14ac:dyDescent="0.25">
      <c r="A1175" s="100"/>
      <c r="B1175" s="67" t="s">
        <v>1787</v>
      </c>
      <c r="C1175" s="96">
        <f>IF(C1174="","",IF(AND(MONTH(C1174)&gt;=1,MONTH(C1174)&lt;=3),1,IF(AND(MONTH(C1174)&gt;=4,MONTH(C1174)&lt;=6),2,IF(AND(MONTH(C1174)&gt;=7,MONTH(C1174)&lt;=9),3,4))))</f>
        <v>4</v>
      </c>
      <c r="D1175" s="100"/>
      <c r="E1175" s="67" t="s">
        <v>2418</v>
      </c>
      <c r="F1175" s="66"/>
      <c r="G1175" s="45"/>
      <c r="H1175" s="45"/>
      <c r="I1175" s="45"/>
      <c r="J1175" s="45"/>
    </row>
    <row r="1176" spans="1:10" ht="14.1" customHeight="1" thickBot="1" x14ac:dyDescent="0.25">
      <c r="A1176" s="100"/>
      <c r="B1176" s="67" t="s">
        <v>12944</v>
      </c>
      <c r="C1176" s="77">
        <v>43044</v>
      </c>
      <c r="D1176" s="100"/>
      <c r="E1176" s="67" t="s">
        <v>3074</v>
      </c>
      <c r="F1176" s="66"/>
      <c r="G1176" s="45"/>
      <c r="H1176" s="45"/>
      <c r="I1176" s="45"/>
      <c r="J1176" s="45"/>
    </row>
    <row r="1177" spans="1:10" ht="14.1" customHeight="1" thickBot="1" x14ac:dyDescent="0.25">
      <c r="A1177" s="100"/>
      <c r="B1177" s="67" t="s">
        <v>1787</v>
      </c>
      <c r="C1177" s="96">
        <f>IF(C1176="","",IF(AND(MONTH(C1176)&gt;=1,MONTH(C1176)&lt;=3),1,IF(AND(MONTH(C1176)&gt;=4,MONTH(C1176)&lt;=6),2,IF(AND(MONTH(C1176)&gt;=7,MONTH(C1176)&lt;=9),3,4))))</f>
        <v>4</v>
      </c>
      <c r="D1177" s="100"/>
      <c r="E1177" s="67" t="s">
        <v>13194</v>
      </c>
      <c r="F1177" s="66"/>
      <c r="G1177" s="45"/>
      <c r="H1177" s="45"/>
      <c r="I1177" s="45"/>
      <c r="J1177" s="45"/>
    </row>
    <row r="1178" spans="1:10" ht="14.1" customHeight="1" thickBot="1" x14ac:dyDescent="0.25">
      <c r="A1178" s="45"/>
      <c r="B1178" s="45"/>
      <c r="C1178" s="45"/>
      <c r="D1178" s="45"/>
      <c r="E1178" s="45"/>
      <c r="F1178" s="45"/>
      <c r="G1178" s="45"/>
      <c r="H1178" s="45"/>
      <c r="I1178" s="45"/>
      <c r="J1178" s="45"/>
    </row>
    <row r="1179" spans="1:10" ht="14.1" customHeight="1" thickBot="1" x14ac:dyDescent="0.25">
      <c r="A1179" s="72" t="s">
        <v>15737</v>
      </c>
      <c r="B1179" s="72" t="s">
        <v>16148</v>
      </c>
      <c r="C1179" s="72" t="s">
        <v>15643</v>
      </c>
      <c r="D1179" s="72" t="s">
        <v>15252</v>
      </c>
      <c r="E1179" s="72" t="s">
        <v>6933</v>
      </c>
      <c r="F1179" s="72" t="s">
        <v>15281</v>
      </c>
      <c r="G1179" s="45"/>
      <c r="H1179" s="45"/>
      <c r="I1179" s="45"/>
      <c r="J1179" s="45"/>
    </row>
    <row r="1180" spans="1:10" ht="13.5" customHeight="1" x14ac:dyDescent="0.2">
      <c r="A1180" s="86">
        <v>93151510</v>
      </c>
      <c r="B1180" s="69" t="str">
        <f ca="1">IFERROR(INDEX(UNSPSCDes,MATCH(INDIRECT(ADDRESS(ROW(),COLUMN()-1,4)),UNSPSCCode,0)),"")</f>
        <v>Servicios recaudación de  impuestos o tasas administrativas</v>
      </c>
      <c r="C1180" s="81" t="s">
        <v>1450</v>
      </c>
      <c r="D1180" s="81">
        <v>300</v>
      </c>
      <c r="E1180" s="71">
        <v>60</v>
      </c>
      <c r="F1180" s="70">
        <f ca="1">INDIRECT(ADDRESS(ROW(),COLUMN()-2,4))*INDIRECT(ADDRESS(ROW(),COLUMN()-1,4))</f>
        <v>18000</v>
      </c>
      <c r="G1180" s="45"/>
      <c r="H1180" s="45"/>
      <c r="I1180" s="45"/>
      <c r="J1180" s="45"/>
    </row>
    <row r="1181" spans="1:10" ht="14.1" customHeight="1" x14ac:dyDescent="0.2">
      <c r="A1181" s="45"/>
      <c r="B1181" s="45"/>
      <c r="C1181" s="45"/>
      <c r="D1181" s="45"/>
      <c r="E1181" s="73" t="s">
        <v>12552</v>
      </c>
      <c r="F1181" s="74">
        <f ca="1">SUM(Table366[MONTO TOTAL ESTIMADO])</f>
        <v>18000</v>
      </c>
      <c r="G1181" s="45"/>
      <c r="H1181" s="45" t="str">
        <f>C1173</f>
        <v>Bienes</v>
      </c>
      <c r="I1181" s="45" t="str">
        <f>E1173</f>
        <v>No</v>
      </c>
      <c r="J1181" s="45" t="str">
        <f>D1173</f>
        <v>Compras Menores</v>
      </c>
    </row>
    <row r="1182" spans="1:10" ht="14.1" customHeight="1" thickBot="1" x14ac:dyDescent="0.3"/>
    <row r="1183" spans="1:10" ht="33.75" customHeight="1" thickBot="1" x14ac:dyDescent="0.25">
      <c r="A1183" s="64" t="s">
        <v>16384</v>
      </c>
      <c r="B1183" s="64" t="s">
        <v>161</v>
      </c>
      <c r="C1183" s="64" t="s">
        <v>11726</v>
      </c>
      <c r="D1183" s="64" t="s">
        <v>14380</v>
      </c>
      <c r="E1183" s="64" t="s">
        <v>10962</v>
      </c>
      <c r="F1183" s="64" t="s">
        <v>11095</v>
      </c>
      <c r="G1183" s="45"/>
      <c r="H1183" s="45"/>
      <c r="I1183" s="45"/>
      <c r="J1183" s="45"/>
    </row>
    <row r="1184" spans="1:10" ht="13.5" customHeight="1" thickBot="1" x14ac:dyDescent="0.25">
      <c r="A1184" s="85" t="s">
        <v>18844</v>
      </c>
      <c r="B1184" s="85" t="s">
        <v>18844</v>
      </c>
      <c r="C1184" s="66" t="s">
        <v>6799</v>
      </c>
      <c r="D1184" s="66" t="s">
        <v>1876</v>
      </c>
      <c r="E1184" s="66" t="s">
        <v>17855</v>
      </c>
      <c r="F1184" s="66"/>
      <c r="G1184" s="45"/>
      <c r="H1184" s="45"/>
      <c r="I1184" s="45"/>
      <c r="J1184" s="45"/>
    </row>
    <row r="1185" spans="1:10" ht="14.1" customHeight="1" thickBot="1" x14ac:dyDescent="0.25">
      <c r="A1185" s="99" t="s">
        <v>14830</v>
      </c>
      <c r="B1185" s="67" t="s">
        <v>8529</v>
      </c>
      <c r="C1185" s="77">
        <v>43013</v>
      </c>
      <c r="D1185" s="99" t="s">
        <v>9386</v>
      </c>
      <c r="E1185" s="67" t="s">
        <v>13095</v>
      </c>
      <c r="F1185" s="66" t="s">
        <v>3081</v>
      </c>
      <c r="G1185" s="45"/>
      <c r="H1185" s="45"/>
      <c r="I1185" s="45"/>
      <c r="J1185" s="45"/>
    </row>
    <row r="1186" spans="1:10" ht="14.1" customHeight="1" thickBot="1" x14ac:dyDescent="0.25">
      <c r="A1186" s="100"/>
      <c r="B1186" s="67" t="s">
        <v>1787</v>
      </c>
      <c r="C1186" s="96">
        <f>IF(C1185="","",IF(AND(MONTH(C1185)&gt;=1,MONTH(C1185)&lt;=3),1,IF(AND(MONTH(C1185)&gt;=4,MONTH(C1185)&lt;=6),2,IF(AND(MONTH(C1185)&gt;=7,MONTH(C1185)&lt;=9),3,4))))</f>
        <v>4</v>
      </c>
      <c r="D1186" s="100"/>
      <c r="E1186" s="67" t="s">
        <v>2418</v>
      </c>
      <c r="F1186" s="66" t="s">
        <v>11112</v>
      </c>
      <c r="G1186" s="45"/>
      <c r="H1186" s="45"/>
      <c r="I1186" s="45"/>
      <c r="J1186" s="45"/>
    </row>
    <row r="1187" spans="1:10" ht="14.1" customHeight="1" thickBot="1" x14ac:dyDescent="0.25">
      <c r="A1187" s="100"/>
      <c r="B1187" s="67" t="s">
        <v>12944</v>
      </c>
      <c r="C1187" s="77">
        <v>43044</v>
      </c>
      <c r="D1187" s="100"/>
      <c r="E1187" s="67" t="s">
        <v>3074</v>
      </c>
      <c r="F1187" s="66" t="s">
        <v>11112</v>
      </c>
      <c r="G1187" s="45"/>
      <c r="H1187" s="45"/>
      <c r="I1187" s="45"/>
      <c r="J1187" s="45"/>
    </row>
    <row r="1188" spans="1:10" ht="14.1" customHeight="1" thickBot="1" x14ac:dyDescent="0.25">
      <c r="A1188" s="100"/>
      <c r="B1188" s="67" t="s">
        <v>1787</v>
      </c>
      <c r="C1188" s="96">
        <f>IF(C1187="","",IF(AND(MONTH(C1187)&gt;=1,MONTH(C1187)&lt;=3),1,IF(AND(MONTH(C1187)&gt;=4,MONTH(C1187)&lt;=6),2,IF(AND(MONTH(C1187)&gt;=7,MONTH(C1187)&lt;=9),3,4))))</f>
        <v>4</v>
      </c>
      <c r="D1188" s="100"/>
      <c r="E1188" s="67" t="s">
        <v>13194</v>
      </c>
      <c r="F1188" s="66" t="s">
        <v>11112</v>
      </c>
      <c r="G1188" s="45"/>
      <c r="H1188" s="45"/>
      <c r="I1188" s="45"/>
      <c r="J1188" s="45"/>
    </row>
    <row r="1189" spans="1:10" ht="14.1" customHeight="1" thickBot="1" x14ac:dyDescent="0.25">
      <c r="A1189" s="45"/>
      <c r="B1189" s="45"/>
      <c r="C1189" s="45"/>
      <c r="D1189" s="45"/>
      <c r="E1189" s="45"/>
      <c r="F1189" s="45"/>
      <c r="G1189" s="45"/>
      <c r="H1189" s="45"/>
      <c r="I1189" s="45"/>
      <c r="J1189" s="45"/>
    </row>
    <row r="1190" spans="1:10" ht="14.1" customHeight="1" thickBot="1" x14ac:dyDescent="0.25">
      <c r="A1190" s="72" t="s">
        <v>15737</v>
      </c>
      <c r="B1190" s="72" t="s">
        <v>16148</v>
      </c>
      <c r="C1190" s="72" t="s">
        <v>15643</v>
      </c>
      <c r="D1190" s="72" t="s">
        <v>15252</v>
      </c>
      <c r="E1190" s="72" t="s">
        <v>6933</v>
      </c>
      <c r="F1190" s="72" t="s">
        <v>15281</v>
      </c>
      <c r="G1190" s="45"/>
      <c r="H1190" s="45"/>
      <c r="I1190" s="45"/>
      <c r="J1190" s="45"/>
    </row>
    <row r="1191" spans="1:10" ht="14.1" customHeight="1" x14ac:dyDescent="0.2">
      <c r="A1191" s="86">
        <v>83111503</v>
      </c>
      <c r="B1191" s="69" t="str">
        <f ca="1">IFERROR(INDEX(UNSPSCDes,MATCH(INDIRECT(ADDRESS(ROW(),COLUMN()-1,4)),UNSPSCCode,0)),"")</f>
        <v>Servicios de proveedores de teléfonos con pago</v>
      </c>
      <c r="C1191" s="81" t="s">
        <v>18144</v>
      </c>
      <c r="D1191" s="81">
        <v>3</v>
      </c>
      <c r="E1191" s="71">
        <v>1700000</v>
      </c>
      <c r="F1191" s="70">
        <f ca="1">INDIRECT(ADDRESS(ROW(),COLUMN()-2,4))*INDIRECT(ADDRESS(ROW(),COLUMN()-1,4))</f>
        <v>5100000</v>
      </c>
      <c r="G1191" s="45"/>
      <c r="H1191" s="45"/>
      <c r="I1191" s="45"/>
      <c r="J1191" s="45"/>
    </row>
    <row r="1192" spans="1:10" ht="13.5" customHeight="1" x14ac:dyDescent="0.2">
      <c r="A1192" s="86">
        <v>83101803</v>
      </c>
      <c r="B1192" s="69" t="str">
        <f ca="1">IFERROR(INDEX(UNSPSCDes,MATCH(INDIRECT(ADDRESS(ROW(),COLUMN()-1,4)),UNSPSCCode,0)),"")</f>
        <v>Suministro de electricidad  trifásica</v>
      </c>
      <c r="C1192" s="90" t="s">
        <v>18144</v>
      </c>
      <c r="D1192" s="81">
        <v>3</v>
      </c>
      <c r="E1192" s="71">
        <v>1900000</v>
      </c>
      <c r="F1192" s="70">
        <f ca="1">INDIRECT(ADDRESS(ROW(),COLUMN()-2,4))*INDIRECT(ADDRESS(ROW(),COLUMN()-1,4))</f>
        <v>5700000</v>
      </c>
      <c r="G1192" s="45"/>
      <c r="H1192" s="45"/>
      <c r="I1192" s="45"/>
      <c r="J1192" s="45"/>
    </row>
    <row r="1193" spans="1:10" ht="13.5" customHeight="1" x14ac:dyDescent="0.2">
      <c r="A1193" s="86">
        <v>83101501</v>
      </c>
      <c r="B1193" s="69" t="str">
        <f ca="1">IFERROR(INDEX(UNSPSCDes,MATCH(INDIRECT(ADDRESS(ROW(),COLUMN()-1,4)),UNSPSCCode,0)),"")</f>
        <v>Abastecimiento de agua</v>
      </c>
      <c r="C1193" s="90" t="s">
        <v>18144</v>
      </c>
      <c r="D1193" s="81">
        <v>3</v>
      </c>
      <c r="E1193" s="71">
        <v>10000</v>
      </c>
      <c r="F1193" s="70">
        <f ca="1">INDIRECT(ADDRESS(ROW(),COLUMN()-2,4))*INDIRECT(ADDRESS(ROW(),COLUMN()-1,4))</f>
        <v>30000</v>
      </c>
      <c r="G1193" s="45"/>
      <c r="H1193" s="45"/>
      <c r="I1193" s="45"/>
      <c r="J1193" s="45"/>
    </row>
    <row r="1194" spans="1:10" ht="14.1" customHeight="1" x14ac:dyDescent="0.2">
      <c r="A1194" s="45"/>
      <c r="B1194" s="45"/>
      <c r="C1194" s="45"/>
      <c r="D1194" s="45"/>
      <c r="E1194" s="73" t="s">
        <v>12552</v>
      </c>
      <c r="F1194" s="74">
        <f ca="1">SUM(Table367[MONTO TOTAL ESTIMADO])</f>
        <v>10830000</v>
      </c>
      <c r="G1194" s="45"/>
      <c r="H1194" s="45" t="str">
        <f>C1184</f>
        <v>Servicios</v>
      </c>
      <c r="I1194" s="45" t="str">
        <f>E1184</f>
        <v>No</v>
      </c>
      <c r="J1194" s="45" t="str">
        <f>D1184</f>
        <v>Comparacion de Precios</v>
      </c>
    </row>
    <row r="1195" spans="1:10" ht="14.1" customHeight="1" thickBot="1" x14ac:dyDescent="0.3"/>
    <row r="1196" spans="1:10" ht="33.75" customHeight="1" thickBot="1" x14ac:dyDescent="0.25">
      <c r="A1196" s="64" t="s">
        <v>16384</v>
      </c>
      <c r="B1196" s="64" t="s">
        <v>161</v>
      </c>
      <c r="C1196" s="64" t="s">
        <v>11726</v>
      </c>
      <c r="D1196" s="64" t="s">
        <v>14380</v>
      </c>
      <c r="E1196" s="64" t="s">
        <v>10962</v>
      </c>
      <c r="F1196" s="64" t="s">
        <v>11095</v>
      </c>
      <c r="G1196" s="45"/>
      <c r="H1196" s="45"/>
      <c r="I1196" s="45"/>
      <c r="J1196" s="45"/>
    </row>
    <row r="1197" spans="1:10" ht="13.5" customHeight="1" thickBot="1" x14ac:dyDescent="0.25">
      <c r="A1197" s="85" t="s">
        <v>18845</v>
      </c>
      <c r="B1197" s="85" t="s">
        <v>18845</v>
      </c>
      <c r="C1197" s="66" t="s">
        <v>6799</v>
      </c>
      <c r="D1197" s="66" t="s">
        <v>17484</v>
      </c>
      <c r="E1197" s="66" t="s">
        <v>8855</v>
      </c>
      <c r="F1197" s="66"/>
      <c r="G1197" s="45"/>
      <c r="H1197" s="45"/>
      <c r="I1197" s="45"/>
      <c r="J1197" s="45"/>
    </row>
    <row r="1198" spans="1:10" ht="14.1" customHeight="1" thickBot="1" x14ac:dyDescent="0.25">
      <c r="A1198" s="99" t="s">
        <v>14830</v>
      </c>
      <c r="B1198" s="67" t="s">
        <v>8529</v>
      </c>
      <c r="C1198" s="77">
        <v>43018</v>
      </c>
      <c r="D1198" s="99" t="s">
        <v>9386</v>
      </c>
      <c r="E1198" s="67" t="s">
        <v>13095</v>
      </c>
      <c r="F1198" s="66" t="s">
        <v>3081</v>
      </c>
      <c r="G1198" s="45"/>
      <c r="H1198" s="45"/>
      <c r="I1198" s="45"/>
      <c r="J1198" s="45"/>
    </row>
    <row r="1199" spans="1:10" ht="14.1" customHeight="1" thickBot="1" x14ac:dyDescent="0.25">
      <c r="A1199" s="100"/>
      <c r="B1199" s="67" t="s">
        <v>1787</v>
      </c>
      <c r="C1199" s="96">
        <f>IF(C1198="","",IF(AND(MONTH(C1198)&gt;=1,MONTH(C1198)&lt;=3),1,IF(AND(MONTH(C1198)&gt;=4,MONTH(C1198)&lt;=6),2,IF(AND(MONTH(C1198)&gt;=7,MONTH(C1198)&lt;=9),3,4))))</f>
        <v>4</v>
      </c>
      <c r="D1199" s="100"/>
      <c r="E1199" s="67" t="s">
        <v>2418</v>
      </c>
      <c r="F1199" s="66" t="s">
        <v>11112</v>
      </c>
      <c r="G1199" s="45"/>
      <c r="H1199" s="45"/>
      <c r="I1199" s="45"/>
      <c r="J1199" s="45"/>
    </row>
    <row r="1200" spans="1:10" ht="14.1" customHeight="1" thickBot="1" x14ac:dyDescent="0.25">
      <c r="A1200" s="100"/>
      <c r="B1200" s="67" t="s">
        <v>12944</v>
      </c>
      <c r="C1200" s="77">
        <v>43049</v>
      </c>
      <c r="D1200" s="100"/>
      <c r="E1200" s="67" t="s">
        <v>3074</v>
      </c>
      <c r="F1200" s="66" t="s">
        <v>11112</v>
      </c>
      <c r="G1200" s="45"/>
      <c r="H1200" s="45"/>
      <c r="I1200" s="45"/>
      <c r="J1200" s="45"/>
    </row>
    <row r="1201" spans="1:10" ht="14.1" customHeight="1" thickBot="1" x14ac:dyDescent="0.25">
      <c r="A1201" s="100"/>
      <c r="B1201" s="67" t="s">
        <v>1787</v>
      </c>
      <c r="C1201" s="96">
        <f>IF(C1200="","",IF(AND(MONTH(C1200)&gt;=1,MONTH(C1200)&lt;=3),1,IF(AND(MONTH(C1200)&gt;=4,MONTH(C1200)&lt;=6),2,IF(AND(MONTH(C1200)&gt;=7,MONTH(C1200)&lt;=9),3,4))))</f>
        <v>4</v>
      </c>
      <c r="D1201" s="100"/>
      <c r="E1201" s="67" t="s">
        <v>13194</v>
      </c>
      <c r="F1201" s="66" t="s">
        <v>11112</v>
      </c>
      <c r="G1201" s="45"/>
      <c r="H1201" s="45"/>
      <c r="I1201" s="45"/>
      <c r="J1201" s="45"/>
    </row>
    <row r="1202" spans="1:10" ht="14.1" customHeight="1" thickBot="1" x14ac:dyDescent="0.25">
      <c r="A1202" s="45"/>
      <c r="B1202" s="45"/>
      <c r="C1202" s="45"/>
      <c r="D1202" s="45"/>
      <c r="E1202" s="45"/>
      <c r="F1202" s="45"/>
      <c r="G1202" s="45"/>
      <c r="H1202" s="45"/>
      <c r="I1202" s="45"/>
      <c r="J1202" s="45"/>
    </row>
    <row r="1203" spans="1:10" ht="14.1" customHeight="1" thickBot="1" x14ac:dyDescent="0.25">
      <c r="A1203" s="72" t="s">
        <v>15737</v>
      </c>
      <c r="B1203" s="72" t="s">
        <v>16148</v>
      </c>
      <c r="C1203" s="72" t="s">
        <v>15643</v>
      </c>
      <c r="D1203" s="72" t="s">
        <v>15252</v>
      </c>
      <c r="E1203" s="72" t="s">
        <v>6933</v>
      </c>
      <c r="F1203" s="72" t="s">
        <v>15281</v>
      </c>
      <c r="G1203" s="45"/>
      <c r="H1203" s="45"/>
      <c r="I1203" s="45"/>
      <c r="J1203" s="45"/>
    </row>
    <row r="1204" spans="1:10" ht="13.5" customHeight="1" x14ac:dyDescent="0.2">
      <c r="A1204" s="86">
        <v>78111808</v>
      </c>
      <c r="B1204" s="69" t="str">
        <f ca="1">IFERROR(INDEX(UNSPSCDes,MATCH(INDIRECT(ADDRESS(ROW(),COLUMN()-1,4)),UNSPSCCode,0)),"")</f>
        <v>Alquiler de vehículos</v>
      </c>
      <c r="C1204" s="81" t="s">
        <v>1450</v>
      </c>
      <c r="D1204" s="81">
        <v>2</v>
      </c>
      <c r="E1204" s="71">
        <v>100000</v>
      </c>
      <c r="F1204" s="70">
        <f ca="1">INDIRECT(ADDRESS(ROW(),COLUMN()-2,4))*INDIRECT(ADDRESS(ROW(),COLUMN()-1,4))</f>
        <v>200000</v>
      </c>
      <c r="G1204" s="45"/>
      <c r="H1204" s="45"/>
      <c r="I1204" s="45"/>
      <c r="J1204" s="45"/>
    </row>
    <row r="1205" spans="1:10" ht="14.1" customHeight="1" x14ac:dyDescent="0.2">
      <c r="A1205" s="45"/>
      <c r="B1205" s="45"/>
      <c r="C1205" s="45"/>
      <c r="D1205" s="45"/>
      <c r="E1205" s="73" t="s">
        <v>12552</v>
      </c>
      <c r="F1205" s="74">
        <f ca="1">SUM(Table368[MONTO TOTAL ESTIMADO])</f>
        <v>200000</v>
      </c>
      <c r="G1205" s="45"/>
      <c r="H1205" s="45" t="str">
        <f>C1197</f>
        <v>Servicios</v>
      </c>
      <c r="I1205" s="45" t="str">
        <f>E1197</f>
        <v>Sí</v>
      </c>
      <c r="J1205" s="45" t="str">
        <f>D1197</f>
        <v>Compras Menores</v>
      </c>
    </row>
    <row r="1206" spans="1:10" ht="14.1" customHeight="1" thickBot="1" x14ac:dyDescent="0.3"/>
    <row r="1207" spans="1:10" ht="33.75" customHeight="1" thickBot="1" x14ac:dyDescent="0.25">
      <c r="A1207" s="64" t="s">
        <v>16384</v>
      </c>
      <c r="B1207" s="64" t="s">
        <v>161</v>
      </c>
      <c r="C1207" s="64" t="s">
        <v>11726</v>
      </c>
      <c r="D1207" s="64" t="s">
        <v>14380</v>
      </c>
      <c r="E1207" s="64" t="s">
        <v>10962</v>
      </c>
      <c r="F1207" s="64" t="s">
        <v>11095</v>
      </c>
      <c r="G1207" s="45"/>
      <c r="H1207" s="45"/>
      <c r="I1207" s="45"/>
      <c r="J1207" s="45"/>
    </row>
    <row r="1208" spans="1:10" ht="13.5" customHeight="1" thickBot="1" x14ac:dyDescent="0.25">
      <c r="A1208" s="85" t="s">
        <v>18846</v>
      </c>
      <c r="B1208" s="85" t="s">
        <v>18846</v>
      </c>
      <c r="C1208" s="66" t="s">
        <v>6799</v>
      </c>
      <c r="D1208" s="66" t="s">
        <v>17484</v>
      </c>
      <c r="E1208" s="66" t="s">
        <v>17855</v>
      </c>
      <c r="F1208" s="66"/>
      <c r="G1208" s="45"/>
      <c r="H1208" s="45"/>
      <c r="I1208" s="45"/>
      <c r="J1208" s="45"/>
    </row>
    <row r="1209" spans="1:10" ht="14.1" customHeight="1" thickBot="1" x14ac:dyDescent="0.25">
      <c r="A1209" s="99" t="s">
        <v>14830</v>
      </c>
      <c r="B1209" s="67" t="s">
        <v>8529</v>
      </c>
      <c r="C1209" s="77">
        <v>43018</v>
      </c>
      <c r="D1209" s="99" t="s">
        <v>9386</v>
      </c>
      <c r="E1209" s="67" t="s">
        <v>13095</v>
      </c>
      <c r="F1209" s="66" t="s">
        <v>3081</v>
      </c>
      <c r="G1209" s="45"/>
      <c r="H1209" s="45"/>
      <c r="I1209" s="45"/>
      <c r="J1209" s="45"/>
    </row>
    <row r="1210" spans="1:10" ht="14.1" customHeight="1" thickBot="1" x14ac:dyDescent="0.25">
      <c r="A1210" s="100"/>
      <c r="B1210" s="67" t="s">
        <v>1787</v>
      </c>
      <c r="C1210" s="96">
        <f>IF(C1209="","",IF(AND(MONTH(C1209)&gt;=1,MONTH(C1209)&lt;=3),1,IF(AND(MONTH(C1209)&gt;=4,MONTH(C1209)&lt;=6),2,IF(AND(MONTH(C1209)&gt;=7,MONTH(C1209)&lt;=9),3,4))))</f>
        <v>4</v>
      </c>
      <c r="D1210" s="100"/>
      <c r="E1210" s="67" t="s">
        <v>2418</v>
      </c>
      <c r="F1210" s="66" t="s">
        <v>11112</v>
      </c>
      <c r="G1210" s="45"/>
      <c r="H1210" s="45"/>
      <c r="I1210" s="45"/>
      <c r="J1210" s="45"/>
    </row>
    <row r="1211" spans="1:10" ht="14.1" customHeight="1" thickBot="1" x14ac:dyDescent="0.25">
      <c r="A1211" s="100"/>
      <c r="B1211" s="67" t="s">
        <v>12944</v>
      </c>
      <c r="C1211" s="77">
        <v>43049</v>
      </c>
      <c r="D1211" s="100"/>
      <c r="E1211" s="67" t="s">
        <v>3074</v>
      </c>
      <c r="F1211" s="66" t="s">
        <v>11112</v>
      </c>
      <c r="G1211" s="45"/>
      <c r="H1211" s="45"/>
      <c r="I1211" s="45"/>
      <c r="J1211" s="45"/>
    </row>
    <row r="1212" spans="1:10" ht="14.1" customHeight="1" thickBot="1" x14ac:dyDescent="0.25">
      <c r="A1212" s="100"/>
      <c r="B1212" s="67" t="s">
        <v>1787</v>
      </c>
      <c r="C1212" s="96">
        <f>IF(C1211="","",IF(AND(MONTH(C1211)&gt;=1,MONTH(C1211)&lt;=3),1,IF(AND(MONTH(C1211)&gt;=4,MONTH(C1211)&lt;=6),2,IF(AND(MONTH(C1211)&gt;=7,MONTH(C1211)&lt;=9),3,4))))</f>
        <v>4</v>
      </c>
      <c r="D1212" s="100"/>
      <c r="E1212" s="67" t="s">
        <v>13194</v>
      </c>
      <c r="F1212" s="66" t="s">
        <v>11112</v>
      </c>
      <c r="G1212" s="45"/>
      <c r="H1212" s="45"/>
      <c r="I1212" s="45"/>
      <c r="J1212" s="45"/>
    </row>
    <row r="1213" spans="1:10" ht="14.1" customHeight="1" thickBot="1" x14ac:dyDescent="0.25">
      <c r="A1213" s="45"/>
      <c r="B1213" s="45"/>
      <c r="C1213" s="45"/>
      <c r="D1213" s="45"/>
      <c r="E1213" s="45"/>
      <c r="F1213" s="45"/>
      <c r="G1213" s="45"/>
      <c r="H1213" s="45"/>
      <c r="I1213" s="45"/>
      <c r="J1213" s="45"/>
    </row>
    <row r="1214" spans="1:10" ht="14.1" customHeight="1" thickBot="1" x14ac:dyDescent="0.25">
      <c r="A1214" s="72" t="s">
        <v>15737</v>
      </c>
      <c r="B1214" s="72" t="s">
        <v>16148</v>
      </c>
      <c r="C1214" s="72" t="s">
        <v>15643</v>
      </c>
      <c r="D1214" s="72" t="s">
        <v>15252</v>
      </c>
      <c r="E1214" s="72" t="s">
        <v>6933</v>
      </c>
      <c r="F1214" s="72" t="s">
        <v>15281</v>
      </c>
      <c r="G1214" s="45"/>
      <c r="H1214" s="45"/>
      <c r="I1214" s="45"/>
      <c r="J1214" s="45"/>
    </row>
    <row r="1215" spans="1:10" ht="13.5" customHeight="1" x14ac:dyDescent="0.2">
      <c r="A1215" s="86">
        <v>82101504</v>
      </c>
      <c r="B1215" s="69" t="str">
        <f ca="1">IFERROR(INDEX(UNSPSCDes,MATCH(INDIRECT(ADDRESS(ROW(),COLUMN()-1,4)),UNSPSCCode,0)),"")</f>
        <v>Publicidad en periódicos</v>
      </c>
      <c r="C1215" s="81" t="s">
        <v>1450</v>
      </c>
      <c r="D1215" s="81">
        <v>5</v>
      </c>
      <c r="E1215" s="71">
        <v>300000</v>
      </c>
      <c r="F1215" s="70">
        <f ca="1">INDIRECT(ADDRESS(ROW(),COLUMN()-2,4))*INDIRECT(ADDRESS(ROW(),COLUMN()-1,4))</f>
        <v>1500000</v>
      </c>
      <c r="G1215" s="45"/>
      <c r="H1215" s="45"/>
      <c r="I1215" s="45"/>
      <c r="J1215" s="45"/>
    </row>
    <row r="1216" spans="1:10" ht="14.1" customHeight="1" x14ac:dyDescent="0.2">
      <c r="A1216" s="45"/>
      <c r="B1216" s="45"/>
      <c r="C1216" s="45"/>
      <c r="D1216" s="45"/>
      <c r="E1216" s="73" t="s">
        <v>12552</v>
      </c>
      <c r="F1216" s="74">
        <f ca="1">SUM(Table369[MONTO TOTAL ESTIMADO])</f>
        <v>1500000</v>
      </c>
      <c r="G1216" s="45"/>
      <c r="H1216" s="45" t="str">
        <f>C1208</f>
        <v>Servicios</v>
      </c>
      <c r="I1216" s="45" t="str">
        <f>E1208</f>
        <v>No</v>
      </c>
      <c r="J1216" s="45" t="str">
        <f>D1208</f>
        <v>Compras Menores</v>
      </c>
    </row>
    <row r="1217" spans="1:10" ht="14.1" customHeight="1" thickBot="1" x14ac:dyDescent="0.3"/>
    <row r="1218" spans="1:10" ht="33.75" customHeight="1" thickBot="1" x14ac:dyDescent="0.25">
      <c r="A1218" s="64" t="s">
        <v>16384</v>
      </c>
      <c r="B1218" s="64" t="s">
        <v>161</v>
      </c>
      <c r="C1218" s="64" t="s">
        <v>11726</v>
      </c>
      <c r="D1218" s="64" t="s">
        <v>14380</v>
      </c>
      <c r="E1218" s="64" t="s">
        <v>10962</v>
      </c>
      <c r="F1218" s="64" t="s">
        <v>11095</v>
      </c>
      <c r="G1218" s="45"/>
      <c r="H1218" s="45"/>
      <c r="I1218" s="45"/>
      <c r="J1218" s="45"/>
    </row>
    <row r="1219" spans="1:10" ht="13.5" customHeight="1" thickBot="1" x14ac:dyDescent="0.25">
      <c r="A1219" s="85" t="s">
        <v>18848</v>
      </c>
      <c r="B1219" s="85" t="s">
        <v>18848</v>
      </c>
      <c r="C1219" s="66" t="s">
        <v>6799</v>
      </c>
      <c r="D1219" s="66" t="s">
        <v>17484</v>
      </c>
      <c r="E1219" s="66" t="s">
        <v>8855</v>
      </c>
      <c r="F1219" s="66"/>
      <c r="G1219" s="45"/>
      <c r="H1219" s="45"/>
      <c r="I1219" s="45"/>
      <c r="J1219" s="45"/>
    </row>
    <row r="1220" spans="1:10" ht="14.1" customHeight="1" thickBot="1" x14ac:dyDescent="0.25">
      <c r="A1220" s="99" t="s">
        <v>14830</v>
      </c>
      <c r="B1220" s="67" t="s">
        <v>8529</v>
      </c>
      <c r="C1220" s="77">
        <v>43023</v>
      </c>
      <c r="D1220" s="99" t="s">
        <v>9386</v>
      </c>
      <c r="E1220" s="67" t="s">
        <v>13095</v>
      </c>
      <c r="F1220" s="66"/>
      <c r="G1220" s="45"/>
      <c r="H1220" s="45"/>
      <c r="I1220" s="45"/>
      <c r="J1220" s="45"/>
    </row>
    <row r="1221" spans="1:10" ht="14.1" customHeight="1" thickBot="1" x14ac:dyDescent="0.25">
      <c r="A1221" s="100"/>
      <c r="B1221" s="67" t="s">
        <v>1787</v>
      </c>
      <c r="C1221" s="96">
        <f>IF(C1220="","",IF(AND(MONTH(C1220)&gt;=1,MONTH(C1220)&lt;=3),1,IF(AND(MONTH(C1220)&gt;=4,MONTH(C1220)&lt;=6),2,IF(AND(MONTH(C1220)&gt;=7,MONTH(C1220)&lt;=9),3,4))))</f>
        <v>4</v>
      </c>
      <c r="D1221" s="100"/>
      <c r="E1221" s="67" t="s">
        <v>2418</v>
      </c>
      <c r="F1221" s="66"/>
      <c r="G1221" s="45"/>
      <c r="H1221" s="45"/>
      <c r="I1221" s="45"/>
      <c r="J1221" s="45"/>
    </row>
    <row r="1222" spans="1:10" ht="14.1" customHeight="1" thickBot="1" x14ac:dyDescent="0.25">
      <c r="A1222" s="100"/>
      <c r="B1222" s="67" t="s">
        <v>12944</v>
      </c>
      <c r="C1222" s="77">
        <v>43054</v>
      </c>
      <c r="D1222" s="100"/>
      <c r="E1222" s="67" t="s">
        <v>3074</v>
      </c>
      <c r="F1222" s="66"/>
      <c r="G1222" s="45"/>
      <c r="H1222" s="45"/>
      <c r="I1222" s="45"/>
      <c r="J1222" s="45"/>
    </row>
    <row r="1223" spans="1:10" ht="14.1" customHeight="1" thickBot="1" x14ac:dyDescent="0.25">
      <c r="A1223" s="100"/>
      <c r="B1223" s="67" t="s">
        <v>1787</v>
      </c>
      <c r="C1223" s="96">
        <f>IF(C1222="","",IF(AND(MONTH(C1222)&gt;=1,MONTH(C1222)&lt;=3),1,IF(AND(MONTH(C1222)&gt;=4,MONTH(C1222)&lt;=6),2,IF(AND(MONTH(C1222)&gt;=7,MONTH(C1222)&lt;=9),3,4))))</f>
        <v>4</v>
      </c>
      <c r="D1223" s="100"/>
      <c r="E1223" s="67" t="s">
        <v>13194</v>
      </c>
      <c r="F1223" s="66"/>
      <c r="G1223" s="45"/>
      <c r="H1223" s="45"/>
      <c r="I1223" s="45"/>
      <c r="J1223" s="45"/>
    </row>
    <row r="1224" spans="1:10" ht="14.1" customHeight="1" thickBot="1" x14ac:dyDescent="0.25">
      <c r="A1224" s="45"/>
      <c r="B1224" s="45"/>
      <c r="C1224" s="45"/>
      <c r="D1224" s="45"/>
      <c r="E1224" s="45"/>
      <c r="F1224" s="45"/>
      <c r="G1224" s="45"/>
      <c r="H1224" s="45"/>
      <c r="I1224" s="45"/>
      <c r="J1224" s="45"/>
    </row>
    <row r="1225" spans="1:10" ht="14.1" customHeight="1" thickBot="1" x14ac:dyDescent="0.25">
      <c r="A1225" s="72" t="s">
        <v>15737</v>
      </c>
      <c r="B1225" s="72" t="s">
        <v>16148</v>
      </c>
      <c r="C1225" s="72" t="s">
        <v>15643</v>
      </c>
      <c r="D1225" s="72" t="s">
        <v>15252</v>
      </c>
      <c r="E1225" s="72" t="s">
        <v>6933</v>
      </c>
      <c r="F1225" s="72" t="s">
        <v>15281</v>
      </c>
      <c r="G1225" s="45"/>
      <c r="H1225" s="45"/>
      <c r="I1225" s="45"/>
      <c r="J1225" s="45"/>
    </row>
    <row r="1226" spans="1:10" ht="14.1" customHeight="1" x14ac:dyDescent="0.2">
      <c r="A1226" s="86">
        <v>73151904</v>
      </c>
      <c r="B1226" s="69" t="str">
        <f ca="1">IFERROR(INDEX(UNSPSCDes,MATCH(INDIRECT(ADDRESS(ROW(),COLUMN()-1,4)),UNSPSCCode,0)),"")</f>
        <v>Servicios de impresión industrial offset</v>
      </c>
      <c r="C1226" s="81" t="s">
        <v>8726</v>
      </c>
      <c r="D1226" s="81">
        <v>20</v>
      </c>
      <c r="E1226" s="71">
        <v>500</v>
      </c>
      <c r="F1226" s="70">
        <f ca="1">INDIRECT(ADDRESS(ROW(),COLUMN()-2,4))*INDIRECT(ADDRESS(ROW(),COLUMN()-1,4))</f>
        <v>10000</v>
      </c>
      <c r="G1226" s="45"/>
      <c r="H1226" s="45"/>
      <c r="I1226" s="45"/>
      <c r="J1226" s="45"/>
    </row>
    <row r="1227" spans="1:10" ht="13.5" customHeight="1" x14ac:dyDescent="0.2">
      <c r="A1227" s="86">
        <v>73151904</v>
      </c>
      <c r="B1227" s="69" t="str">
        <f ca="1">IFERROR(INDEX(UNSPSCDes,MATCH(INDIRECT(ADDRESS(ROW(),COLUMN()-1,4)),UNSPSCCode,0)),"")</f>
        <v>Servicios de impresión industrial offset</v>
      </c>
      <c r="C1227" s="90" t="s">
        <v>8726</v>
      </c>
      <c r="D1227" s="81">
        <v>10</v>
      </c>
      <c r="E1227" s="71">
        <v>1600</v>
      </c>
      <c r="F1227" s="70">
        <f ca="1">INDIRECT(ADDRESS(ROW(),COLUMN()-2,4))*INDIRECT(ADDRESS(ROW(),COLUMN()-1,4))</f>
        <v>16000</v>
      </c>
      <c r="G1227" s="45"/>
      <c r="H1227" s="45"/>
      <c r="I1227" s="45"/>
      <c r="J1227" s="45"/>
    </row>
    <row r="1228" spans="1:10" ht="13.5" customHeight="1" x14ac:dyDescent="0.2">
      <c r="A1228" s="86">
        <v>73151904</v>
      </c>
      <c r="B1228" s="69" t="str">
        <f ca="1">IFERROR(INDEX(UNSPSCDes,MATCH(INDIRECT(ADDRESS(ROW(),COLUMN()-1,4)),UNSPSCCode,0)),"")</f>
        <v>Servicios de impresión industrial offset</v>
      </c>
      <c r="C1228" s="90" t="s">
        <v>16990</v>
      </c>
      <c r="D1228" s="81">
        <v>20</v>
      </c>
      <c r="E1228" s="71">
        <v>1800</v>
      </c>
      <c r="F1228" s="70">
        <f ca="1">INDIRECT(ADDRESS(ROW(),COLUMN()-2,4))*INDIRECT(ADDRESS(ROW(),COLUMN()-1,4))</f>
        <v>36000</v>
      </c>
      <c r="G1228" s="45"/>
      <c r="H1228" s="45"/>
      <c r="I1228" s="45"/>
      <c r="J1228" s="45"/>
    </row>
    <row r="1229" spans="1:10" ht="14.1" customHeight="1" x14ac:dyDescent="0.2">
      <c r="A1229" s="45"/>
      <c r="B1229" s="45"/>
      <c r="C1229" s="45"/>
      <c r="D1229" s="45"/>
      <c r="E1229" s="73" t="s">
        <v>12552</v>
      </c>
      <c r="F1229" s="74">
        <f ca="1">SUM(Table370[MONTO TOTAL ESTIMADO])</f>
        <v>62000</v>
      </c>
      <c r="G1229" s="45"/>
      <c r="H1229" s="45" t="str">
        <f>C1219</f>
        <v>Servicios</v>
      </c>
      <c r="I1229" s="45" t="str">
        <f>E1219</f>
        <v>Sí</v>
      </c>
      <c r="J1229" s="45" t="str">
        <f>D1219</f>
        <v>Compras Menores</v>
      </c>
    </row>
    <row r="1230" spans="1:10" ht="14.1" customHeight="1" thickBot="1" x14ac:dyDescent="0.3"/>
    <row r="1231" spans="1:10" ht="33.75" customHeight="1" thickBot="1" x14ac:dyDescent="0.25">
      <c r="A1231" s="64" t="s">
        <v>16384</v>
      </c>
      <c r="B1231" s="64" t="s">
        <v>161</v>
      </c>
      <c r="C1231" s="64" t="s">
        <v>11726</v>
      </c>
      <c r="D1231" s="64" t="s">
        <v>14380</v>
      </c>
      <c r="E1231" s="64" t="s">
        <v>10962</v>
      </c>
      <c r="F1231" s="64" t="s">
        <v>11095</v>
      </c>
      <c r="G1231" s="45"/>
      <c r="H1231" s="45"/>
      <c r="I1231" s="45"/>
      <c r="J1231" s="45"/>
    </row>
    <row r="1232" spans="1:10" ht="13.5" customHeight="1" thickBot="1" x14ac:dyDescent="0.25">
      <c r="A1232" s="85" t="s">
        <v>18849</v>
      </c>
      <c r="B1232" s="85" t="s">
        <v>18849</v>
      </c>
      <c r="C1232" s="66" t="s">
        <v>6799</v>
      </c>
      <c r="D1232" s="66" t="s">
        <v>10171</v>
      </c>
      <c r="E1232" s="66" t="s">
        <v>17855</v>
      </c>
      <c r="F1232" s="66"/>
      <c r="G1232" s="45"/>
      <c r="H1232" s="45"/>
      <c r="I1232" s="45"/>
      <c r="J1232" s="45"/>
    </row>
    <row r="1233" spans="1:10" ht="14.1" customHeight="1" thickBot="1" x14ac:dyDescent="0.25">
      <c r="A1233" s="99" t="s">
        <v>14830</v>
      </c>
      <c r="B1233" s="67" t="s">
        <v>8529</v>
      </c>
      <c r="C1233" s="77">
        <v>43040</v>
      </c>
      <c r="D1233" s="99" t="s">
        <v>9386</v>
      </c>
      <c r="E1233" s="67" t="s">
        <v>13095</v>
      </c>
      <c r="F1233" s="66" t="s">
        <v>3081</v>
      </c>
      <c r="G1233" s="45"/>
      <c r="H1233" s="45"/>
      <c r="I1233" s="45"/>
      <c r="J1233" s="45"/>
    </row>
    <row r="1234" spans="1:10" ht="14.1" customHeight="1" thickBot="1" x14ac:dyDescent="0.25">
      <c r="A1234" s="100"/>
      <c r="B1234" s="67" t="s">
        <v>1787</v>
      </c>
      <c r="C1234" s="96">
        <f>IF(C1233="","",IF(AND(MONTH(C1233)&gt;=1,MONTH(C1233)&lt;=3),1,IF(AND(MONTH(C1233)&gt;=4,MONTH(C1233)&lt;=6),2,IF(AND(MONTH(C1233)&gt;=7,MONTH(C1233)&lt;=9),3,4))))</f>
        <v>4</v>
      </c>
      <c r="D1234" s="100"/>
      <c r="E1234" s="67" t="s">
        <v>2418</v>
      </c>
      <c r="F1234" s="66" t="s">
        <v>11112</v>
      </c>
      <c r="G1234" s="45"/>
      <c r="H1234" s="45"/>
      <c r="I1234" s="45"/>
      <c r="J1234" s="45"/>
    </row>
    <row r="1235" spans="1:10" ht="14.1" customHeight="1" thickBot="1" x14ac:dyDescent="0.25">
      <c r="A1235" s="100"/>
      <c r="B1235" s="67" t="s">
        <v>12944</v>
      </c>
      <c r="C1235" s="77">
        <v>43040</v>
      </c>
      <c r="D1235" s="100"/>
      <c r="E1235" s="67" t="s">
        <v>3074</v>
      </c>
      <c r="F1235" s="66" t="s">
        <v>11112</v>
      </c>
      <c r="G1235" s="45"/>
      <c r="H1235" s="45"/>
      <c r="I1235" s="45"/>
      <c r="J1235" s="45"/>
    </row>
    <row r="1236" spans="1:10" ht="14.1" customHeight="1" thickBot="1" x14ac:dyDescent="0.25">
      <c r="A1236" s="100"/>
      <c r="B1236" s="67" t="s">
        <v>1787</v>
      </c>
      <c r="C1236" s="96">
        <f>IF(C1235="","",IF(AND(MONTH(C1235)&gt;=1,MONTH(C1235)&lt;=3),1,IF(AND(MONTH(C1235)&gt;=4,MONTH(C1235)&lt;=6),2,IF(AND(MONTH(C1235)&gt;=7,MONTH(C1235)&lt;=9),3,4))))</f>
        <v>4</v>
      </c>
      <c r="D1236" s="100"/>
      <c r="E1236" s="67" t="s">
        <v>13194</v>
      </c>
      <c r="F1236" s="66" t="s">
        <v>11112</v>
      </c>
      <c r="G1236" s="45"/>
      <c r="H1236" s="45"/>
      <c r="I1236" s="45"/>
      <c r="J1236" s="45"/>
    </row>
    <row r="1237" spans="1:10" ht="14.1" customHeight="1" thickBot="1" x14ac:dyDescent="0.25">
      <c r="A1237" s="45"/>
      <c r="B1237" s="45"/>
      <c r="C1237" s="45"/>
      <c r="D1237" s="45"/>
      <c r="E1237" s="45"/>
      <c r="F1237" s="45"/>
      <c r="G1237" s="45"/>
      <c r="H1237" s="45"/>
      <c r="I1237" s="45"/>
      <c r="J1237" s="45"/>
    </row>
    <row r="1238" spans="1:10" ht="14.1" customHeight="1" thickBot="1" x14ac:dyDescent="0.25">
      <c r="A1238" s="72" t="s">
        <v>15737</v>
      </c>
      <c r="B1238" s="72" t="s">
        <v>16148</v>
      </c>
      <c r="C1238" s="72" t="s">
        <v>15643</v>
      </c>
      <c r="D1238" s="72" t="s">
        <v>15252</v>
      </c>
      <c r="E1238" s="72" t="s">
        <v>6933</v>
      </c>
      <c r="F1238" s="72" t="s">
        <v>15281</v>
      </c>
      <c r="G1238" s="45"/>
      <c r="H1238" s="45"/>
      <c r="I1238" s="45"/>
      <c r="J1238" s="45"/>
    </row>
    <row r="1239" spans="1:10" ht="13.5" customHeight="1" x14ac:dyDescent="0.2">
      <c r="A1239" s="86">
        <v>93141808</v>
      </c>
      <c r="B1239" s="69" t="str">
        <f ca="1">IFERROR(INDEX(UNSPSCDes,MATCH(INDIRECT(ADDRESS(ROW(),COLUMN()-1,4)),UNSPSCCode,0)),"")</f>
        <v>Servicios de seguridad o salud ocupacional</v>
      </c>
      <c r="C1239" s="81" t="s">
        <v>1450</v>
      </c>
      <c r="D1239" s="81">
        <v>3</v>
      </c>
      <c r="E1239" s="71">
        <v>1000000</v>
      </c>
      <c r="F1239" s="70">
        <f ca="1">INDIRECT(ADDRESS(ROW(),COLUMN()-2,4))*INDIRECT(ADDRESS(ROW(),COLUMN()-1,4))</f>
        <v>3000000</v>
      </c>
      <c r="G1239" s="45"/>
      <c r="H1239" s="45"/>
      <c r="I1239" s="45"/>
      <c r="J1239" s="45"/>
    </row>
    <row r="1240" spans="1:10" ht="14.1" customHeight="1" x14ac:dyDescent="0.2">
      <c r="A1240" s="45"/>
      <c r="B1240" s="45"/>
      <c r="C1240" s="45"/>
      <c r="D1240" s="45"/>
      <c r="E1240" s="73" t="s">
        <v>12552</v>
      </c>
      <c r="F1240" s="74">
        <f ca="1">SUM(Table371[MONTO TOTAL ESTIMADO])</f>
        <v>3000000</v>
      </c>
      <c r="G1240" s="45"/>
      <c r="H1240" s="45" t="str">
        <f>C1232</f>
        <v>Servicios</v>
      </c>
      <c r="I1240" s="45" t="str">
        <f>E1232</f>
        <v>No</v>
      </c>
      <c r="J1240" s="45" t="str">
        <f>D1232</f>
        <v>Compras por debajo del Umbral</v>
      </c>
    </row>
    <row r="1241" spans="1:10" ht="14.1" customHeight="1" thickBot="1" x14ac:dyDescent="0.3"/>
    <row r="1242" spans="1:10" ht="33.75" customHeight="1" thickBot="1" x14ac:dyDescent="0.25">
      <c r="A1242" s="64" t="s">
        <v>16384</v>
      </c>
      <c r="B1242" s="64" t="s">
        <v>161</v>
      </c>
      <c r="C1242" s="64" t="s">
        <v>11726</v>
      </c>
      <c r="D1242" s="64" t="s">
        <v>14380</v>
      </c>
      <c r="E1242" s="64" t="s">
        <v>10962</v>
      </c>
      <c r="F1242" s="64" t="s">
        <v>11095</v>
      </c>
      <c r="G1242" s="45"/>
      <c r="H1242" s="45"/>
      <c r="I1242" s="45"/>
      <c r="J1242" s="45"/>
    </row>
    <row r="1243" spans="1:10" ht="13.5" customHeight="1" thickBot="1" x14ac:dyDescent="0.25">
      <c r="A1243" s="66" t="s">
        <v>18851</v>
      </c>
      <c r="B1243" s="66" t="s">
        <v>18851</v>
      </c>
      <c r="C1243" s="66" t="s">
        <v>6799</v>
      </c>
      <c r="D1243" s="66" t="s">
        <v>17484</v>
      </c>
      <c r="E1243" s="66" t="s">
        <v>8855</v>
      </c>
      <c r="F1243" s="66"/>
      <c r="G1243" s="45"/>
      <c r="H1243" s="45"/>
      <c r="I1243" s="45"/>
      <c r="J1243" s="45"/>
    </row>
    <row r="1244" spans="1:10" ht="14.1" customHeight="1" thickBot="1" x14ac:dyDescent="0.25">
      <c r="A1244" s="99" t="s">
        <v>14830</v>
      </c>
      <c r="B1244" s="67" t="s">
        <v>8529</v>
      </c>
      <c r="C1244" s="77">
        <v>43009</v>
      </c>
      <c r="D1244" s="99" t="s">
        <v>9386</v>
      </c>
      <c r="E1244" s="67" t="s">
        <v>13095</v>
      </c>
      <c r="F1244" s="66" t="s">
        <v>3081</v>
      </c>
      <c r="G1244" s="45"/>
      <c r="H1244" s="45"/>
      <c r="I1244" s="45"/>
      <c r="J1244" s="45"/>
    </row>
    <row r="1245" spans="1:10" ht="14.1" customHeight="1" thickBot="1" x14ac:dyDescent="0.25">
      <c r="A1245" s="100"/>
      <c r="B1245" s="67" t="s">
        <v>1787</v>
      </c>
      <c r="C1245" s="96">
        <f>IF(C1244="","",IF(AND(MONTH(C1244)&gt;=1,MONTH(C1244)&lt;=3),1,IF(AND(MONTH(C1244)&gt;=4,MONTH(C1244)&lt;=6),2,IF(AND(MONTH(C1244)&gt;=7,MONTH(C1244)&lt;=9),3,4))))</f>
        <v>4</v>
      </c>
      <c r="D1245" s="100"/>
      <c r="E1245" s="67" t="s">
        <v>2418</v>
      </c>
      <c r="F1245" s="66" t="s">
        <v>11112</v>
      </c>
      <c r="G1245" s="45"/>
      <c r="H1245" s="45"/>
      <c r="I1245" s="45"/>
      <c r="J1245" s="45"/>
    </row>
    <row r="1246" spans="1:10" ht="14.1" customHeight="1" thickBot="1" x14ac:dyDescent="0.25">
      <c r="A1246" s="100"/>
      <c r="B1246" s="67" t="s">
        <v>12944</v>
      </c>
      <c r="C1246" s="77">
        <v>43040</v>
      </c>
      <c r="D1246" s="100"/>
      <c r="E1246" s="67" t="s">
        <v>3074</v>
      </c>
      <c r="F1246" s="66" t="s">
        <v>11112</v>
      </c>
      <c r="G1246" s="45"/>
      <c r="H1246" s="45"/>
      <c r="I1246" s="45"/>
      <c r="J1246" s="45"/>
    </row>
    <row r="1247" spans="1:10" ht="14.1" customHeight="1" thickBot="1" x14ac:dyDescent="0.25">
      <c r="A1247" s="100"/>
      <c r="B1247" s="67" t="s">
        <v>1787</v>
      </c>
      <c r="C1247" s="96">
        <f>IF(C1246="","",IF(AND(MONTH(C1246)&gt;=1,MONTH(C1246)&lt;=3),1,IF(AND(MONTH(C1246)&gt;=4,MONTH(C1246)&lt;=6),2,IF(AND(MONTH(C1246)&gt;=7,MONTH(C1246)&lt;=9),3,4))))</f>
        <v>4</v>
      </c>
      <c r="D1247" s="100"/>
      <c r="E1247" s="67" t="s">
        <v>13194</v>
      </c>
      <c r="F1247" s="66" t="s">
        <v>11112</v>
      </c>
      <c r="G1247" s="45"/>
      <c r="H1247" s="45"/>
      <c r="I1247" s="45"/>
      <c r="J1247" s="45"/>
    </row>
    <row r="1248" spans="1:10" ht="14.1" customHeight="1" thickBot="1" x14ac:dyDescent="0.25">
      <c r="A1248" s="45"/>
      <c r="B1248" s="45"/>
      <c r="C1248" s="45"/>
      <c r="D1248" s="45"/>
      <c r="E1248" s="45"/>
      <c r="F1248" s="45"/>
      <c r="G1248" s="45"/>
      <c r="H1248" s="45"/>
      <c r="I1248" s="45"/>
      <c r="J1248" s="45"/>
    </row>
    <row r="1249" spans="1:10" ht="14.1" customHeight="1" thickBot="1" x14ac:dyDescent="0.25">
      <c r="A1249" s="72" t="s">
        <v>15737</v>
      </c>
      <c r="B1249" s="72" t="s">
        <v>16148</v>
      </c>
      <c r="C1249" s="72" t="s">
        <v>15643</v>
      </c>
      <c r="D1249" s="72" t="s">
        <v>15252</v>
      </c>
      <c r="E1249" s="72" t="s">
        <v>6933</v>
      </c>
      <c r="F1249" s="72" t="s">
        <v>15281</v>
      </c>
      <c r="G1249" s="45"/>
      <c r="H1249" s="45"/>
      <c r="I1249" s="45"/>
      <c r="J1249" s="45"/>
    </row>
    <row r="1250" spans="1:10" ht="13.5" customHeight="1" x14ac:dyDescent="0.2">
      <c r="A1250" s="86">
        <v>93131608</v>
      </c>
      <c r="B1250" s="69" t="str">
        <f ca="1">IFERROR(INDEX(UNSPSCDes,MATCH(INDIRECT(ADDRESS(ROW(),COLUMN()-1,4)),UNSPSCCode,0)),"")</f>
        <v>Servicios de suministro de alimentos</v>
      </c>
      <c r="C1250" s="81" t="s">
        <v>18144</v>
      </c>
      <c r="D1250" s="81">
        <v>3</v>
      </c>
      <c r="E1250" s="71">
        <v>561000</v>
      </c>
      <c r="F1250" s="70">
        <f ca="1">INDIRECT(ADDRESS(ROW(),COLUMN()-2,4))*INDIRECT(ADDRESS(ROW(),COLUMN()-1,4))</f>
        <v>1683000</v>
      </c>
      <c r="G1250" s="45"/>
      <c r="H1250" s="45"/>
      <c r="I1250" s="45"/>
      <c r="J1250" s="45"/>
    </row>
    <row r="1251" spans="1:10" ht="14.1" customHeight="1" x14ac:dyDescent="0.2">
      <c r="A1251" s="45"/>
      <c r="B1251" s="45"/>
      <c r="C1251" s="45"/>
      <c r="D1251" s="45"/>
      <c r="E1251" s="73" t="s">
        <v>12552</v>
      </c>
      <c r="F1251" s="74">
        <f ca="1">SUM(Table372[MONTO TOTAL ESTIMADO])</f>
        <v>1683000</v>
      </c>
      <c r="G1251" s="45"/>
      <c r="H1251" s="45" t="str">
        <f>C1243</f>
        <v>Servicios</v>
      </c>
      <c r="I1251" s="45" t="str">
        <f>E1243</f>
        <v>Sí</v>
      </c>
      <c r="J1251" s="45" t="str">
        <f>D1243</f>
        <v>Compras Menores</v>
      </c>
    </row>
  </sheetData>
  <sheetProtection password="A90E" sheet="1" objects="1" scenarios="1"/>
  <protectedRanges>
    <protectedRange sqref="F5:G5" name="Rango3"/>
    <protectedRange sqref="E11:E12" name="Rango2"/>
  </protectedRanges>
  <mergeCells count="150">
    <mergeCell ref="A1244:A1247"/>
    <mergeCell ref="D1244:D1247"/>
    <mergeCell ref="A1209:A1212"/>
    <mergeCell ref="D1209:D1212"/>
    <mergeCell ref="A1220:A1223"/>
    <mergeCell ref="D1220:D1223"/>
    <mergeCell ref="A1233:A1236"/>
    <mergeCell ref="D1233:D1236"/>
    <mergeCell ref="A1174:A1177"/>
    <mergeCell ref="D1174:D1177"/>
    <mergeCell ref="A1185:A1188"/>
    <mergeCell ref="D1185:D1188"/>
    <mergeCell ref="A1198:A1201"/>
    <mergeCell ref="D1198:D1201"/>
    <mergeCell ref="A1133:A1136"/>
    <mergeCell ref="D1133:D1136"/>
    <mergeCell ref="A1146:A1149"/>
    <mergeCell ref="D1146:D1149"/>
    <mergeCell ref="A1160:A1163"/>
    <mergeCell ref="D1160:D1163"/>
    <mergeCell ref="A1092:A1095"/>
    <mergeCell ref="D1092:D1095"/>
    <mergeCell ref="A1103:A1106"/>
    <mergeCell ref="D1103:D1106"/>
    <mergeCell ref="A1117:A1120"/>
    <mergeCell ref="D1117:D1120"/>
    <mergeCell ref="A982:A985"/>
    <mergeCell ref="D982:D985"/>
    <mergeCell ref="A995:A998"/>
    <mergeCell ref="D995:D998"/>
    <mergeCell ref="A1051:A1054"/>
    <mergeCell ref="D1051:D1054"/>
    <mergeCell ref="A949:A952"/>
    <mergeCell ref="D949:D952"/>
    <mergeCell ref="A960:A963"/>
    <mergeCell ref="D960:D963"/>
    <mergeCell ref="A971:A974"/>
    <mergeCell ref="D971:D974"/>
    <mergeCell ref="A914:A917"/>
    <mergeCell ref="D914:D917"/>
    <mergeCell ref="A925:A928"/>
    <mergeCell ref="D925:D928"/>
    <mergeCell ref="A936:A939"/>
    <mergeCell ref="D936:D939"/>
    <mergeCell ref="A876:A879"/>
    <mergeCell ref="D876:D879"/>
    <mergeCell ref="A890:A893"/>
    <mergeCell ref="D890:D893"/>
    <mergeCell ref="A901:A904"/>
    <mergeCell ref="D901:D904"/>
    <mergeCell ref="A833:A836"/>
    <mergeCell ref="D833:D836"/>
    <mergeCell ref="A849:A852"/>
    <mergeCell ref="D849:D852"/>
    <mergeCell ref="A862:A865"/>
    <mergeCell ref="D862:D865"/>
    <mergeCell ref="A767:A770"/>
    <mergeCell ref="D767:D770"/>
    <mergeCell ref="A808:A811"/>
    <mergeCell ref="D808:D811"/>
    <mergeCell ref="A819:A822"/>
    <mergeCell ref="D819:D822"/>
    <mergeCell ref="A498:A501"/>
    <mergeCell ref="D498:D501"/>
    <mergeCell ref="A457:A460"/>
    <mergeCell ref="D457:D460"/>
    <mergeCell ref="A468:A471"/>
    <mergeCell ref="D468:D471"/>
    <mergeCell ref="A482:A485"/>
    <mergeCell ref="D482:D485"/>
    <mergeCell ref="A511:A514"/>
    <mergeCell ref="D511:D514"/>
    <mergeCell ref="A525:A528"/>
    <mergeCell ref="D525:D528"/>
    <mergeCell ref="A539:A542"/>
    <mergeCell ref="D539:D542"/>
    <mergeCell ref="A347:A350"/>
    <mergeCell ref="D347:D350"/>
    <mergeCell ref="A360:A363"/>
    <mergeCell ref="D360:D363"/>
    <mergeCell ref="A416:A419"/>
    <mergeCell ref="D416:D419"/>
    <mergeCell ref="A255:A258"/>
    <mergeCell ref="D255:D258"/>
    <mergeCell ref="A217:A220"/>
    <mergeCell ref="D217:D220"/>
    <mergeCell ref="A231:A234"/>
    <mergeCell ref="D231:D234"/>
    <mergeCell ref="A244:A247"/>
    <mergeCell ref="D244:D247"/>
    <mergeCell ref="A176:A179"/>
    <mergeCell ref="D176:D179"/>
    <mergeCell ref="A189:A192"/>
    <mergeCell ref="D189:D192"/>
    <mergeCell ref="A204:A207"/>
    <mergeCell ref="D204:D207"/>
    <mergeCell ref="A126:A129"/>
    <mergeCell ref="D126:D129"/>
    <mergeCell ref="A165:A168"/>
    <mergeCell ref="D165:D168"/>
    <mergeCell ref="A47:A50"/>
    <mergeCell ref="D47:D50"/>
    <mergeCell ref="A60:A63"/>
    <mergeCell ref="D60:D63"/>
    <mergeCell ref="A74:A77"/>
    <mergeCell ref="D74:D77"/>
    <mergeCell ref="A17:A20"/>
    <mergeCell ref="D17:D20"/>
    <mergeCell ref="E9:F9"/>
    <mergeCell ref="E8:F8"/>
    <mergeCell ref="E10:F10"/>
    <mergeCell ref="E11:F11"/>
    <mergeCell ref="E12:F12"/>
    <mergeCell ref="A1:A4"/>
    <mergeCell ref="E6:F6"/>
    <mergeCell ref="E7:F7"/>
    <mergeCell ref="B2:E2"/>
    <mergeCell ref="B3:E3"/>
    <mergeCell ref="A303:A306"/>
    <mergeCell ref="D303:D306"/>
    <mergeCell ref="A314:A317"/>
    <mergeCell ref="D314:D317"/>
    <mergeCell ref="A268:A271"/>
    <mergeCell ref="D268:D271"/>
    <mergeCell ref="A279:A282"/>
    <mergeCell ref="D279:D282"/>
    <mergeCell ref="A290:A293"/>
    <mergeCell ref="D290:D293"/>
    <mergeCell ref="A550:A553"/>
    <mergeCell ref="D550:D553"/>
    <mergeCell ref="A563:A566"/>
    <mergeCell ref="D563:D566"/>
    <mergeCell ref="A574:A577"/>
    <mergeCell ref="D574:D577"/>
    <mergeCell ref="A585:A588"/>
    <mergeCell ref="D585:D588"/>
    <mergeCell ref="A598:A601"/>
    <mergeCell ref="D598:D601"/>
    <mergeCell ref="A610:A613"/>
    <mergeCell ref="D610:D613"/>
    <mergeCell ref="A698:A701"/>
    <mergeCell ref="D698:D701"/>
    <mergeCell ref="A711:A714"/>
    <mergeCell ref="D711:D714"/>
    <mergeCell ref="A640:A643"/>
    <mergeCell ref="D640:D643"/>
    <mergeCell ref="A674:A677"/>
    <mergeCell ref="D674:D677"/>
    <mergeCell ref="A686:A689"/>
    <mergeCell ref="D686:D689"/>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47 C60 C74 C126 C165 C176 C189 C204 C217 C231 C244 C255 C268 C279 C290 C303 C314 C347 C360 C416 C457 C468 C482 C498 C511 C525 C539 C550 C563 C574 C585 C598 C610 C640 C674 C686 C698 C711 C767 C808 C819 C833 C849 C862 C876 C890 C901 C914 C925 C936 C949 C960 C971 C982 C995 C1051 C1092 C1103 C1117 C1133 C1146 C1160 C1174 C1185 C1198 C1209 C1220 C1233 C1244">
      <formula1>C19</formula1>
    </dataValidation>
    <dataValidation type="date" operator="greaterThanOrEqual" allowBlank="1" showInputMessage="1" showErrorMessage="1" sqref="C19 C49 C62 C76 C128 C167 C178 C191 C206 C219 C233 C246 C257 C270 C281 C292 C305 C316 C349 C362 C418 C459 C470 C484 C500 C513 C527 C541 C552 C565 C576 C587 C600 C612 C642 C676 C688 C700 C713 C769 C810 C821 C835 C851 C864 C878 C892 C903 C916 C927 C938 C951 C962 C973 C984 C997 C1053 C1094 C1105 C1119 C1135 C1148 C1162 C1176 C1187 C1200 C1211 C1222 C1235 C1246">
      <formula1>C17</formula1>
    </dataValidation>
    <dataValidation type="list" allowBlank="1" showInputMessage="1" showErrorMessage="1" sqref="F17 F47 F60 F74 F126 F165 F176 F189 F204 F217 F231 F244 F255 F268 F279 F290 F303 F314 F347 F360 F416 F457 F468 F482 F498 F511 F525 F539 F550 F563 F574 F585 F598 F610 F640 F674 F686 F698 F711 F767 F808 F819 F833 F849 F862 F876 F890 F901 F914 F925 F936 F949 F960 F971 F982 F995 F1051 F1092 F1103 F1117 F1133 F1146 F1160 F1174 F1185 F1198 F1209 F1220 F1233 F1244">
      <formula1>IF(INDIRECT(ADDRESS(ROW()+1,COLUMN(),4))="",RegionList,INDEX(RegionColumn,MATCH(INDIRECT(ADDRESS(ROW()+1,COLUMN(),4)),ProvinciaList,0)))</formula1>
    </dataValidation>
    <dataValidation type="list" allowBlank="1" showInputMessage="1" showErrorMessage="1" sqref="F18 F48 F61 F75 F127 F166 F177 F190 F205 F218 F232 F245 F256 F269 F280 F291 F304 F315 F348 F361 F417 F458 F469 F483 F499 F512 F526 F540 F551 F564 F575 F586 F599 F611 F641 F675 F687 F699 F712 F768 F809 F820 F834 F850 F863 F877 F891 F902 F915 F926 F937 F950 F961 F972 F983 F996 F1052 F1093 F1104 F1118 F1134 F1147 F1161 F1175 F1186 F1199 F1210 F1221 F1234 F124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9 F62 F76 F128 F167 F178 F191 F206 F219 F233 F246 F257 F270 F281 F292 F305 F316 F349 F362 F418 F459 F470 F484 F500 F513 F527 F541 F552 F565 F576 F587 F600 F612 F642 F676 F688 F700 F713 F769 F810 F821 F835 F851 F864 F878 F892 F903 F916 F927 F938 F951 F962 F973 F984 F997 F1053 F1094 F1105 F1119 F1135 F1148 F1162 F1176 F1187 F1200 F1211 F1222 F1235 F124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0 F63 F77 F129 F168 F179 F192 F207 F220 F234 F247 F258 F271 F282 F293 F306 F317 F350 F363 F419 F460 F471 F485 F501 F514 F528 F542 F553 F566 F577 F588 F601 F613 F643 F677 F689 F701 F714 F770 F811 F822 F836 F852 F865 F879 F893 F904 F917 F928 F939 F952 F963 F974 F985 F998 F1054 F1095 F1106 F1120 F1136 F1149 F1163 F1177 F1188 F1201 F1212 F1223 F1236 F1247">
      <formula1>OFFSET(MunicipioStart,MATCH(INDIRECT(ADDRESS(ROW()-1,COLUMN(),4)),MunicipioColumn,0)-1,1,COUNTIF(MunicipioColumn,INDIRECT(ADDRESS(ROW()-1,COLUMN(),4))),1)</formula1>
    </dataValidation>
    <dataValidation type="whole" operator="greaterThan" allowBlank="1" showInputMessage="1" showErrorMessage="1" sqref="A23:A42 A53:A55 A285 A80:A121 A66:A69 A171 A182:A184 A210:A212 A195:A199 A223:A226 A237:A239 A250 A261:A263 A274 A132:A160 A296:A298 A309 A353:A355 A320:A342 A366:A411 A422:A452 A463 A474:A477 A488:A493 A504:A506 A517:A520 A531:A534 A545 A556:A558 A569 A580 A591:A593 A604:A605 A646:A669 A680:A681 A692:A693 A704:A706 A717:A762 A773:A803 A814 A825:A828 A839:A844 A855:A857 A868:A871 A882:A885 A896 A907:A909 A920 A931 A942:A944 A955 A616:A635 A966 A977 A988:A990 A1001:A1046 A1057:A1087 A1098 A1109:A1112 A1123:A1128 A1139:A1141 A1152:A1155 A1166:A1169 A1180 A1191:A1193 A1204 A1215 A1226:A1228 A1239 A1250">
      <formula1>0</formula1>
    </dataValidation>
    <dataValidation type="list" allowBlank="1" showInputMessage="1" showErrorMessage="1" sqref="C23:C42 C53:C55 C285 C80:C121 C66:C69 C171 C182:C184 C210:C212 C195:C199 C223:C226 C237:C239 C250 C261:C263 C274 C132:C160 C296:C298 C309 C353:C355 C320:C342 C366:C411 C422:C452 C463 C474:C477 C488:C493 C504:C506 C517:C520 C531:C534 C545 C556:C558 C569 C580 C591:C593 C604:C605 C646:C669 C680:C681 C692:C693 C704:C706 C717:C762 C773:C803 C814 C825:C828 C839:C844 C855:C857 C868:C871 C882:C885 C896 C907:C909 C920 C931 C942:C944 C955 C616:C635 C966 C977 C988:C990 C1001:C1046 C1057:C1087 C1098 C1109:C1112 C1123:C1128 C1139:C1141 C1152:C1155 C1166:C1169 C1180 C1191:C1193 C1204 C1215 C1226:C1228 C1239 C1250">
      <formula1>UnidadesList</formula1>
    </dataValidation>
    <dataValidation type="decimal" operator="greaterThan" allowBlank="1" showInputMessage="1" showErrorMessage="1" sqref="D23:E42 D53:E55 D285:E285 D80:E121 D66:E69 D171:E171 D182:E184 D210:E212 D195:E199 D223:E226 D237:E239 D250:E250 D261:E263 D274:E274 D132:E160 D296:E298 D309:E309 D353:E355 D320:E342 D366:E411 D422:E452 D463:E463 D474:E477 D488:E493 D504:E506 D517:E520 D531:E534 D545:E545 D556:E558 D569:E569 D580:E580 D591:E593 D604:E605 D646:E669 D680:E681 D692:E693 D704:E706 D717:E762 D773:E803 D814:E814 D825:E828 D839:E844 D855:E857 D868:E871 D882:E885 D896:E896 D907:E909 D920:E920 D931:E931 D942:E944 D955:E955 D616:E635 D966:E966 D977:E977 D988:E990 D1001:E1046 D1057:E1087 D1098:E1098 D1109:E1112 D1123:E1128 D1139:E1141 D1152:E1155 D1166:E1169 D1180:E1180 D1191:E1193 D1204:E1204 D1215:E1215 D1226:E1228 D1239:E1239 D1250:E125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0" r:id="rId6" name="Button 1026">
              <controlPr defaultSize="0" autoFill="0" autoLine="0" autoPict="0" macro="[0]!Sheet1.CopyNewProcedure">
                <anchor moveWithCells="1" sizeWithCells="1">
                  <from>
                    <xdr:col>0</xdr:col>
                    <xdr:colOff>0</xdr:colOff>
                    <xdr:row>1254</xdr:row>
                    <xdr:rowOff>0</xdr:rowOff>
                  </from>
                  <to>
                    <xdr:col>1</xdr:col>
                    <xdr:colOff>333375</xdr:colOff>
                    <xdr:row>1256</xdr:row>
                    <xdr:rowOff>19050</xdr:rowOff>
                  </to>
                </anchor>
              </controlPr>
            </control>
          </mc:Choice>
        </mc:AlternateContent>
        <mc:AlternateContent xmlns:mc="http://schemas.openxmlformats.org/markup-compatibility/2006">
          <mc:Choice Requires="x14">
            <control shapeId="12314" r:id="rId7" name="Button 1050">
              <controlPr locked="0" defaultSize="0" print="0" autoFill="0" autoPict="0" macro="[0]!Sheet1.deleteRow">
                <anchor moveWithCells="1" siz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5" r:id="rId8" name="Button 1051">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7" r:id="rId9" name="Button 1053">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8" r:id="rId10" name="Button 1054">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0" r:id="rId11" name="Button 1056">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1" r:id="rId12" name="Button 1057">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3" r:id="rId13" name="Button 1059">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5" r:id="rId14" name="Button 1061">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26" r:id="rId15" name="Button 1062">
              <controlPr locked="0" defaultSize="0" print="0" autoFill="0" autoPict="0" macro="[0]!Sheet1.deleteRow">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27" r:id="rId16" name="Button 1063">
              <controlPr locked="0" defaultSize="0" print="0" autoFill="0" autoPict="0" macro="[0]!Sheet1.deleteRow">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29" r:id="rId17" name="Button 1065">
              <controlPr locked="0" defaultSize="0" print="0" autoFill="0" autoPict="0" macro="[0]!Sheet1.delet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0" r:id="rId18" name="Button 1066">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2" r:id="rId19" name="Button 1068">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3" r:id="rId20" name="Button 1069">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34" r:id="rId21" name="Button 1070">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35" r:id="rId22" name="Button 1071">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37" r:id="rId23" name="Button 1073">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38" r:id="rId24" name="Button 1074">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40" r:id="rId25" name="Button 1076">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60" r:id="rId26" name="Button 1096">
              <controlPr locked="0" defaultSize="0" print="0" autoFill="0" autoPict="0" macro="[0]!Sheet1.InsertNewTabl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61" r:id="rId27" name="Button 1097">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62" r:id="rId28" name="Button 1098">
              <controlPr locked="0" defaultSize="0" print="0" autoFill="0" autoPict="0" macro="[0]!Sheet1.deleteProcedure">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4" r:id="rId29" name="Button 1100">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66" r:id="rId30" name="Button 1102">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67" r:id="rId31" name="Button 1103">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86" r:id="rId32" name="Button 1122">
              <controlPr locked="0" defaultSize="0" print="0" autoFill="0" autoPict="0" macro="[0]!Sheet1.InsertNewTabl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87" r:id="rId33" name="Button 1123">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88" r:id="rId34" name="Button 1124">
              <controlPr locked="0" defaultSize="0" print="0" autoFill="0" autoPict="0" macro="[0]!Sheet1.deleteProcedure">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90" r:id="rId35" name="Button 1126">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92" r:id="rId36" name="Button 1128">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395" r:id="rId37" name="Button 1131">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20" r:id="rId38" name="Button 1156">
              <controlPr locked="0" defaultSize="0" print="0" autoFill="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22" r:id="rId39" name="Button 1158">
              <controlPr locked="0" defaultSize="0" print="0" autoFill="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27" r:id="rId40" name="Button 1163">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28" r:id="rId41" name="Button 1164">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29" r:id="rId42" name="Button 1165">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0" r:id="rId43" name="Button 1166">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32" r:id="rId44" name="Button 1168">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33" r:id="rId45" name="Button 1169">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34" r:id="rId46" name="Button 1170">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36" r:id="rId47" name="Button 1172">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37" r:id="rId48" name="Button 1173">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38" r:id="rId49" name="Button 1174">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39" r:id="rId50" name="Button 1175">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40" r:id="rId51" name="Button 1176">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41" r:id="rId52" name="Button 1177">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43" r:id="rId53" name="Button 1179">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44" r:id="rId54" name="Button 1180">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45" r:id="rId55" name="Button 1181">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47" r:id="rId56" name="Button 1183">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48" r:id="rId57" name="Button 1184">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49" r:id="rId58" name="Button 1185">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50" r:id="rId59" name="Button 1186">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51" r:id="rId60" name="Button 1187">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52" r:id="rId61" name="Button 1188">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53" r:id="rId62" name="Button 1189">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55" r:id="rId63" name="Button 1191">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56" r:id="rId64" name="Button 1192">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458" r:id="rId65" name="Button 1194">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459" r:id="rId66" name="Button 1195">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460" r:id="rId67" name="Button 1196">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62" r:id="rId68" name="Button 1198">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63" r:id="rId69" name="Button 1199">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64" r:id="rId70" name="Button 1200">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65" r:id="rId71" name="Button 1201">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67" r:id="rId72" name="Button 1203">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68" r:id="rId73" name="Button 1204">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69" r:id="rId74" name="Button 1205">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70" r:id="rId75" name="Button 1206">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72" r:id="rId76" name="Button 1208">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73" r:id="rId77" name="Button 1209">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74" r:id="rId78" name="Button 1210">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75" r:id="rId79" name="Button 1211">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77" r:id="rId80" name="Button 1213">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78" r:id="rId81" name="Button 1214">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98" r:id="rId82" name="Button 1234">
              <controlPr locked="0" defaultSize="0" print="0" autoFill="0" autoPict="0" macro="[0]!Sheet1.InsertNewTabl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500" r:id="rId83" name="Button 1236">
              <controlPr locked="0" defaultSize="0" print="0" autoFill="0" autoPict="0" macro="[0]!Sheet1.deleteProcedure">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1" r:id="rId84" name="Button 1247">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12" r:id="rId85" name="Button 1248">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13" r:id="rId86" name="Button 1249">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14" r:id="rId87" name="Button 1250">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515" r:id="rId88" name="Button 1251">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16" r:id="rId89" name="Button 1252">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18" r:id="rId90" name="Button 1254">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20" r:id="rId91" name="Button 1256">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521" r:id="rId92" name="Button 1257">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522" r:id="rId93" name="Button 1258">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24" r:id="rId94" name="Button 1260">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525" r:id="rId95" name="Button 1261">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26" r:id="rId96" name="Button 1262">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27" r:id="rId97" name="Button 1263">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28" r:id="rId98" name="Button 1264">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529" r:id="rId99" name="Button 1265">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30" r:id="rId100" name="Button 1266">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31" r:id="rId101" name="Button 1267">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32" r:id="rId102" name="Button 1268">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533" r:id="rId103" name="Button 1269">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34" r:id="rId104" name="Button 1270">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535" r:id="rId105" name="Button 1271">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536" r:id="rId106" name="Button 1272">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37" r:id="rId107" name="Button 1273">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38" r:id="rId108" name="Button 1274">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40" r:id="rId109" name="Button 1276">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41" r:id="rId110" name="Button 1277">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60" r:id="rId111" name="Button 1296">
              <controlPr locked="0" defaultSize="0" print="0" autoFill="0" autoPict="0" macro="[0]!Sheet1.InsertNewTabl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61" r:id="rId112" name="Button 1297">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62" r:id="rId113" name="Button 1298">
              <controlPr locked="0" defaultSize="0" print="0" autoFill="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68" r:id="rId114" name="Button 1304">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91" r:id="rId115" name="Button 1327">
              <controlPr locked="0" defaultSize="0" print="0" autoFill="0" autoPict="0" macro="[0]!Sheet1.InsertNewTabl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92" r:id="rId116" name="Button 1328">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93" r:id="rId117" name="Button 1329">
              <controlPr locked="0" defaultSize="0" print="0" autoFill="0" autoPict="0" macro="[0]!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596" r:id="rId118" name="Button 1332">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597" r:id="rId119" name="Button 1333">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17" r:id="rId120" name="Button 1353">
              <controlPr locked="0" defaultSize="0" print="0" autoFill="0" autoPict="0" macro="[0]!Sheet1.InsertNewTabl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18" r:id="rId121" name="Button 1354">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19" r:id="rId122" name="Button 1355">
              <controlPr locked="0" defaultSize="0" print="0" autoFill="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623" r:id="rId123" name="Button 1359">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24" r:id="rId124" name="Button 1360">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26" r:id="rId125" name="Button 1362">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46" r:id="rId126" name="Button 1382">
              <controlPr locked="0" defaultSize="0" print="0" autoFill="0" autoPict="0" macro="[0]!Sheet1.InsertNewTabl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647" r:id="rId127" name="Button 1383">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648" r:id="rId128" name="Button 1384">
              <controlPr locked="0" defaultSize="0" print="0" autoFill="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52" r:id="rId129" name="Button 1388">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54" r:id="rId130" name="Button 1390">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656" r:id="rId131" name="Button 1392">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75" r:id="rId132" name="Button 1411">
              <controlPr locked="0" defaultSize="0" print="0" autoFill="0" autoPict="0" macro="[0]!Sheet1.InsertNewTabl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676" r:id="rId133" name="Button 1412">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677" r:id="rId134" name="Button 1413">
              <controlPr locked="0" defaultSize="0" print="0" autoFill="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79" r:id="rId135" name="Button 1415">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680" r:id="rId136" name="Button 1416">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682" r:id="rId137" name="Button 1418">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701" r:id="rId138" name="Button 1437">
              <controlPr locked="0" defaultSize="0" print="0" autoFill="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702" r:id="rId139" name="Button 1438">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03" r:id="rId140" name="Button 1439">
              <controlPr locked="0" defaultSize="0" print="0" autoFill="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705" r:id="rId141" name="Button 1441">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07" r:id="rId142" name="Button 1443">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726" r:id="rId143" name="Button 1462">
              <controlPr locked="0" defaultSize="0" print="0" autoFill="0" autoPict="0" macro="[0]!Sheet1.InsertNewTabl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27" r:id="rId144" name="Button 1463">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728" r:id="rId145" name="Button 1464">
              <controlPr locked="0" defaultSize="0" print="0" autoFill="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48" r:id="rId146" name="Button 1484">
              <controlPr locked="0" defaultSize="0" print="0" autoFill="0" autoPict="0" macro="[0]!Sheet1.InsertNewTabl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49" r:id="rId147" name="Button 1485">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750" r:id="rId148" name="Button 1486">
              <controlPr locked="0" defaultSize="0" print="0" autoFill="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53" r:id="rId149" name="Button 1489">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54" r:id="rId150" name="Button 1490">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73" r:id="rId151" name="Button 1509">
              <controlPr locked="0" defaultSize="0" print="0" autoFill="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74" r:id="rId152" name="Button 1510">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75" r:id="rId153" name="Button 1511">
              <controlPr locked="0" defaultSize="0" print="0" autoFill="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797" r:id="rId154" name="Button 1533">
              <controlPr locked="0" defaultSize="0" print="0" autoFill="0" autoPict="0" macro="[0]!Sheet1.InsertNewTabl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98" r:id="rId155" name="Button 1534">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799" r:id="rId156" name="Button 1535">
              <controlPr locked="0" defaultSize="0" print="0" autoFill="0" autoPict="0" macro="[0]!Sheet1.deleteProcedure">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801" r:id="rId157" name="Button 1537">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820" r:id="rId158" name="Button 1556">
              <controlPr locked="0" defaultSize="0" print="0" autoFill="0" autoPict="0" macro="[0]!Sheet1.InsertNewTabl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21" r:id="rId159" name="Button 1557">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22" r:id="rId160" name="Button 1558">
              <controlPr locked="0" defaultSize="0" print="0" autoFill="0" autoPict="0" macro="[0]!Sheet1.deleteProcedure">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848" r:id="rId161" name="Button 1584">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849" r:id="rId162" name="Button 1585">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868" r:id="rId163" name="Button 1604">
              <controlPr locked="0" defaultSize="0" print="0" autoFill="0" autoPict="0" macro="[0]!Sheet1.InsertNewTabl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869" r:id="rId164" name="Button 1605">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70" r:id="rId165" name="Button 1606">
              <controlPr locked="0" defaultSize="0" print="0" autoFill="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913" r:id="rId166" name="Button 1649">
              <controlPr locked="0" defaultSize="0" print="0" autoFill="0" autoPict="0" macro="[0]!Sheet1.InsertNewTabl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915" r:id="rId167" name="Button 1651">
              <controlPr locked="0" defaultSize="0" print="0" autoFill="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944" r:id="rId168" name="Button 1680">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945" r:id="rId169" name="Button 1681">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948" r:id="rId170" name="Button 1684">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949" r:id="rId171" name="Button 1685">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950" r:id="rId172" name="Button 1686">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951" r:id="rId173" name="Button 1687">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952" r:id="rId174" name="Button 1688">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953" r:id="rId175" name="Button 1689">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954" r:id="rId176" name="Button 1690">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955" r:id="rId177" name="Button 1691">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956" r:id="rId178" name="Button 1692">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957" r:id="rId179" name="Button 1693">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58" r:id="rId180" name="Button 1694">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59" r:id="rId181" name="Button 1695">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960" r:id="rId182" name="Button 1696">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961" r:id="rId183" name="Button 1697">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62" r:id="rId184" name="Button 1698">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963" r:id="rId185" name="Button 1699">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964" r:id="rId186" name="Button 1700">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965" r:id="rId187" name="Button 1701">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968" r:id="rId188" name="Button 1704">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969" r:id="rId189" name="Button 1705">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989" r:id="rId190" name="Button 1725">
              <controlPr locked="0" defaultSize="0" print="0" autoFill="0" autoPict="0" macro="[0]!Sheet1.InsertNewTabl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990" r:id="rId191" name="Button 1726">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91" r:id="rId192" name="Button 1727">
              <controlPr locked="0" defaultSize="0" print="0" autoFill="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996" r:id="rId193" name="Button 1732">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97" r:id="rId194" name="Button 1733">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98" r:id="rId195" name="Button 1734">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018" r:id="rId196" name="Button 1754">
              <controlPr locked="0" defaultSize="0" print="0" autoFill="0" autoPict="0" macro="[0]!Sheet1.InsertNewTabl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020" r:id="rId197" name="Button 1756">
              <controlPr locked="0" defaultSize="0" print="0" autoFill="0" autoPict="0" macro="[0]!Sheet1.deleteProcedure">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025" r:id="rId198" name="Button 1761">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026" r:id="rId199" name="Button 1762">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027" r:id="rId200" name="Button 1763">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028" r:id="rId201" name="Button 1764">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029" r:id="rId202" name="Button 1765">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030" r:id="rId203" name="Button 1766">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031" r:id="rId204" name="Button 1767">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032" r:id="rId205" name="Button 1768">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036" r:id="rId206" name="Button 1772">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3037" r:id="rId207" name="Button 1773">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3038" r:id="rId208" name="Button 1774">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039" r:id="rId209" name="Button 1775">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3040" r:id="rId210" name="Button 1776">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041" r:id="rId211" name="Button 1777">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3042" r:id="rId212" name="Button 1778">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43" r:id="rId213" name="Button 1779">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044" r:id="rId214" name="Button 1780">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045" r:id="rId215" name="Button 1781">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046" r:id="rId216" name="Button 1782">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47" r:id="rId217" name="Button 1783">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3048" r:id="rId218" name="Button 1784">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3049" r:id="rId219" name="Button 1785">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50" r:id="rId220" name="Button 1786">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3051" r:id="rId221" name="Button 1787">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3052" r:id="rId222" name="Button 1788">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053" r:id="rId223" name="Button 1789">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054" r:id="rId224" name="Button 1790">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055" r:id="rId225" name="Button 1791">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056" r:id="rId226" name="Button 1792">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057" r:id="rId227" name="Button 1793">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058" r:id="rId228" name="Button 1794">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059" r:id="rId229" name="Button 1795">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60" r:id="rId230" name="Button 1796">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61" r:id="rId231" name="Button 1797">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062" r:id="rId232" name="Button 1798">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063" r:id="rId233" name="Button 1799">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064" r:id="rId234" name="Button 1800">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065" r:id="rId235" name="Button 1801">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067" r:id="rId236" name="Button 1803">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068" r:id="rId237" name="Button 1804">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069" r:id="rId238" name="Button 1805">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070" r:id="rId239" name="Button 1806">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071" r:id="rId240" name="Button 1807">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72" r:id="rId241" name="Button 1808">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73" r:id="rId242" name="Button 1809">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75" r:id="rId243" name="Button 1811">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094" r:id="rId244" name="Button 1830">
              <controlPr locked="0" defaultSize="0" print="0" autoFill="0" autoPict="0" macro="[0]!Sheet1.InsertNewTabl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95" r:id="rId245" name="Button 1831">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096" r:id="rId246" name="Button 1832">
              <controlPr locked="0" defaultSize="0" print="0" autoFill="0" autoPict="0" macro="[0]!Sheet1.deleteProcedure">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102" r:id="rId247" name="Button 1838">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103" r:id="rId248" name="Button 1839">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104" r:id="rId249" name="Button 1840">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105" r:id="rId250" name="Button 1841">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106" r:id="rId251" name="Button 1842">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107" r:id="rId252" name="Button 1843">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108" r:id="rId253" name="Button 1844">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109" r:id="rId254" name="Button 1845">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110" r:id="rId255" name="Button 1846">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111" r:id="rId256" name="Button 1847">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112" r:id="rId257" name="Button 1848">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13" r:id="rId258" name="Button 1849">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114" r:id="rId259" name="Button 1850">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115" r:id="rId260" name="Button 1851">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116" r:id="rId261" name="Button 1852">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117" r:id="rId262" name="Button 1853">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118" r:id="rId263" name="Button 1854">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119" r:id="rId264" name="Button 1855">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120" r:id="rId265" name="Button 1856">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121" r:id="rId266" name="Button 1857">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122" r:id="rId267" name="Button 1858">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123" r:id="rId268" name="Button 1859">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124" r:id="rId269" name="Button 1860">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125" r:id="rId270" name="Button 1861">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126" r:id="rId271" name="Button 1862">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127" r:id="rId272" name="Button 1863">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128" r:id="rId273" name="Button 1864">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129" r:id="rId274" name="Button 1865">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130" r:id="rId275" name="Button 1866">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132" r:id="rId276" name="Button 1868">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151" r:id="rId277" name="Button 1887">
              <controlPr locked="0" defaultSize="0" print="0" autoFill="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152" r:id="rId278" name="Button 1888">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153" r:id="rId279" name="Button 1889">
              <controlPr locked="0" defaultSize="0" print="0" autoFill="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175" r:id="rId280" name="Button 1911">
              <controlPr locked="0" defaultSize="0" print="0" autoFill="0" autoPict="0" macro="[0]!Sheet1.InsertNewTabl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176" r:id="rId281" name="Button 1912">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177" r:id="rId282" name="Button 1913">
              <controlPr locked="0" defaultSize="0" print="0" autoFill="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182" r:id="rId283" name="Button 1918">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183" r:id="rId284" name="Button 1919">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184" r:id="rId285" name="Button 1920">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205" r:id="rId286" name="Button 1941">
              <controlPr locked="0" defaultSize="0" print="0" autoFill="0" autoPict="0" macro="[0]!Sheet1.InsertNewTabl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206" r:id="rId287" name="Button 1942">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207" r:id="rId288" name="Button 1943">
              <controlPr locked="0" defaultSize="0" print="0" autoFill="0" autoPict="0" macro="[0]!Sheet1.deleteProcedure">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211" r:id="rId289" name="Button 1947">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212" r:id="rId290" name="Button 1948">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213" r:id="rId291" name="Button 1949">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214" r:id="rId292" name="Button 1950">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215" r:id="rId293" name="Button 1951">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235" r:id="rId294" name="Button 1971">
              <controlPr locked="0" defaultSize="0" print="0" autoFill="0" autoPict="0" macro="[0]!Sheet1.InsertNewTabl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236" r:id="rId295" name="Button 1972">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237" r:id="rId296" name="Button 1973">
              <controlPr locked="0" defaultSize="0" print="0" autoFill="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242" r:id="rId297" name="Button 1978">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243" r:id="rId298" name="Button 1979">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262" r:id="rId299" name="Button 1998">
              <controlPr locked="0" defaultSize="0" print="0" autoFill="0" autoPict="0" macro="[0]!Sheet1.InsertNewTabl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263" r:id="rId300" name="Button 1999">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264" r:id="rId301" name="Button 2000">
              <controlPr locked="0" defaultSize="0" print="0" autoFill="0" autoPict="0" macro="[0]!Sheet1.deleteProcedure">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270" r:id="rId302" name="Button 2006">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271" r:id="rId303" name="Button 2007">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272" r:id="rId304" name="Button 2008">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291" r:id="rId305" name="Button 2027">
              <controlPr locked="0" defaultSize="0" print="0" autoFill="0" autoPict="0" macro="[0]!Sheet1.InsertNewTabl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292" r:id="rId306" name="Button 2028">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293" r:id="rId307" name="Button 2029">
              <controlPr locked="0" defaultSize="0" print="0" autoFill="0" autoPict="0" macro="[0]!Sheet1.deleteProcedure">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297" r:id="rId308" name="Button 2033">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298" r:id="rId309" name="Button 2034">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299" r:id="rId310" name="Button 2035">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415" r:id="rId311" name="Button 2055">
              <controlPr locked="0" defaultSize="0" print="0" autoFill="0" autoPict="0" macro="[0]!Sheet1.InsertNewTabl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7416" r:id="rId312" name="Button 2056">
              <controlPr locked="0" defaultSize="0" print="0" autoFill="0" autoPict="0" macro="[0]!Sheet1.delet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7417" r:id="rId313" name="Button 2057">
              <controlPr locked="0" defaultSize="0" print="0" autoFill="0" autoPict="0" macro="[0]!Sheet1.deleteProcedure">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7439" r:id="rId314" name="Button 2079">
              <controlPr locked="0" defaultSize="0" print="0" autoFill="0" autoPict="0" macro="[0]!Sheet1.InsertNewTabl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7440" r:id="rId315" name="Button 2080">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7441" r:id="rId316" name="Button 2081">
              <controlPr locked="0" defaultSize="0" print="0" autoFill="0" autoPict="0" macro="[0]!Sheet1.deleteProcedure">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7446" r:id="rId317" name="Button 2086">
              <controlPr locked="0" defaultSize="0" print="0" autoFill="0" autoPict="0" macro="[0]!Sheet1.delet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7447" r:id="rId318" name="Button 2087">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469" r:id="rId319" name="Button 2109">
              <controlPr locked="0" defaultSize="0" print="0" autoFill="0" autoPict="0" macro="[0]!Sheet1.InsertNewTabl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7470" r:id="rId320" name="Button 2110">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7471" r:id="rId321" name="Button 2111">
              <controlPr locked="0" defaultSize="0" print="0" autoFill="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7493" r:id="rId322" name="Button 2133">
              <controlPr locked="0" defaultSize="0" print="0" autoFill="0" autoPict="0" macro="[0]!Sheet1.InsertNewTabl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494" r:id="rId323" name="Button 2134">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7495" r:id="rId324" name="Button 2135">
              <controlPr locked="0" defaultSize="0" print="0" autoFill="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7519" r:id="rId325" name="Button 2159">
              <controlPr locked="0" defaultSize="0" print="0" autoFill="0" autoPict="0" macro="[0]!Sheet1.InsertNewTabl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7520" r:id="rId326" name="Button 2160">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7521" r:id="rId327" name="Button 2161">
              <controlPr locked="0" defaultSize="0" print="0" autoFill="0" autoPict="0" macro="[0]!Sheet1.deleteProcedure">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7525" r:id="rId328" name="Button 2165">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526" r:id="rId329" name="Button 2166">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7545" r:id="rId330" name="Button 2185">
              <controlPr locked="0" defaultSize="0" print="0" autoFill="0" autoPict="0" macro="[0]!Sheet1.InsertNewTabl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546" r:id="rId331" name="Button 2186">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547" r:id="rId332" name="Button 2187">
              <controlPr locked="0" defaultSize="0" print="0" autoFill="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7551" r:id="rId333" name="Button 2191">
              <controlPr locked="0" defaultSize="0" print="0" autoFill="0" autoPict="0" macro="[0]!Sheet1.delet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570" r:id="rId334" name="Button 2210">
              <controlPr locked="0" defaultSize="0" print="0" autoFill="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572" r:id="rId335" name="Button 2212">
              <controlPr locked="0" defaultSize="0" print="0" autoFill="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7576" r:id="rId336" name="Button 2216">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578" r:id="rId337" name="Button 2218">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580" r:id="rId338" name="Button 2220">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581" r:id="rId339" name="Button 2221">
              <controlPr locked="0" defaultSize="0" print="0" autoFill="0" autoPict="0" macro="[0]!Sheet1.delet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7582" r:id="rId340" name="Button 2222">
              <controlPr locked="0" defaultSize="0" print="0" autoFill="0" autoPict="0" macro="[0]!Sheet1.delet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587" r:id="rId341" name="Button 2227">
              <controlPr locked="0" defaultSize="0" print="0" autoFill="0" autoPict="0" macro="[0]!Sheet1.delet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7588" r:id="rId342" name="Button 2228">
              <controlPr locked="0" defaultSize="0" print="0" autoFill="0" autoPict="0" macro="[0]!Sheet1.delet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7589" r:id="rId343" name="Button 2229">
              <controlPr locked="0" defaultSize="0" print="0" autoFill="0" autoPict="0" macro="[0]!Sheet1.deleteRow">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7590" r:id="rId344" name="Button 2230">
              <controlPr locked="0" defaultSize="0" print="0" autoFill="0" autoPict="0" macro="[0]!Sheet1.deleteRow">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7591" r:id="rId345" name="Button 2231">
              <controlPr locked="0" defaultSize="0" print="0" autoFill="0" autoPict="0" macro="[0]!Sheet1.delet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7592" r:id="rId346" name="Button 2232">
              <controlPr locked="0" defaultSize="0" print="0" autoFill="0" autoPict="0" macro="[0]!Sheet1.delet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7593" r:id="rId347" name="Button 2233">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594" r:id="rId348" name="Button 2234">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95" r:id="rId349" name="Button 2235">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96" r:id="rId350" name="Button 2236">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97" r:id="rId351" name="Button 2237">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98" r:id="rId352" name="Button 2238">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599" r:id="rId353" name="Button 2239">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634" r:id="rId354" name="Button 2274">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636" r:id="rId355" name="Button 2276">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657" r:id="rId356" name="Button 2297">
              <controlPr locked="0" defaultSize="0" print="0" autoFill="0" autoPict="0" macro="[0]!Sheet1.InsertNewTabl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658" r:id="rId357" name="Button 2298">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659" r:id="rId358" name="Button 2299">
              <controlPr locked="0" defaultSize="0" print="0" autoFill="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667" r:id="rId359" name="Button 2307">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668" r:id="rId360" name="Button 2308">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669" r:id="rId361" name="Button 2309">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670" r:id="rId362" name="Button 2310">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671" r:id="rId363" name="Button 2311">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672" r:id="rId364" name="Button 2312">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673" r:id="rId365" name="Button 2313">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674" r:id="rId366" name="Button 2314">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675" r:id="rId367" name="Button 2315">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676" r:id="rId368" name="Button 2316">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677" r:id="rId369" name="Button 2317">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678" r:id="rId370" name="Button 2318">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679" r:id="rId371" name="Button 2319">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7680" r:id="rId372" name="Button 2320">
              <controlPr locked="0" defaultSize="0" print="0" autoFill="0" autoPict="0" macro="[0]!Sheet1.delet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7681" r:id="rId373" name="Button 2321">
              <controlPr locked="0" defaultSize="0" print="0" autoFill="0" autoPict="0" macro="[0]!Sheet1.delet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682" r:id="rId374" name="Button 2322">
              <controlPr locked="0" defaultSize="0" print="0" autoFill="0" autoPict="0" macro="[0]!Sheet1.delet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683" r:id="rId375" name="Button 2323">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684" r:id="rId376" name="Button 2324">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685" r:id="rId377" name="Button 2325">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686" r:id="rId378" name="Button 2326">
              <controlPr locked="0" defaultSize="0" print="0" autoFill="0" autoPict="0" macro="[0]!Sheet1.delet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7687" r:id="rId379" name="Button 2327">
              <controlPr locked="0" defaultSize="0" print="0" autoFill="0" autoPict="0" macro="[0]!Sheet1.deleteRow">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7688" r:id="rId380" name="Button 2328">
              <controlPr locked="0" defaultSize="0" print="0" autoFill="0" autoPict="0" macro="[0]!Sheet1.delet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689" r:id="rId381" name="Button 2329">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708" r:id="rId382" name="Button 2348">
              <controlPr locked="0" defaultSize="0" print="0" autoFill="0" autoPict="0" macro="[0]!Sheet1.InsertNewTabl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709" r:id="rId383" name="Button 2349">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710" r:id="rId384" name="Button 2350">
              <controlPr locked="0" defaultSize="0" print="0" autoFill="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714" r:id="rId385" name="Button 2354">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733" r:id="rId386" name="Button 2373">
              <controlPr locked="0" defaultSize="0" print="0" autoFill="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734" r:id="rId387" name="Button 2374">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735" r:id="rId388" name="Button 2375">
              <controlPr locked="0" defaultSize="0" print="0" autoFill="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739" r:id="rId389" name="Button 2379">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759" r:id="rId390" name="Button 2399">
              <controlPr locked="0" defaultSize="0" print="0" autoFill="0" autoPict="0" macro="[0]!Sheet1.InsertNewTabl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760" r:id="rId391" name="Button 2400">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761" r:id="rId392" name="Button 2401">
              <controlPr locked="0" defaultSize="0" print="0" autoFill="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767" r:id="rId393" name="Button 2407">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768" r:id="rId394" name="Button 2408">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788" r:id="rId395" name="Button 2428">
              <controlPr locked="0" defaultSize="0" print="0" autoFill="0" autoPict="0" macro="[0]!Sheet1.InsertNewTabl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790" r:id="rId396" name="Button 2430">
              <controlPr locked="0" defaultSize="0" print="0" autoFill="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792" r:id="rId397" name="Button 2432">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793" r:id="rId398" name="Button 2433">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794" r:id="rId399" name="Button 2434">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795" r:id="rId400" name="Button 2435">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796" r:id="rId401" name="Button 2436">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797" r:id="rId402" name="Button 2437">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98" r:id="rId403" name="Button 2438">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99" r:id="rId404" name="Button 2439">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800" r:id="rId405" name="Button 2440">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801" r:id="rId406" name="Button 2441">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802" r:id="rId407" name="Button 2442">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803" r:id="rId408" name="Button 2443">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804" r:id="rId409" name="Button 2444">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805" r:id="rId410" name="Button 2445">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806" r:id="rId411" name="Button 2446">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807" r:id="rId412" name="Button 2447">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808" r:id="rId413" name="Button 2448">
              <controlPr locked="0" defaultSize="0" print="0" autoFill="0" autoPict="0" macro="[0]!Sheet1.delet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809" r:id="rId414" name="Button 2449">
              <controlPr locked="0" defaultSize="0" print="0" autoFill="0" autoPict="0" macro="[0]!Sheet1.delet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810" r:id="rId415" name="Button 2450">
              <controlPr locked="0" defaultSize="0" print="0" autoFill="0" autoPict="0" macro="[0]!Sheet1.delet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811" r:id="rId416" name="Button 2451">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812" r:id="rId417" name="Button 2452">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7813" r:id="rId418" name="Button 2453">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814" r:id="rId419" name="Button 2454">
              <controlPr locked="0" defaultSize="0" print="0" autoFill="0" autoPict="0" macro="[0]!Sheet1.delet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815" r:id="rId420" name="Button 2455">
              <controlPr locked="0" defaultSize="0" print="0" autoFill="0" autoPict="0" macro="[0]!Sheet1.delet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816" r:id="rId421" name="Button 2456">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817" r:id="rId422" name="Button 2457">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818" r:id="rId423" name="Button 2458">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819" r:id="rId424" name="Button 2459">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820" r:id="rId425" name="Button 2460">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821" r:id="rId426" name="Button 2461">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822" r:id="rId427" name="Button 2462">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823" r:id="rId428" name="Button 2463">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824" r:id="rId429" name="Button 2464">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825" r:id="rId430" name="Button 2465">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826" r:id="rId431" name="Button 2466">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827" r:id="rId432" name="Button 2467">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828" r:id="rId433" name="Button 2468">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829" r:id="rId434" name="Button 2469">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830" r:id="rId435" name="Button 2470">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831" r:id="rId436" name="Button 2471">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832" r:id="rId437" name="Button 2472">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833" r:id="rId438" name="Button 2473">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834" r:id="rId439" name="Button 2474">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835" r:id="rId440" name="Button 2475">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836" r:id="rId441" name="Button 2476">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837" r:id="rId442" name="Button 2477">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856" r:id="rId443" name="Button 2496">
              <controlPr locked="0" defaultSize="0" print="0" autoFill="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857" r:id="rId444" name="Button 2497">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858" r:id="rId445" name="Button 2498">
              <controlPr locked="0" defaultSize="0" print="0" autoFill="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859" r:id="rId446" name="Button 2499">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860" r:id="rId447" name="Button 2500">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861" r:id="rId448" name="Button 2501">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862" r:id="rId449" name="Button 2502">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863" r:id="rId450" name="Button 2503">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864" r:id="rId451" name="Button 2504">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865" r:id="rId452" name="Button 2505">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866" r:id="rId453" name="Button 2506">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7867" r:id="rId454" name="Button 2507">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868" r:id="rId455" name="Button 2508">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869" r:id="rId456" name="Button 2509">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7870" r:id="rId457" name="Button 2510">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7871" r:id="rId458" name="Button 2511">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7872" r:id="rId459" name="Button 2512">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873" r:id="rId460" name="Button 2513">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874" r:id="rId461" name="Button 2514">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875" r:id="rId462" name="Button 2515">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876" r:id="rId463" name="Button 2516">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877" r:id="rId464" name="Button 2517">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878" r:id="rId465" name="Button 2518">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7879" r:id="rId466" name="Button 2519">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880" r:id="rId467" name="Button 2520">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881" r:id="rId468" name="Button 2521">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7882" r:id="rId469" name="Button 2522">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883" r:id="rId470" name="Button 2523">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884" r:id="rId471" name="Button 2524">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885" r:id="rId472" name="Button 2525">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7886" r:id="rId473" name="Button 2526">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887" r:id="rId474" name="Button 2527">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888" r:id="rId475" name="Button 2528">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918" r:id="rId476" name="Button 2558">
              <controlPr locked="0" defaultSize="0" print="0" autoFill="0" autoPict="0" macro="[0]!Sheet1.InsertNewTabl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919" r:id="rId477" name="Button 2559">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920" r:id="rId478" name="Button 2560">
              <controlPr locked="0" defaultSize="0" print="0" autoFill="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943" r:id="rId479" name="Button 2583">
              <controlPr locked="0" defaultSize="0" print="0" autoFill="0" autoPict="0" macro="[0]!Sheet1.InsertNewTabl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944" r:id="rId480" name="Button 2584">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945" r:id="rId481" name="Button 2585">
              <controlPr locked="0" defaultSize="0" print="0" autoFill="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7950" r:id="rId482" name="Button 2590">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951" r:id="rId483" name="Button 2591">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952" r:id="rId484" name="Button 2592">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972" r:id="rId485" name="Button 2612">
              <controlPr locked="0" defaultSize="0" print="0" autoFill="0" autoPict="0" macro="[0]!Sheet1.InsertNewTabl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973" r:id="rId486" name="Button 2613">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974" r:id="rId487" name="Button 2614">
              <controlPr locked="0" defaultSize="0" print="0" autoFill="0" autoPict="0" macro="[0]!Sheet1.deleteProcedure">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995" r:id="rId488" name="Button 2635">
              <controlPr locked="0" defaultSize="0" print="0" autoFill="0" autoPict="0" macro="[0]!Sheet1.InsertNewTabl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996" r:id="rId489" name="Button 2636">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997" r:id="rId490" name="Button 2637">
              <controlPr locked="0" defaultSize="0" print="0" autoFill="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999" r:id="rId491" name="Button 2639">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8000" r:id="rId492" name="Button 2640">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8001" r:id="rId493" name="Button 2641">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8002" r:id="rId494" name="Button 2642">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8003" r:id="rId495" name="Button 2643">
              <controlPr locked="0" defaultSize="0" print="0" autoFill="0" autoPict="0" macro="[0]!Sheet1.delet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8009" r:id="rId496" name="Button 2649">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8010" r:id="rId497" name="Button 2650">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8029" r:id="rId498" name="Button 2669">
              <controlPr locked="0" defaultSize="0" print="0" autoFill="0" autoPict="0" macro="[0]!Sheet1.InsertNewTabl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8030" r:id="rId499" name="Button 2670">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8031" r:id="rId500" name="Button 2671">
              <controlPr locked="0" defaultSize="0" print="0" autoFill="0" autoPict="0" macro="[0]!Sheet1.deleteProcedure">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8035" r:id="rId501" name="Button 2675">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8036" r:id="rId502" name="Button 2676">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8037" r:id="rId503" name="Button 2677">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057" r:id="rId504" name="Button 2697">
              <controlPr locked="0" defaultSize="0" print="0" autoFill="0" autoPict="0" macro="[0]!Sheet1.InsertNewTabl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8058" r:id="rId505" name="Button 2698">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059" r:id="rId506" name="Button 2699">
              <controlPr locked="0" defaultSize="0" print="0" autoFill="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8064" r:id="rId507" name="Button 2704">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065" r:id="rId508" name="Button 2705">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066" r:id="rId509" name="Button 2706">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089" r:id="rId510" name="Button 2729">
              <controlPr locked="0" defaultSize="0" print="0" autoFill="0" autoPict="0" macro="[0]!Sheet1.InsertNewTabl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090" r:id="rId511" name="Button 2730">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8091" r:id="rId512" name="Button 2731">
              <controlPr locked="0" defaultSize="0" print="0" autoFill="0" autoPict="0" macro="[0]!Sheet1.deleteProcedure">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8114" r:id="rId513" name="Button 2754">
              <controlPr locked="0" defaultSize="0" print="0" autoFill="0" autoPict="0" macro="[0]!Sheet1.InsertNewTabl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8115" r:id="rId514" name="Button 2755">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8116" r:id="rId515" name="Button 2756">
              <controlPr locked="0" defaultSize="0" print="0" autoFill="0" autoPict="0" macro="[0]!Sheet1.deleteProcedure">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8121" r:id="rId516" name="Button 2761">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8122" r:id="rId517" name="Button 2762">
              <controlPr locked="0" defaultSize="0" print="0" autoFill="0" autoPict="0" macro="[0]!Sheet1.delet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8142" r:id="rId518" name="Button 2782">
              <controlPr locked="0" defaultSize="0" print="0" autoFill="0" autoPict="0" macro="[0]!Sheet1.InsertNewTabl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143" r:id="rId519" name="Button 2783">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8144" r:id="rId520" name="Button 2784">
              <controlPr locked="0" defaultSize="0" print="0" autoFill="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8167" r:id="rId521" name="Button 2807">
              <controlPr locked="0" defaultSize="0" print="0" autoFill="0" autoPict="0" macro="[0]!Sheet1.InsertNewTabl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168" r:id="rId522" name="Button 2808">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8169" r:id="rId523" name="Button 2809">
              <controlPr locked="0" defaultSize="0" print="0" autoFill="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8194" r:id="rId524" name="Button 2834">
              <controlPr locked="0" defaultSize="0" print="0" autoFill="0" autoPict="0" macro="[0]!Sheet1.InsertNewTabl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195" r:id="rId525" name="Button 2835">
              <controlPr locked="0" defaultSize="0" print="0" autoFill="0" autoPict="0" macro="[0]!Sheet1.delet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8196" r:id="rId526" name="Button 2836">
              <controlPr locked="0" defaultSize="0" print="0" autoFill="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202" r:id="rId527" name="Button 2842">
              <controlPr locked="0" defaultSize="0" print="0" autoFill="0" autoPict="0" macro="[0]!Sheet1.delet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203" r:id="rId528" name="Button 2843">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223" r:id="rId529" name="Button 2863">
              <controlPr locked="0" defaultSize="0" print="0" autoFill="0" autoPict="0" macro="[0]!Sheet1.InsertNewTabl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8224" r:id="rId530" name="Button 2864">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225" r:id="rId531" name="Button 2865">
              <controlPr locked="0" defaultSize="0" print="0" autoFill="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8247" r:id="rId532" name="Button 2887">
              <controlPr locked="0" defaultSize="0" print="0" autoFill="0" autoPict="0" macro="[0]!Sheet1.InsertNewTabl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8248" r:id="rId533" name="Button 2888">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8249" r:id="rId534" name="Button 2889">
              <controlPr locked="0" defaultSize="0" print="0" autoFill="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271" r:id="rId535" name="Button 2911">
              <controlPr locked="0" defaultSize="0" print="0" autoFill="0" autoPict="0" macro="[0]!Sheet1.InsertNewTabl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8272" r:id="rId536" name="Button 2912">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273" r:id="rId537" name="Button 2913">
              <controlPr locked="0" defaultSize="0" print="0" autoFill="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295" r:id="rId538" name="Button 2935">
              <controlPr locked="0" defaultSize="0" print="0" autoFill="0" autoPict="0" macro="[0]!Sheet1.InsertNewTableRow">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8296" r:id="rId539" name="Button 2936">
              <controlPr locked="0" defaultSize="0" print="0" autoFill="0" autoPict="0" macro="[0]!Sheet1.deleteRow">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297" r:id="rId540" name="Button 2937">
              <controlPr locked="0" defaultSize="0" print="0" autoFill="0" autoPict="0" macro="[0]!Sheet1.deleteProcedure">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8301" r:id="rId541" name="Button 2941">
              <controlPr locked="0" defaultSize="0" print="0" autoFill="0" autoPict="0" macro="[0]!Sheet1.delet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8302" r:id="rId542" name="Button 2942">
              <controlPr locked="0" defaultSize="0" print="0" autoFill="0" autoPict="0" macro="[0]!Sheet1.delet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325" r:id="rId543" name="Button 2965">
              <controlPr locked="0" defaultSize="0" print="0" autoFill="0" autoPict="0" macro="[0]!Sheet1.InsertNewTabl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8326" r:id="rId544" name="Button 2966">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8327" r:id="rId545" name="Button 2967">
              <controlPr locked="0" defaultSize="0" print="0" autoFill="0" autoPict="0" macro="[0]!Sheet1.deleteProcedure">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328" r:id="rId546" name="Button 2968">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8329" r:id="rId547" name="Button 2969">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330" r:id="rId548" name="Button 2970">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8331" r:id="rId549" name="Button 2971">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8332" r:id="rId550" name="Button 2972">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333" r:id="rId551" name="Button 2973">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334" r:id="rId552" name="Button 2974">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8335" r:id="rId553" name="Button 2975">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336" r:id="rId554" name="Button 2976">
              <controlPr locked="0" defaultSize="0" print="0" autoFill="0" autoPict="0" macro="[0]!Sheet1.delet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8337" r:id="rId555" name="Button 2977">
              <controlPr locked="0" defaultSize="0" print="0" autoFill="0" autoPict="0" macro="[0]!Sheet1.delet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8338" r:id="rId556" name="Button 2978">
              <controlPr locked="0" defaultSize="0" print="0" autoFill="0" autoPict="0" macro="[0]!Sheet1.delet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339" r:id="rId557" name="Button 2979">
              <controlPr locked="0" defaultSize="0" print="0" autoFill="0" autoPict="0" macro="[0]!Sheet1.delet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8340" r:id="rId558" name="Button 2980">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8341" r:id="rId559" name="Button 2981">
              <controlPr locked="0" defaultSize="0" print="0" autoFill="0" autoPict="0" macro="[0]!Sheet1.deleteRow">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8342" r:id="rId560" name="Button 2982">
              <controlPr locked="0" defaultSize="0" print="0" autoFill="0" autoPict="0" macro="[0]!Sheet1.delet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8343" r:id="rId561" name="Button 2983">
              <controlPr locked="0" defaultSize="0" print="0" autoFill="0" autoPict="0" macro="[0]!Sheet1.delet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344" r:id="rId562" name="Button 2984">
              <controlPr locked="0" defaultSize="0" print="0" autoFill="0" autoPict="0" macro="[0]!Sheet1.delet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8345" r:id="rId563" name="Button 2985">
              <controlPr locked="0" defaultSize="0" print="0" autoFill="0" autoPict="0" macro="[0]!Sheet1.delet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346" r:id="rId564" name="Button 2986">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347" r:id="rId565" name="Button 2987">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348" r:id="rId566" name="Button 2988">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349" r:id="rId567" name="Button 2989">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8350" r:id="rId568" name="Button 2990">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351" r:id="rId569" name="Button 2991">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352" r:id="rId570" name="Button 2992">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353" r:id="rId571" name="Button 2993">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8354" r:id="rId572" name="Button 2994">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355" r:id="rId573" name="Button 2995">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356" r:id="rId574" name="Button 2996">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8357" r:id="rId575" name="Button 2997">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8358" r:id="rId576" name="Button 2998">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359" r:id="rId577" name="Button 2999">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360" r:id="rId578" name="Button 3000">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361" r:id="rId579" name="Button 3001">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362" r:id="rId580" name="Button 3002">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363" r:id="rId581" name="Button 3003">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364" r:id="rId582" name="Button 3004">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365" r:id="rId583" name="Button 3005">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366" r:id="rId584" name="Button 3006">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367" r:id="rId585" name="Button 3007">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8368" r:id="rId586" name="Button 3008">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369" r:id="rId587" name="Button 3009">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370" r:id="rId588" name="Button 3010">
              <controlPr locked="0" defaultSize="0" print="0" autoFill="0" autoPict="0" macro="[0]!Sheet1.delet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8371" r:id="rId589" name="Button 3011">
              <controlPr locked="0" defaultSize="0" print="0" autoFill="0" autoPict="0" macro="[0]!Sheet1.delet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372" r:id="rId590" name="Button 3012">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395" r:id="rId591" name="Button 3035">
              <controlPr locked="0" defaultSize="0" print="0" autoFill="0" autoPict="0" macro="[0]!Sheet1.InsertNewTabl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396" r:id="rId592" name="Button 3036">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397" r:id="rId593" name="Button 3037">
              <controlPr locked="0" defaultSize="0" print="0" autoFill="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398" r:id="rId594" name="Button 3038">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8399" r:id="rId595" name="Button 3039">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8400" r:id="rId596" name="Button 3040">
              <controlPr locked="0" defaultSize="0" print="0" autoFill="0" autoPict="0" macro="[0]!Sheet1.delet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401" r:id="rId597" name="Button 3041">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402" r:id="rId598" name="Button 3042">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403" r:id="rId599" name="Button 3043">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8404" r:id="rId600" name="Button 3044">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8405" r:id="rId601" name="Button 3045">
              <controlPr locked="0" defaultSize="0" print="0" autoFill="0" autoPict="0" macro="[0]!Sheet1.delet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406" r:id="rId602" name="Button 3046">
              <controlPr locked="0" defaultSize="0" print="0" autoFill="0" autoPict="0" macro="[0]!Sheet1.delet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8407" r:id="rId603" name="Button 3047">
              <controlPr locked="0" defaultSize="0" print="0" autoFill="0" autoPict="0" macro="[0]!Sheet1.delet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408" r:id="rId604" name="Button 3048">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409" r:id="rId605" name="Button 3049">
              <controlPr locked="0" defaultSize="0" print="0" autoFill="0" autoPict="0" macro="[0]!Sheet1.deleteRow">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8410" r:id="rId606" name="Button 3050">
              <controlPr locked="0" defaultSize="0" print="0" autoFill="0" autoPict="0" macro="[0]!Sheet1.delet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8411" r:id="rId607" name="Button 3051">
              <controlPr locked="0" defaultSize="0" print="0" autoFill="0" autoPict="0" macro="[0]!Sheet1.deleteRow">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8412" r:id="rId608" name="Button 3052">
              <controlPr locked="0" defaultSize="0" print="0" autoFill="0" autoPict="0" macro="[0]!Sheet1.delet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8413" r:id="rId609" name="Button 3053">
              <controlPr locked="0" defaultSize="0" print="0" autoFill="0" autoPict="0" macro="[0]!Sheet1.delet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414" r:id="rId610" name="Button 3054">
              <controlPr locked="0" defaultSize="0" print="0" autoFill="0" autoPict="0" macro="[0]!Sheet1.delet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8415" r:id="rId611" name="Button 3055">
              <controlPr locked="0" defaultSize="0" print="0" autoFill="0" autoPict="0" macro="[0]!Sheet1.delet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8416" r:id="rId612" name="Button 3056">
              <controlPr locked="0" defaultSize="0" print="0" autoFill="0" autoPict="0" macro="[0]!Sheet1.deleteRow">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8417" r:id="rId613" name="Button 3057">
              <controlPr locked="0" defaultSize="0" print="0" autoFill="0" autoPict="0" macro="[0]!Sheet1.delet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8418" r:id="rId614" name="Button 3058">
              <controlPr locked="0" defaultSize="0" print="0" autoFill="0" autoPict="0" macro="[0]!Sheet1.delet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419" r:id="rId615" name="Button 3059">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8420" r:id="rId616" name="Button 3060">
              <controlPr locked="0" defaultSize="0" print="0" autoFill="0" autoPict="0" macro="[0]!Sheet1.delet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421" r:id="rId617" name="Button 3061">
              <controlPr locked="0" defaultSize="0" print="0" autoFill="0" autoPict="0" macro="[0]!Sheet1.deleteRow">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8422" r:id="rId618" name="Button 3062">
              <controlPr locked="0" defaultSize="0" print="0" autoFill="0" autoPict="0" macro="[0]!Sheet1.deleteRow">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8423" r:id="rId619" name="Button 3063">
              <controlPr locked="0" defaultSize="0" print="0" autoFill="0" autoPict="0" macro="[0]!Sheet1.delet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424" r:id="rId620" name="Button 3064">
              <controlPr locked="0" defaultSize="0" print="0" autoFill="0" autoPict="0" macro="[0]!Sheet1.delet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425" r:id="rId621" name="Button 3065">
              <controlPr locked="0" defaultSize="0" print="0" autoFill="0" autoPict="0" macro="[0]!Sheet1.delet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8426" r:id="rId622" name="Button 3066">
              <controlPr locked="0" defaultSize="0" print="0" autoFill="0" autoPict="0" macro="[0]!Sheet1.delet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8427" r:id="rId623" name="Button 3067">
              <controlPr locked="0" defaultSize="0" print="0" autoFill="0" autoPict="0" macro="[0]!Sheet1.delet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22556" r:id="rId624" name="Button 3100">
              <controlPr locked="0" defaultSize="0" print="0" autoFill="0" autoPict="0" macro="[0]!Sheet1.InsertNewTabl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22557" r:id="rId625" name="Button 3101">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22558" r:id="rId626" name="Button 3102">
              <controlPr locked="0" defaultSize="0" print="0" autoFill="0" autoPict="0" macro="[0]!Sheet1.deleteProcedure">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22581" r:id="rId627" name="Button 3125">
              <controlPr locked="0" defaultSize="0" print="0" autoFill="0" autoPict="0" macro="[0]!Sheet1.InsertNewTabl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22582" r:id="rId628" name="Button 3126">
              <controlPr locked="0" defaultSize="0" print="0" autoFill="0" autoPict="0" macro="[0]!Sheet1.delet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22583" r:id="rId629" name="Button 3127">
              <controlPr locked="0" defaultSize="0" print="0" autoFill="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22588" r:id="rId630" name="Button 3132">
              <controlPr locked="0" defaultSize="0" print="0" autoFill="0" autoPict="0" macro="[0]!Sheet1.delet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22589" r:id="rId631" name="Button 3133">
              <controlPr locked="0" defaultSize="0" print="0" autoFill="0" autoPict="0" macro="[0]!Sheet1.delet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22590" r:id="rId632" name="Button 3134">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22613" r:id="rId633" name="Button 3157">
              <controlPr locked="0" defaultSize="0" print="0" autoFill="0" autoPict="0" macro="[0]!Sheet1.InsertNewTabl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22614" r:id="rId634" name="Button 3158">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22615" r:id="rId635" name="Button 3159">
              <controlPr locked="0" defaultSize="0" print="0" autoFill="0" autoPict="0" macro="[0]!Sheet1.deleteProcedure">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22620" r:id="rId636" name="Button 3164">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22621" r:id="rId637" name="Button 3165">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22622" r:id="rId638" name="Button 3166">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22623" r:id="rId639" name="Button 3167">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22624" r:id="rId640" name="Button 3168">
              <controlPr locked="0" defaultSize="0" print="0" autoFill="0" autoPict="0" macro="[0]!Sheet1.delet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22643" r:id="rId641" name="Button 3187">
              <controlPr locked="0" defaultSize="0" print="0" autoFill="0" autoPict="0" macro="[0]!Sheet1.InsertNewTabl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22645" r:id="rId642" name="Button 3189">
              <controlPr locked="0" defaultSize="0" print="0" autoFill="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22649" r:id="rId643" name="Button 3193">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22650" r:id="rId644" name="Button 3194">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22651" r:id="rId645" name="Button 3195">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22673" r:id="rId646" name="Button 3217">
              <controlPr locked="0" defaultSize="0" print="0" autoFill="0" autoPict="0" macro="[0]!Sheet1.InsertNewTabl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2674" r:id="rId647" name="Button 3218">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22675" r:id="rId648" name="Button 3219">
              <controlPr locked="0" defaultSize="0" print="0" autoFill="0" autoPict="0" macro="[0]!Sheet1.deleteProcedure">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22678" r:id="rId649" name="Button 3222">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22679" r:id="rId650" name="Button 3223">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22680" r:id="rId651" name="Button 3224">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22701" r:id="rId652" name="Button 3245">
              <controlPr locked="0" defaultSize="0" print="0" autoFill="0" autoPict="0" macro="[0]!Sheet1.InsertNewTabl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22702" r:id="rId653" name="Button 3246">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22703" r:id="rId654" name="Button 3247">
              <controlPr locked="0" defaultSize="0" print="0" autoFill="0" autoPict="0" macro="[0]!Sheet1.deleteProcedure">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22707" r:id="rId655" name="Button 3251">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22708" r:id="rId656" name="Button 3252">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22709" r:id="rId657" name="Button 3253">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22731" r:id="rId658" name="Button 3275">
              <controlPr locked="0" defaultSize="0" print="0" autoFill="0" autoPict="0" macro="[0]!Sheet1.InsertNewTabl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22732" r:id="rId659" name="Button 3276">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22733" r:id="rId660" name="Button 3277">
              <controlPr locked="0" defaultSize="0" print="0" autoFill="0" autoPict="0" macro="[0]!Sheet1.deleteProcedure">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22756" r:id="rId661" name="Button 3300">
              <controlPr locked="0" defaultSize="0" print="0" autoFill="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22757" r:id="rId662" name="Button 3301">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22758" r:id="rId663" name="Button 3302">
              <controlPr locked="0" defaultSize="0" print="0" autoFill="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763" r:id="rId664" name="Button 3307">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22764" r:id="rId665" name="Button 3308">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22783" r:id="rId666" name="Button 3327">
              <controlPr locked="0" defaultSize="0" print="0" autoFill="0" autoPict="0" macro="[0]!Sheet1.InsertNewTabl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22784" r:id="rId667" name="Button 3328">
              <controlPr locked="0" defaultSize="0" print="0" autoFill="0" autoPict="0" macro="[0]!Sheet1.delet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22785" r:id="rId668" name="Button 3329">
              <controlPr locked="0" defaultSize="0" print="0" autoFill="0" autoPict="0" macro="[0]!Sheet1.deleteProcedure">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22807" r:id="rId669" name="Button 3351">
              <controlPr locked="0" defaultSize="0" print="0" autoFill="0" autoPict="0" macro="[0]!Sheet1.InsertNewTabl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22808" r:id="rId670" name="Button 3352">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2809" r:id="rId671" name="Button 3353">
              <controlPr locked="0" defaultSize="0" print="0" autoFill="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22832" r:id="rId672" name="Button 3376">
              <controlPr locked="0" defaultSize="0" print="0" autoFill="0" autoPict="0" macro="[0]!Sheet1.InsertNewTabl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22833" r:id="rId673" name="Button 3377">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2834" r:id="rId674" name="Button 3378">
              <controlPr locked="0" defaultSize="0" print="0" autoFill="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22838" r:id="rId675" name="Button 3382">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2839" r:id="rId676" name="Button 3383">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2858" r:id="rId677" name="Button 3402">
              <controlPr locked="0" defaultSize="0" print="0" autoFill="0" autoPict="0" macro="[0]!Sheet1.InsertNewTabl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22859" r:id="rId678" name="Button 3403">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22860" r:id="rId679" name="Button 3404">
              <controlPr locked="0" defaultSize="0" print="0" autoFill="0" autoPict="0" macro="[0]!Sheet1.deleteProcedure">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22883" r:id="rId680" name="Button 3427">
              <controlPr locked="0" defaultSize="0" print="0" autoFill="0" autoPict="0" macro="[0]!Sheet1.InsertNewTabl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22884" r:id="rId681" name="Button 3428">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22885" r:id="rId682" name="Button 3429">
              <controlPr locked="0" defaultSize="0" print="0" autoFill="0" autoPict="0" macro="[0]!Sheet1.deleteProcedure">
                <anchor moveWithCells="1" sizeWithCells="1">
                  <from>
                    <xdr:col>6</xdr:col>
                    <xdr:colOff>0</xdr:colOff>
                    <xdr:row>1241</xdr:row>
                    <xdr:rowOff>0</xdr:rowOff>
                  </from>
                  <to>
                    <xdr:col>7</xdr:col>
                    <xdr:colOff>0</xdr:colOff>
                    <xdr:row>1242</xdr:row>
                    <xdr:rowOff>0</xdr:rowOff>
                  </to>
                </anchor>
              </controlPr>
            </control>
          </mc:Choice>
        </mc:AlternateContent>
      </controls>
    </mc:Choice>
  </mc:AlternateContent>
  <tableParts count="70">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C46 C59 C73 C125 C164 C175 C188 C203 C216 C230 C243 C254 C267 C278 C289 C302 C313 C346 C359 C415 C456 C467 C481 C497 C510 C524 C538 C549 C562 C573 C584 C597 C609 C639 C673 C685 C697 C710 C766 C807 C818 C832 C848 C861 C875 C889 C900 C913 C924 C935 C948 C959 C970 C981 C994 C1050 C1091 C1102 C1116 C1132 C1145 C1159 C1173 C1184 C1197 C1208 C1219 C1232 C1243</xm:sqref>
        </x14:dataValidation>
        <x14:dataValidation type="list" allowBlank="1" showInputMessage="1" showErrorMessage="1">
          <x14:formula1>
            <xm:f>'Informacion '!$L$3:$L$17</xm:f>
          </x14:formula1>
          <xm:sqref>D16 D46 D59 D73 D125 D164 D175 D188 D203 D216 D230 D243 D254 D267 D278 D289 D302 D313 D346 D359 D415 D456 D467 D481 D497 D510 D524 D538 D549 D562 D573 D584 D597 D609 D639 D673 D685 D697 D710 D766 D807 D818 D832 D848 D861 D875 D889 D900 D913 D924 D935 D948 D959 D970 D981 D994 D1050 D1091 D1102 D1116 D1132 D1145 D1159 D1173 D1184 D1197 D1208 D1219 D1232 D1243</xm:sqref>
        </x14:dataValidation>
        <x14:dataValidation type="list" allowBlank="1" showInputMessage="1" showErrorMessage="1">
          <x14:formula1>
            <xm:f>'Informacion '!$N$3:$N$5</xm:f>
          </x14:formula1>
          <xm:sqref>E16 E46 E59 E73 E125 E164 E175 E188 E203 E216 E230 E243 E254 E267 E278 E289 E302 E313 E346 E359 E415 E456 E467 E481 E497 E510 E524 E538 E549 E562 E573 E584 E597 E609 E639 E673 E685 E697 E710 E766 E807 E818 E832 E848 E861 E875 E889 E900 E913 E924 E935 E948 E959 E970 E981 E994 E1050 E1091 E1102 E1116 E1132 E1145 E1159 E1173 E1184 E1197 E1208 E1219 E1232 E1243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1129</v>
      </c>
      <c r="E1" s="19"/>
      <c r="F1" s="16"/>
      <c r="G1" s="12" t="s">
        <v>7761</v>
      </c>
      <c r="H1" s="12"/>
      <c r="I1" s="12"/>
      <c r="J1" s="12"/>
    </row>
    <row r="2" spans="1:21" ht="22.5" x14ac:dyDescent="0.2">
      <c r="A2" s="14" t="s">
        <v>1182</v>
      </c>
      <c r="B2" s="17" t="s">
        <v>1182</v>
      </c>
      <c r="C2" s="18" t="s">
        <v>4728</v>
      </c>
      <c r="D2" s="17" t="s">
        <v>1182</v>
      </c>
      <c r="E2" s="20" t="s">
        <v>4728</v>
      </c>
      <c r="F2" s="20" t="s">
        <v>5478</v>
      </c>
      <c r="G2" s="21" t="s">
        <v>1182</v>
      </c>
      <c r="H2" s="22" t="s">
        <v>4728</v>
      </c>
      <c r="I2" s="22" t="s">
        <v>5478</v>
      </c>
      <c r="J2" s="23" t="s">
        <v>17011</v>
      </c>
      <c r="L2" s="4" t="s">
        <v>15258</v>
      </c>
      <c r="N2" s="4" t="s">
        <v>15296</v>
      </c>
      <c r="P2" s="4" t="s">
        <v>18112</v>
      </c>
      <c r="Q2" s="25" t="s">
        <v>5087</v>
      </c>
      <c r="S2" s="4" t="s">
        <v>12274</v>
      </c>
      <c r="U2" s="4" t="s">
        <v>12986</v>
      </c>
    </row>
    <row r="3" spans="1:21" x14ac:dyDescent="0.2">
      <c r="A3" s="5" t="s">
        <v>1710</v>
      </c>
      <c r="B3" s="5" t="s">
        <v>1710</v>
      </c>
      <c r="C3" s="5" t="s">
        <v>8808</v>
      </c>
      <c r="D3" s="5" t="s">
        <v>1710</v>
      </c>
      <c r="E3" s="5" t="s">
        <v>8808</v>
      </c>
      <c r="F3" s="5" t="s">
        <v>3719</v>
      </c>
      <c r="G3" s="6" t="s">
        <v>3190</v>
      </c>
      <c r="H3" s="6" t="s">
        <v>7352</v>
      </c>
      <c r="I3" s="6" t="s">
        <v>13940</v>
      </c>
      <c r="J3" s="6" t="s">
        <v>13940</v>
      </c>
      <c r="L3" s="7" t="s">
        <v>1876</v>
      </c>
      <c r="N3" s="5" t="s">
        <v>8855</v>
      </c>
      <c r="P3" s="5" t="s">
        <v>5436</v>
      </c>
      <c r="Q3" s="5" t="s">
        <v>16990</v>
      </c>
      <c r="S3" s="11" t="s">
        <v>17799</v>
      </c>
      <c r="U3" s="5" t="s">
        <v>12552</v>
      </c>
    </row>
    <row r="4" spans="1:21" x14ac:dyDescent="0.2">
      <c r="A4" s="5" t="s">
        <v>8094</v>
      </c>
      <c r="B4" s="5" t="s">
        <v>1710</v>
      </c>
      <c r="C4" s="5" t="s">
        <v>12633</v>
      </c>
      <c r="D4" s="5" t="s">
        <v>1710</v>
      </c>
      <c r="E4" s="5" t="s">
        <v>8808</v>
      </c>
      <c r="F4" s="5" t="s">
        <v>4315</v>
      </c>
      <c r="G4" s="6" t="s">
        <v>3190</v>
      </c>
      <c r="H4" s="6" t="s">
        <v>7352</v>
      </c>
      <c r="I4" s="6" t="s">
        <v>13940</v>
      </c>
      <c r="J4" s="6" t="s">
        <v>841</v>
      </c>
      <c r="L4" s="7" t="s">
        <v>17484</v>
      </c>
      <c r="N4" s="5" t="s">
        <v>6034</v>
      </c>
      <c r="P4" s="5" t="s">
        <v>4869</v>
      </c>
      <c r="Q4" s="5" t="s">
        <v>10304</v>
      </c>
      <c r="S4" s="11" t="s">
        <v>6799</v>
      </c>
    </row>
    <row r="5" spans="1:21" x14ac:dyDescent="0.2">
      <c r="A5" s="5" t="s">
        <v>3190</v>
      </c>
      <c r="B5" s="5" t="s">
        <v>1710</v>
      </c>
      <c r="C5" s="5" t="s">
        <v>17758</v>
      </c>
      <c r="D5" s="5" t="s">
        <v>1710</v>
      </c>
      <c r="E5" s="5" t="s">
        <v>8808</v>
      </c>
      <c r="F5" s="5" t="s">
        <v>2915</v>
      </c>
      <c r="G5" s="6" t="s">
        <v>3190</v>
      </c>
      <c r="H5" s="6" t="s">
        <v>7352</v>
      </c>
      <c r="I5" s="6" t="s">
        <v>13940</v>
      </c>
      <c r="J5" s="6" t="s">
        <v>2582</v>
      </c>
      <c r="L5" s="7" t="s">
        <v>10171</v>
      </c>
      <c r="N5" s="5" t="s">
        <v>17855</v>
      </c>
      <c r="P5" s="5" t="s">
        <v>16750</v>
      </c>
      <c r="Q5" s="5" t="s">
        <v>14630</v>
      </c>
      <c r="S5" s="11" t="s">
        <v>15700</v>
      </c>
    </row>
    <row r="6" spans="1:21" x14ac:dyDescent="0.2">
      <c r="A6" s="5" t="s">
        <v>1493</v>
      </c>
      <c r="B6" s="5" t="s">
        <v>8094</v>
      </c>
      <c r="C6" s="5" t="s">
        <v>18174</v>
      </c>
      <c r="D6" s="5" t="s">
        <v>1710</v>
      </c>
      <c r="E6" s="5" t="s">
        <v>8808</v>
      </c>
      <c r="F6" s="5" t="s">
        <v>1676</v>
      </c>
      <c r="G6" s="6" t="s">
        <v>3190</v>
      </c>
      <c r="H6" s="6" t="s">
        <v>7352</v>
      </c>
      <c r="I6" s="6" t="s">
        <v>2569</v>
      </c>
      <c r="J6" s="6" t="s">
        <v>2569</v>
      </c>
      <c r="L6" s="5" t="s">
        <v>5890</v>
      </c>
      <c r="P6" s="5" t="s">
        <v>11828</v>
      </c>
      <c r="Q6" s="5" t="s">
        <v>10374</v>
      </c>
      <c r="S6" s="11" t="s">
        <v>6151</v>
      </c>
    </row>
    <row r="7" spans="1:21" x14ac:dyDescent="0.2">
      <c r="A7" s="5" t="s">
        <v>18356</v>
      </c>
      <c r="B7" s="5" t="s">
        <v>8094</v>
      </c>
      <c r="C7" s="5" t="s">
        <v>2600</v>
      </c>
      <c r="D7" s="5" t="s">
        <v>1710</v>
      </c>
      <c r="E7" s="5" t="s">
        <v>8808</v>
      </c>
      <c r="F7" s="5" t="s">
        <v>9129</v>
      </c>
      <c r="G7" s="6" t="s">
        <v>3190</v>
      </c>
      <c r="H7" s="6" t="s">
        <v>7352</v>
      </c>
      <c r="I7" s="6" t="s">
        <v>6360</v>
      </c>
      <c r="J7" s="6" t="s">
        <v>6360</v>
      </c>
      <c r="L7" s="5" t="s">
        <v>7242</v>
      </c>
      <c r="P7" s="5" t="s">
        <v>8118</v>
      </c>
      <c r="Q7" s="5" t="s">
        <v>435</v>
      </c>
      <c r="S7" s="11" t="s">
        <v>9449</v>
      </c>
    </row>
    <row r="8" spans="1:21" x14ac:dyDescent="0.2">
      <c r="A8" s="5" t="s">
        <v>5959</v>
      </c>
      <c r="B8" s="5" t="s">
        <v>8094</v>
      </c>
      <c r="C8" s="5" t="s">
        <v>5889</v>
      </c>
      <c r="D8" s="5" t="s">
        <v>1710</v>
      </c>
      <c r="E8" s="5" t="s">
        <v>8808</v>
      </c>
      <c r="F8" s="5" t="s">
        <v>13558</v>
      </c>
      <c r="G8" s="6" t="s">
        <v>3190</v>
      </c>
      <c r="H8" s="6" t="s">
        <v>7352</v>
      </c>
      <c r="I8" s="6" t="s">
        <v>6360</v>
      </c>
      <c r="J8" s="6" t="s">
        <v>4038</v>
      </c>
      <c r="L8" s="5" t="s">
        <v>4320</v>
      </c>
      <c r="P8" s="5" t="s">
        <v>9955</v>
      </c>
      <c r="Q8" s="5" t="s">
        <v>9611</v>
      </c>
      <c r="S8" s="11"/>
    </row>
    <row r="9" spans="1:21" x14ac:dyDescent="0.2">
      <c r="A9" s="5" t="s">
        <v>12509</v>
      </c>
      <c r="B9" s="5" t="s">
        <v>3190</v>
      </c>
      <c r="C9" s="5" t="s">
        <v>7352</v>
      </c>
      <c r="D9" s="5" t="s">
        <v>1710</v>
      </c>
      <c r="E9" s="5" t="s">
        <v>8808</v>
      </c>
      <c r="F9" s="5" t="s">
        <v>14113</v>
      </c>
      <c r="G9" s="6" t="s">
        <v>3190</v>
      </c>
      <c r="H9" s="6" t="s">
        <v>7352</v>
      </c>
      <c r="I9" s="6" t="s">
        <v>6878</v>
      </c>
      <c r="J9" s="6" t="s">
        <v>6878</v>
      </c>
      <c r="L9" s="7" t="s">
        <v>7199</v>
      </c>
      <c r="P9" s="5" t="s">
        <v>17163</v>
      </c>
      <c r="Q9" s="5" t="s">
        <v>2024</v>
      </c>
      <c r="S9" s="9"/>
    </row>
    <row r="10" spans="1:21" x14ac:dyDescent="0.2">
      <c r="A10" s="5" t="s">
        <v>17540</v>
      </c>
      <c r="B10" s="5" t="s">
        <v>3190</v>
      </c>
      <c r="C10" s="5" t="s">
        <v>10737</v>
      </c>
      <c r="D10" s="5" t="s">
        <v>1710</v>
      </c>
      <c r="E10" s="5" t="s">
        <v>8808</v>
      </c>
      <c r="F10" s="5" t="s">
        <v>9058</v>
      </c>
      <c r="G10" s="6" t="s">
        <v>3190</v>
      </c>
      <c r="H10" s="6" t="s">
        <v>7352</v>
      </c>
      <c r="I10" s="6" t="s">
        <v>4810</v>
      </c>
      <c r="J10" s="6" t="s">
        <v>4810</v>
      </c>
      <c r="L10" s="5" t="s">
        <v>7248</v>
      </c>
      <c r="P10" s="5" t="s">
        <v>6584</v>
      </c>
      <c r="Q10" s="5" t="s">
        <v>1328</v>
      </c>
    </row>
    <row r="11" spans="1:21" ht="22.5" x14ac:dyDescent="0.2">
      <c r="A11" s="5" t="s">
        <v>16544</v>
      </c>
      <c r="B11" s="5" t="s">
        <v>3190</v>
      </c>
      <c r="C11" s="5" t="s">
        <v>2814</v>
      </c>
      <c r="D11" s="5" t="s">
        <v>1710</v>
      </c>
      <c r="E11" s="5" t="s">
        <v>8808</v>
      </c>
      <c r="F11" s="5" t="s">
        <v>15235</v>
      </c>
      <c r="G11" s="6" t="s">
        <v>3190</v>
      </c>
      <c r="H11" s="6" t="s">
        <v>7352</v>
      </c>
      <c r="I11" s="6" t="s">
        <v>3662</v>
      </c>
      <c r="J11" s="6" t="s">
        <v>13872</v>
      </c>
      <c r="L11" s="5" t="s">
        <v>11341</v>
      </c>
      <c r="P11" s="5" t="s">
        <v>5507</v>
      </c>
      <c r="Q11" s="5" t="s">
        <v>9560</v>
      </c>
    </row>
    <row r="12" spans="1:21" ht="22.5" x14ac:dyDescent="0.2">
      <c r="A12" s="5" t="s">
        <v>3081</v>
      </c>
      <c r="B12" s="5" t="s">
        <v>3190</v>
      </c>
      <c r="C12" s="5" t="s">
        <v>5430</v>
      </c>
      <c r="D12" s="5" t="s">
        <v>1710</v>
      </c>
      <c r="E12" s="5" t="s">
        <v>12633</v>
      </c>
      <c r="F12" s="5" t="s">
        <v>17504</v>
      </c>
      <c r="G12" s="6" t="s">
        <v>3190</v>
      </c>
      <c r="H12" s="6" t="s">
        <v>7352</v>
      </c>
      <c r="I12" s="6" t="s">
        <v>3662</v>
      </c>
      <c r="J12" s="6" t="s">
        <v>17129</v>
      </c>
      <c r="L12" s="5" t="s">
        <v>15038</v>
      </c>
      <c r="P12" s="5" t="s">
        <v>3812</v>
      </c>
      <c r="Q12" s="5" t="s">
        <v>14297</v>
      </c>
      <c r="S12" s="24"/>
    </row>
    <row r="13" spans="1:21" ht="22.5" x14ac:dyDescent="0.2">
      <c r="B13" s="5" t="s">
        <v>1493</v>
      </c>
      <c r="C13" s="5" t="s">
        <v>11526</v>
      </c>
      <c r="D13" s="5" t="s">
        <v>1710</v>
      </c>
      <c r="E13" s="5" t="s">
        <v>12633</v>
      </c>
      <c r="F13" s="5" t="s">
        <v>18404</v>
      </c>
      <c r="G13" s="6" t="s">
        <v>3190</v>
      </c>
      <c r="H13" s="6" t="s">
        <v>7352</v>
      </c>
      <c r="I13" s="6" t="s">
        <v>3662</v>
      </c>
      <c r="J13" s="6" t="s">
        <v>16866</v>
      </c>
      <c r="L13" s="7" t="s">
        <v>2519</v>
      </c>
      <c r="P13" s="5" t="s">
        <v>3807</v>
      </c>
      <c r="Q13" s="5" t="s">
        <v>4693</v>
      </c>
      <c r="S13" s="24"/>
    </row>
    <row r="14" spans="1:21" ht="22.5" x14ac:dyDescent="0.2">
      <c r="B14" s="5" t="s">
        <v>1493</v>
      </c>
      <c r="C14" s="5" t="s">
        <v>10528</v>
      </c>
      <c r="D14" s="5" t="s">
        <v>1710</v>
      </c>
      <c r="E14" s="5" t="s">
        <v>12633</v>
      </c>
      <c r="F14" s="5" t="s">
        <v>549</v>
      </c>
      <c r="G14" s="6" t="s">
        <v>3190</v>
      </c>
      <c r="H14" s="6" t="s">
        <v>7352</v>
      </c>
      <c r="I14" s="6" t="s">
        <v>3662</v>
      </c>
      <c r="J14" s="6" t="s">
        <v>16957</v>
      </c>
      <c r="L14" s="7" t="s">
        <v>17902</v>
      </c>
      <c r="P14" s="5" t="s">
        <v>15636</v>
      </c>
      <c r="Q14" s="5" t="s">
        <v>5293</v>
      </c>
    </row>
    <row r="15" spans="1:21" ht="22.5" x14ac:dyDescent="0.2">
      <c r="B15" s="5" t="s">
        <v>1493</v>
      </c>
      <c r="C15" s="5" t="s">
        <v>13976</v>
      </c>
      <c r="D15" s="5" t="s">
        <v>1710</v>
      </c>
      <c r="E15" s="5" t="s">
        <v>12633</v>
      </c>
      <c r="F15" s="5" t="s">
        <v>18117</v>
      </c>
      <c r="G15" s="6" t="s">
        <v>3190</v>
      </c>
      <c r="H15" s="6" t="s">
        <v>7352</v>
      </c>
      <c r="I15" s="6" t="s">
        <v>3662</v>
      </c>
      <c r="J15" s="6" t="s">
        <v>3662</v>
      </c>
      <c r="L15" s="7" t="s">
        <v>9399</v>
      </c>
      <c r="P15" s="5" t="s">
        <v>9901</v>
      </c>
      <c r="Q15" s="5" t="s">
        <v>7438</v>
      </c>
    </row>
    <row r="16" spans="1:21" x14ac:dyDescent="0.2">
      <c r="B16" s="5" t="s">
        <v>1493</v>
      </c>
      <c r="C16" s="5" t="s">
        <v>12136</v>
      </c>
      <c r="D16" s="5" t="s">
        <v>1710</v>
      </c>
      <c r="E16" s="5" t="s">
        <v>12633</v>
      </c>
      <c r="F16" s="5" t="s">
        <v>1019</v>
      </c>
      <c r="G16" s="6" t="s">
        <v>3190</v>
      </c>
      <c r="H16" s="6" t="s">
        <v>7352</v>
      </c>
      <c r="I16" s="6" t="s">
        <v>1383</v>
      </c>
      <c r="J16" s="6" t="s">
        <v>12912</v>
      </c>
      <c r="L16" s="7" t="s">
        <v>13091</v>
      </c>
      <c r="P16" s="5" t="s">
        <v>4865</v>
      </c>
      <c r="Q16" s="5" t="s">
        <v>13535</v>
      </c>
    </row>
    <row r="17" spans="2:17" x14ac:dyDescent="0.2">
      <c r="B17" s="5" t="s">
        <v>18356</v>
      </c>
      <c r="C17" s="5" t="s">
        <v>15161</v>
      </c>
      <c r="D17" s="5" t="s">
        <v>1710</v>
      </c>
      <c r="E17" s="5" t="s">
        <v>12633</v>
      </c>
      <c r="F17" s="5" t="s">
        <v>4048</v>
      </c>
      <c r="G17" s="6" t="s">
        <v>3190</v>
      </c>
      <c r="H17" s="6" t="s">
        <v>7352</v>
      </c>
      <c r="I17" s="6" t="s">
        <v>1383</v>
      </c>
      <c r="J17" s="6" t="s">
        <v>16588</v>
      </c>
      <c r="L17" s="7" t="s">
        <v>156</v>
      </c>
      <c r="P17" s="5" t="s">
        <v>16617</v>
      </c>
      <c r="Q17" s="5" t="s">
        <v>6422</v>
      </c>
    </row>
    <row r="18" spans="2:17" x14ac:dyDescent="0.2">
      <c r="B18" s="5" t="s">
        <v>18356</v>
      </c>
      <c r="C18" s="5" t="s">
        <v>5155</v>
      </c>
      <c r="D18" s="5" t="s">
        <v>1710</v>
      </c>
      <c r="E18" s="5" t="s">
        <v>12633</v>
      </c>
      <c r="F18" s="5" t="s">
        <v>2293</v>
      </c>
      <c r="G18" s="6" t="s">
        <v>3190</v>
      </c>
      <c r="H18" s="6" t="s">
        <v>7352</v>
      </c>
      <c r="I18" s="6" t="s">
        <v>1383</v>
      </c>
      <c r="J18" s="6" t="s">
        <v>3581</v>
      </c>
      <c r="P18" s="5" t="s">
        <v>1649</v>
      </c>
      <c r="Q18" s="5" t="s">
        <v>15638</v>
      </c>
    </row>
    <row r="19" spans="2:17" x14ac:dyDescent="0.2">
      <c r="B19" s="5" t="s">
        <v>18356</v>
      </c>
      <c r="C19" s="5" t="s">
        <v>2171</v>
      </c>
      <c r="D19" s="5" t="s">
        <v>1710</v>
      </c>
      <c r="E19" s="5" t="s">
        <v>12633</v>
      </c>
      <c r="F19" s="5" t="s">
        <v>7246</v>
      </c>
      <c r="G19" s="6" t="s">
        <v>3190</v>
      </c>
      <c r="H19" s="6" t="s">
        <v>7352</v>
      </c>
      <c r="I19" s="6" t="s">
        <v>1383</v>
      </c>
      <c r="J19" s="6" t="s">
        <v>7228</v>
      </c>
      <c r="P19" s="5" t="s">
        <v>3808</v>
      </c>
      <c r="Q19" s="5" t="s">
        <v>17480</v>
      </c>
    </row>
    <row r="20" spans="2:17" x14ac:dyDescent="0.2">
      <c r="B20" s="5" t="s">
        <v>18356</v>
      </c>
      <c r="C20" s="5" t="s">
        <v>6674</v>
      </c>
      <c r="D20" s="5" t="s">
        <v>1710</v>
      </c>
      <c r="E20" s="5" t="s">
        <v>12633</v>
      </c>
      <c r="F20" s="5" t="s">
        <v>1624</v>
      </c>
      <c r="G20" s="6" t="s">
        <v>3190</v>
      </c>
      <c r="H20" s="6" t="s">
        <v>7352</v>
      </c>
      <c r="I20" s="6" t="s">
        <v>1383</v>
      </c>
      <c r="J20" s="6" t="s">
        <v>1383</v>
      </c>
      <c r="P20" s="5" t="s">
        <v>12958</v>
      </c>
      <c r="Q20" s="5" t="s">
        <v>18144</v>
      </c>
    </row>
    <row r="21" spans="2:17" ht="22.5" x14ac:dyDescent="0.2">
      <c r="B21" s="5" t="s">
        <v>5959</v>
      </c>
      <c r="C21" s="5" t="s">
        <v>2699</v>
      </c>
      <c r="D21" s="5" t="s">
        <v>1710</v>
      </c>
      <c r="E21" s="5" t="s">
        <v>17758</v>
      </c>
      <c r="F21" s="5" t="s">
        <v>4881</v>
      </c>
      <c r="G21" s="6" t="s">
        <v>3190</v>
      </c>
      <c r="H21" s="6" t="s">
        <v>10737</v>
      </c>
      <c r="I21" s="6" t="s">
        <v>11259</v>
      </c>
      <c r="J21" s="6" t="s">
        <v>5375</v>
      </c>
      <c r="P21" s="5" t="s">
        <v>305</v>
      </c>
      <c r="Q21" s="5" t="s">
        <v>13266</v>
      </c>
    </row>
    <row r="22" spans="2:17" ht="22.5" x14ac:dyDescent="0.2">
      <c r="B22" s="5" t="s">
        <v>5959</v>
      </c>
      <c r="C22" s="5" t="s">
        <v>5614</v>
      </c>
      <c r="D22" s="5" t="s">
        <v>1710</v>
      </c>
      <c r="E22" s="5" t="s">
        <v>17758</v>
      </c>
      <c r="F22" s="5" t="s">
        <v>46</v>
      </c>
      <c r="G22" s="6" t="s">
        <v>3190</v>
      </c>
      <c r="H22" s="6" t="s">
        <v>10737</v>
      </c>
      <c r="I22" s="6" t="s">
        <v>11259</v>
      </c>
      <c r="J22" s="6" t="s">
        <v>11259</v>
      </c>
      <c r="P22" s="5" t="s">
        <v>4443</v>
      </c>
      <c r="Q22" s="5" t="s">
        <v>17560</v>
      </c>
    </row>
    <row r="23" spans="2:17" ht="22.5" x14ac:dyDescent="0.2">
      <c r="B23" s="5" t="s">
        <v>5959</v>
      </c>
      <c r="C23" s="5" t="s">
        <v>18823</v>
      </c>
      <c r="D23" s="5" t="s">
        <v>1710</v>
      </c>
      <c r="E23" s="5" t="s">
        <v>17758</v>
      </c>
      <c r="F23" s="5" t="s">
        <v>13272</v>
      </c>
      <c r="G23" s="6" t="s">
        <v>3190</v>
      </c>
      <c r="H23" s="6" t="s">
        <v>10737</v>
      </c>
      <c r="I23" s="6" t="s">
        <v>5245</v>
      </c>
      <c r="J23" s="6" t="s">
        <v>16933</v>
      </c>
      <c r="P23" s="5" t="s">
        <v>1175</v>
      </c>
      <c r="Q23" s="5" t="s">
        <v>10021</v>
      </c>
    </row>
    <row r="24" spans="2:17" ht="22.5" x14ac:dyDescent="0.2">
      <c r="B24" s="5" t="s">
        <v>5959</v>
      </c>
      <c r="C24" s="5" t="s">
        <v>12707</v>
      </c>
      <c r="D24" s="5" t="s">
        <v>1710</v>
      </c>
      <c r="E24" s="5" t="s">
        <v>17758</v>
      </c>
      <c r="F24" s="5" t="s">
        <v>3365</v>
      </c>
      <c r="G24" s="6" t="s">
        <v>3190</v>
      </c>
      <c r="H24" s="6" t="s">
        <v>10737</v>
      </c>
      <c r="I24" s="6" t="s">
        <v>5245</v>
      </c>
      <c r="J24" s="6" t="s">
        <v>5245</v>
      </c>
      <c r="P24" s="5" t="s">
        <v>7454</v>
      </c>
      <c r="Q24" s="5" t="s">
        <v>6823</v>
      </c>
    </row>
    <row r="25" spans="2:17" ht="22.5" x14ac:dyDescent="0.2">
      <c r="B25" s="5" t="s">
        <v>12509</v>
      </c>
      <c r="C25" s="5" t="s">
        <v>3430</v>
      </c>
      <c r="D25" s="5" t="s">
        <v>8094</v>
      </c>
      <c r="E25" s="5" t="s">
        <v>18174</v>
      </c>
      <c r="F25" s="5" t="s">
        <v>1155</v>
      </c>
      <c r="G25" s="6" t="s">
        <v>3190</v>
      </c>
      <c r="H25" s="6" t="s">
        <v>10737</v>
      </c>
      <c r="I25" s="6" t="s">
        <v>15243</v>
      </c>
      <c r="J25" s="6" t="s">
        <v>15243</v>
      </c>
      <c r="P25" s="5" t="s">
        <v>4868</v>
      </c>
      <c r="Q25" s="5" t="s">
        <v>15650</v>
      </c>
    </row>
    <row r="26" spans="2:17" ht="22.5" x14ac:dyDescent="0.2">
      <c r="B26" s="5" t="s">
        <v>12509</v>
      </c>
      <c r="C26" s="5" t="s">
        <v>2460</v>
      </c>
      <c r="D26" s="5" t="s">
        <v>8094</v>
      </c>
      <c r="E26" s="5" t="s">
        <v>18174</v>
      </c>
      <c r="F26" s="5" t="s">
        <v>18784</v>
      </c>
      <c r="G26" s="6" t="s">
        <v>3190</v>
      </c>
      <c r="H26" s="6" t="s">
        <v>2814</v>
      </c>
      <c r="I26" s="6" t="s">
        <v>10849</v>
      </c>
      <c r="J26" s="6" t="s">
        <v>1029</v>
      </c>
      <c r="P26" s="5" t="s">
        <v>5734</v>
      </c>
      <c r="Q26" s="5" t="s">
        <v>1617</v>
      </c>
    </row>
    <row r="27" spans="2:17" ht="22.5" x14ac:dyDescent="0.2">
      <c r="B27" s="5" t="s">
        <v>17540</v>
      </c>
      <c r="C27" s="5" t="s">
        <v>7758</v>
      </c>
      <c r="D27" s="5" t="s">
        <v>8094</v>
      </c>
      <c r="E27" s="5" t="s">
        <v>18174</v>
      </c>
      <c r="F27" s="5" t="s">
        <v>5975</v>
      </c>
      <c r="G27" s="6" t="s">
        <v>3190</v>
      </c>
      <c r="H27" s="6" t="s">
        <v>2814</v>
      </c>
      <c r="I27" s="6" t="s">
        <v>10849</v>
      </c>
      <c r="J27" s="6" t="s">
        <v>10849</v>
      </c>
      <c r="P27" s="5" t="s">
        <v>9215</v>
      </c>
      <c r="Q27" s="5" t="s">
        <v>5078</v>
      </c>
    </row>
    <row r="28" spans="2:17" ht="22.5" x14ac:dyDescent="0.2">
      <c r="B28" s="5" t="s">
        <v>17540</v>
      </c>
      <c r="C28" s="5" t="s">
        <v>628</v>
      </c>
      <c r="D28" s="5" t="s">
        <v>8094</v>
      </c>
      <c r="E28" s="5" t="s">
        <v>18174</v>
      </c>
      <c r="F28" s="5" t="s">
        <v>18435</v>
      </c>
      <c r="G28" s="6" t="s">
        <v>3190</v>
      </c>
      <c r="H28" s="6" t="s">
        <v>2814</v>
      </c>
      <c r="I28" s="6" t="s">
        <v>10849</v>
      </c>
      <c r="J28" s="6" t="s">
        <v>5954</v>
      </c>
      <c r="P28" s="5" t="s">
        <v>12999</v>
      </c>
      <c r="Q28" s="5" t="s">
        <v>6741</v>
      </c>
    </row>
    <row r="29" spans="2:17" ht="22.5" x14ac:dyDescent="0.2">
      <c r="B29" s="5" t="s">
        <v>17540</v>
      </c>
      <c r="C29" s="5" t="s">
        <v>10724</v>
      </c>
      <c r="D29" s="5" t="s">
        <v>8094</v>
      </c>
      <c r="E29" s="5" t="s">
        <v>2600</v>
      </c>
      <c r="F29" s="5" t="s">
        <v>12132</v>
      </c>
      <c r="G29" s="6" t="s">
        <v>3190</v>
      </c>
      <c r="H29" s="6" t="s">
        <v>2814</v>
      </c>
      <c r="I29" s="6" t="s">
        <v>3123</v>
      </c>
      <c r="J29" s="6" t="s">
        <v>3123</v>
      </c>
      <c r="P29" s="5" t="s">
        <v>5198</v>
      </c>
      <c r="Q29" s="5" t="s">
        <v>4735</v>
      </c>
    </row>
    <row r="30" spans="2:17" ht="22.5" x14ac:dyDescent="0.2">
      <c r="B30" s="5" t="s">
        <v>16544</v>
      </c>
      <c r="C30" s="5" t="s">
        <v>9644</v>
      </c>
      <c r="D30" s="5" t="s">
        <v>8094</v>
      </c>
      <c r="E30" s="5" t="s">
        <v>2600</v>
      </c>
      <c r="F30" s="5" t="s">
        <v>5829</v>
      </c>
      <c r="G30" s="6" t="s">
        <v>3190</v>
      </c>
      <c r="H30" s="6" t="s">
        <v>2814</v>
      </c>
      <c r="I30" s="6" t="s">
        <v>3123</v>
      </c>
      <c r="J30" s="6" t="s">
        <v>15386</v>
      </c>
      <c r="P30" s="5" t="s">
        <v>11829</v>
      </c>
      <c r="Q30" s="5" t="s">
        <v>14112</v>
      </c>
    </row>
    <row r="31" spans="2:17" ht="22.5" x14ac:dyDescent="0.2">
      <c r="B31" s="5" t="s">
        <v>16544</v>
      </c>
      <c r="C31" s="5" t="s">
        <v>16566</v>
      </c>
      <c r="D31" s="5" t="s">
        <v>8094</v>
      </c>
      <c r="E31" s="5" t="s">
        <v>2600</v>
      </c>
      <c r="F31" s="5" t="s">
        <v>10375</v>
      </c>
      <c r="G31" s="6" t="s">
        <v>3190</v>
      </c>
      <c r="H31" s="6" t="s">
        <v>2814</v>
      </c>
      <c r="I31" s="6" t="s">
        <v>10951</v>
      </c>
      <c r="J31" s="6" t="s">
        <v>3384</v>
      </c>
      <c r="P31" s="5" t="s">
        <v>4982</v>
      </c>
      <c r="Q31" s="5" t="s">
        <v>3844</v>
      </c>
    </row>
    <row r="32" spans="2:17" ht="22.5" x14ac:dyDescent="0.2">
      <c r="B32" s="5" t="s">
        <v>16544</v>
      </c>
      <c r="C32" s="5" t="s">
        <v>8705</v>
      </c>
      <c r="D32" s="5" t="s">
        <v>8094</v>
      </c>
      <c r="E32" s="5" t="s">
        <v>5889</v>
      </c>
      <c r="F32" s="5" t="s">
        <v>1829</v>
      </c>
      <c r="G32" s="6" t="s">
        <v>3190</v>
      </c>
      <c r="H32" s="6" t="s">
        <v>2814</v>
      </c>
      <c r="I32" s="6" t="s">
        <v>10951</v>
      </c>
      <c r="J32" s="6" t="s">
        <v>4446</v>
      </c>
      <c r="P32" s="5" t="s">
        <v>4983</v>
      </c>
      <c r="Q32" s="5" t="s">
        <v>12284</v>
      </c>
    </row>
    <row r="33" spans="2:17" ht="22.5" x14ac:dyDescent="0.2">
      <c r="B33" s="5" t="s">
        <v>3081</v>
      </c>
      <c r="C33" s="5" t="s">
        <v>11112</v>
      </c>
      <c r="D33" s="5" t="s">
        <v>8094</v>
      </c>
      <c r="E33" s="5" t="s">
        <v>5889</v>
      </c>
      <c r="F33" s="5" t="s">
        <v>39</v>
      </c>
      <c r="G33" s="6" t="s">
        <v>3190</v>
      </c>
      <c r="H33" s="6" t="s">
        <v>2814</v>
      </c>
      <c r="I33" s="6" t="s">
        <v>10951</v>
      </c>
      <c r="J33" s="6" t="s">
        <v>10951</v>
      </c>
      <c r="P33" s="5" t="s">
        <v>12943</v>
      </c>
      <c r="Q33" s="5" t="s">
        <v>7579</v>
      </c>
    </row>
    <row r="34" spans="2:17" ht="22.5" x14ac:dyDescent="0.2">
      <c r="B34" s="5" t="s">
        <v>3081</v>
      </c>
      <c r="C34" s="5" t="s">
        <v>14451</v>
      </c>
      <c r="D34" s="5" t="s">
        <v>8094</v>
      </c>
      <c r="E34" s="5" t="s">
        <v>5889</v>
      </c>
      <c r="F34" s="5" t="s">
        <v>9709</v>
      </c>
      <c r="G34" s="6" t="s">
        <v>3190</v>
      </c>
      <c r="H34" s="6" t="s">
        <v>2814</v>
      </c>
      <c r="I34" s="6" t="s">
        <v>10951</v>
      </c>
      <c r="J34" s="6" t="s">
        <v>14034</v>
      </c>
      <c r="P34" s="5" t="s">
        <v>10943</v>
      </c>
      <c r="Q34" s="5" t="s">
        <v>7579</v>
      </c>
    </row>
    <row r="35" spans="2:17" ht="22.5" x14ac:dyDescent="0.2">
      <c r="D35" s="5" t="s">
        <v>8094</v>
      </c>
      <c r="E35" s="5" t="s">
        <v>5889</v>
      </c>
      <c r="F35" s="5" t="s">
        <v>13954</v>
      </c>
      <c r="G35" s="6" t="s">
        <v>3190</v>
      </c>
      <c r="H35" s="6" t="s">
        <v>2814</v>
      </c>
      <c r="I35" s="6" t="s">
        <v>15596</v>
      </c>
      <c r="J35" s="6" t="s">
        <v>15596</v>
      </c>
      <c r="P35" s="5" t="s">
        <v>16766</v>
      </c>
      <c r="Q35" s="5" t="s">
        <v>1706</v>
      </c>
    </row>
    <row r="36" spans="2:17" x14ac:dyDescent="0.2">
      <c r="D36" s="5" t="s">
        <v>3190</v>
      </c>
      <c r="E36" s="5" t="s">
        <v>7352</v>
      </c>
      <c r="F36" s="5" t="s">
        <v>3662</v>
      </c>
      <c r="G36" s="6" t="s">
        <v>3190</v>
      </c>
      <c r="H36" s="6" t="s">
        <v>5430</v>
      </c>
      <c r="I36" s="6" t="s">
        <v>12997</v>
      </c>
      <c r="J36" s="6" t="s">
        <v>12997</v>
      </c>
      <c r="P36" s="5" t="s">
        <v>17628</v>
      </c>
      <c r="Q36" s="5" t="s">
        <v>11116</v>
      </c>
    </row>
    <row r="37" spans="2:17" x14ac:dyDescent="0.2">
      <c r="D37" s="5" t="s">
        <v>3190</v>
      </c>
      <c r="E37" s="5" t="s">
        <v>7352</v>
      </c>
      <c r="F37" s="5" t="s">
        <v>13940</v>
      </c>
      <c r="G37" s="6" t="s">
        <v>3190</v>
      </c>
      <c r="H37" s="6" t="s">
        <v>5430</v>
      </c>
      <c r="I37" s="6" t="s">
        <v>8200</v>
      </c>
      <c r="J37" s="6" t="s">
        <v>8200</v>
      </c>
      <c r="P37" s="5" t="s">
        <v>3802</v>
      </c>
      <c r="Q37" s="5" t="s">
        <v>1781</v>
      </c>
    </row>
    <row r="38" spans="2:17" ht="22.5" x14ac:dyDescent="0.2">
      <c r="D38" s="5" t="s">
        <v>3190</v>
      </c>
      <c r="E38" s="5" t="s">
        <v>7352</v>
      </c>
      <c r="F38" s="5" t="s">
        <v>2569</v>
      </c>
      <c r="G38" s="6" t="s">
        <v>3190</v>
      </c>
      <c r="H38" s="6" t="s">
        <v>5430</v>
      </c>
      <c r="I38" s="6" t="s">
        <v>1528</v>
      </c>
      <c r="J38" s="6" t="s">
        <v>7898</v>
      </c>
      <c r="P38" s="5" t="s">
        <v>13050</v>
      </c>
      <c r="Q38" s="5" t="s">
        <v>8726</v>
      </c>
    </row>
    <row r="39" spans="2:17" ht="22.5" x14ac:dyDescent="0.2">
      <c r="D39" s="5" t="s">
        <v>3190</v>
      </c>
      <c r="E39" s="5" t="s">
        <v>7352</v>
      </c>
      <c r="F39" s="5" t="s">
        <v>6360</v>
      </c>
      <c r="G39" s="6" t="s">
        <v>3190</v>
      </c>
      <c r="H39" s="6" t="s">
        <v>5430</v>
      </c>
      <c r="I39" s="6" t="s">
        <v>1528</v>
      </c>
      <c r="J39" s="6" t="s">
        <v>7714</v>
      </c>
      <c r="P39" s="5" t="s">
        <v>12645</v>
      </c>
      <c r="Q39" s="5" t="s">
        <v>759</v>
      </c>
    </row>
    <row r="40" spans="2:17" ht="22.5" x14ac:dyDescent="0.2">
      <c r="D40" s="5" t="s">
        <v>3190</v>
      </c>
      <c r="E40" s="5" t="s">
        <v>7352</v>
      </c>
      <c r="F40" s="5" t="s">
        <v>4810</v>
      </c>
      <c r="G40" s="6" t="s">
        <v>3190</v>
      </c>
      <c r="H40" s="6" t="s">
        <v>5430</v>
      </c>
      <c r="I40" s="6" t="s">
        <v>1528</v>
      </c>
      <c r="J40" s="6" t="s">
        <v>18214</v>
      </c>
      <c r="P40" s="5" t="s">
        <v>4140</v>
      </c>
      <c r="Q40" s="5" t="s">
        <v>14143</v>
      </c>
    </row>
    <row r="41" spans="2:17" ht="22.5" x14ac:dyDescent="0.2">
      <c r="D41" s="5" t="s">
        <v>3190</v>
      </c>
      <c r="E41" s="5" t="s">
        <v>7352</v>
      </c>
      <c r="F41" s="5" t="s">
        <v>1383</v>
      </c>
      <c r="G41" s="6" t="s">
        <v>3190</v>
      </c>
      <c r="H41" s="6" t="s">
        <v>5430</v>
      </c>
      <c r="I41" s="6" t="s">
        <v>1528</v>
      </c>
      <c r="J41" s="6" t="s">
        <v>1528</v>
      </c>
      <c r="P41" s="5" t="s">
        <v>4292</v>
      </c>
      <c r="Q41" s="5" t="s">
        <v>1450</v>
      </c>
    </row>
    <row r="42" spans="2:17" x14ac:dyDescent="0.2">
      <c r="D42" s="5" t="s">
        <v>3190</v>
      </c>
      <c r="E42" s="5" t="s">
        <v>7352</v>
      </c>
      <c r="F42" s="5" t="s">
        <v>6878</v>
      </c>
      <c r="G42" s="6" t="s">
        <v>1493</v>
      </c>
      <c r="H42" s="6" t="s">
        <v>12136</v>
      </c>
      <c r="I42" s="6" t="s">
        <v>12136</v>
      </c>
      <c r="J42" s="6" t="s">
        <v>8378</v>
      </c>
      <c r="P42" s="5" t="s">
        <v>4283</v>
      </c>
      <c r="Q42" s="5" t="s">
        <v>8629</v>
      </c>
    </row>
    <row r="43" spans="2:17" x14ac:dyDescent="0.2">
      <c r="D43" s="5" t="s">
        <v>3190</v>
      </c>
      <c r="E43" s="5" t="s">
        <v>10737</v>
      </c>
      <c r="F43" s="5" t="s">
        <v>11259</v>
      </c>
      <c r="G43" s="6" t="s">
        <v>1493</v>
      </c>
      <c r="H43" s="6" t="s">
        <v>12136</v>
      </c>
      <c r="I43" s="6" t="s">
        <v>12136</v>
      </c>
      <c r="J43" s="6" t="s">
        <v>12136</v>
      </c>
      <c r="P43" s="5" t="s">
        <v>15810</v>
      </c>
      <c r="Q43" s="5" t="s">
        <v>7960</v>
      </c>
    </row>
    <row r="44" spans="2:17" x14ac:dyDescent="0.2">
      <c r="D44" s="5" t="s">
        <v>3190</v>
      </c>
      <c r="E44" s="5" t="s">
        <v>10737</v>
      </c>
      <c r="F44" s="5" t="s">
        <v>5245</v>
      </c>
      <c r="G44" s="6" t="s">
        <v>1493</v>
      </c>
      <c r="H44" s="6" t="s">
        <v>12136</v>
      </c>
      <c r="I44" s="6" t="s">
        <v>18775</v>
      </c>
      <c r="J44" s="6" t="s">
        <v>18775</v>
      </c>
      <c r="P44" s="9"/>
      <c r="Q44" s="11"/>
    </row>
    <row r="45" spans="2:17" x14ac:dyDescent="0.2">
      <c r="D45" s="5" t="s">
        <v>3190</v>
      </c>
      <c r="E45" s="5" t="s">
        <v>10737</v>
      </c>
      <c r="F45" s="5" t="s">
        <v>15243</v>
      </c>
      <c r="G45" s="6" t="s">
        <v>1493</v>
      </c>
      <c r="H45" s="6" t="s">
        <v>12136</v>
      </c>
      <c r="I45" s="6" t="s">
        <v>18775</v>
      </c>
      <c r="J45" s="6" t="s">
        <v>8976</v>
      </c>
      <c r="P45" s="9"/>
      <c r="Q45" s="11"/>
    </row>
    <row r="46" spans="2:17" ht="22.5" x14ac:dyDescent="0.2">
      <c r="D46" s="5" t="s">
        <v>3190</v>
      </c>
      <c r="E46" s="5" t="s">
        <v>2814</v>
      </c>
      <c r="F46" s="5" t="s">
        <v>10951</v>
      </c>
      <c r="G46" s="6" t="s">
        <v>1493</v>
      </c>
      <c r="H46" s="6" t="s">
        <v>12136</v>
      </c>
      <c r="I46" s="6" t="s">
        <v>10334</v>
      </c>
      <c r="J46" s="6" t="s">
        <v>12036</v>
      </c>
      <c r="P46" s="9"/>
      <c r="Q46" s="11"/>
    </row>
    <row r="47" spans="2:17" ht="22.5" x14ac:dyDescent="0.2">
      <c r="D47" s="5" t="s">
        <v>3190</v>
      </c>
      <c r="E47" s="5" t="s">
        <v>2814</v>
      </c>
      <c r="F47" s="5" t="s">
        <v>10849</v>
      </c>
      <c r="G47" s="6" t="s">
        <v>1493</v>
      </c>
      <c r="H47" s="6" t="s">
        <v>12136</v>
      </c>
      <c r="I47" s="6" t="s">
        <v>10334</v>
      </c>
      <c r="J47" s="6" t="s">
        <v>10334</v>
      </c>
      <c r="P47" s="9"/>
      <c r="Q47" s="11"/>
    </row>
    <row r="48" spans="2:17" ht="22.5" x14ac:dyDescent="0.2">
      <c r="D48" s="5" t="s">
        <v>3190</v>
      </c>
      <c r="E48" s="5" t="s">
        <v>2814</v>
      </c>
      <c r="F48" s="5" t="s">
        <v>3123</v>
      </c>
      <c r="G48" s="6" t="s">
        <v>1493</v>
      </c>
      <c r="H48" s="6" t="s">
        <v>12136</v>
      </c>
      <c r="I48" s="6" t="s">
        <v>10334</v>
      </c>
      <c r="J48" s="6" t="s">
        <v>1607</v>
      </c>
      <c r="P48" s="9"/>
      <c r="Q48" s="11"/>
    </row>
    <row r="49" spans="4:17" x14ac:dyDescent="0.2">
      <c r="D49" s="5" t="s">
        <v>3190</v>
      </c>
      <c r="E49" s="5" t="s">
        <v>2814</v>
      </c>
      <c r="F49" s="5" t="s">
        <v>15596</v>
      </c>
      <c r="G49" s="6" t="s">
        <v>1493</v>
      </c>
      <c r="H49" s="6" t="s">
        <v>12136</v>
      </c>
      <c r="I49" s="6" t="s">
        <v>993</v>
      </c>
      <c r="J49" s="6" t="s">
        <v>993</v>
      </c>
      <c r="P49" s="9"/>
      <c r="Q49" s="11"/>
    </row>
    <row r="50" spans="4:17" x14ac:dyDescent="0.2">
      <c r="D50" s="5" t="s">
        <v>3190</v>
      </c>
      <c r="E50" s="5" t="s">
        <v>5430</v>
      </c>
      <c r="F50" s="5" t="s">
        <v>1528</v>
      </c>
      <c r="G50" s="6" t="s">
        <v>1493</v>
      </c>
      <c r="H50" s="6" t="s">
        <v>12136</v>
      </c>
      <c r="I50" s="6" t="s">
        <v>1518</v>
      </c>
      <c r="J50" s="6" t="s">
        <v>1518</v>
      </c>
      <c r="P50" s="9"/>
      <c r="Q50" s="11"/>
    </row>
    <row r="51" spans="4:17" x14ac:dyDescent="0.2">
      <c r="D51" s="5" t="s">
        <v>3190</v>
      </c>
      <c r="E51" s="5" t="s">
        <v>5430</v>
      </c>
      <c r="F51" s="5" t="s">
        <v>8200</v>
      </c>
      <c r="G51" s="6" t="s">
        <v>1493</v>
      </c>
      <c r="H51" s="6" t="s">
        <v>13976</v>
      </c>
      <c r="I51" s="6" t="s">
        <v>8129</v>
      </c>
      <c r="J51" s="6" t="s">
        <v>8129</v>
      </c>
      <c r="P51" s="9"/>
      <c r="Q51" s="11"/>
    </row>
    <row r="52" spans="4:17" x14ac:dyDescent="0.2">
      <c r="D52" s="5" t="s">
        <v>3190</v>
      </c>
      <c r="E52" s="5" t="s">
        <v>5430</v>
      </c>
      <c r="F52" s="5" t="s">
        <v>12997</v>
      </c>
      <c r="G52" s="6" t="s">
        <v>1493</v>
      </c>
      <c r="H52" s="6" t="s">
        <v>13976</v>
      </c>
      <c r="I52" s="6" t="s">
        <v>8129</v>
      </c>
      <c r="J52" s="6" t="s">
        <v>16892</v>
      </c>
      <c r="P52" s="9"/>
      <c r="Q52" s="11"/>
    </row>
    <row r="53" spans="4:17" x14ac:dyDescent="0.2">
      <c r="D53" s="5" t="s">
        <v>1493</v>
      </c>
      <c r="E53" s="5" t="s">
        <v>11526</v>
      </c>
      <c r="F53" s="5" t="s">
        <v>1269</v>
      </c>
      <c r="G53" s="6" t="s">
        <v>1493</v>
      </c>
      <c r="H53" s="6" t="s">
        <v>13976</v>
      </c>
      <c r="I53" s="6" t="s">
        <v>14522</v>
      </c>
      <c r="J53" s="6" t="s">
        <v>17395</v>
      </c>
      <c r="P53" s="9"/>
      <c r="Q53" s="11"/>
    </row>
    <row r="54" spans="4:17" x14ac:dyDescent="0.2">
      <c r="D54" s="5" t="s">
        <v>1493</v>
      </c>
      <c r="E54" s="5" t="s">
        <v>11526</v>
      </c>
      <c r="F54" s="5" t="s">
        <v>6617</v>
      </c>
      <c r="G54" s="6" t="s">
        <v>1493</v>
      </c>
      <c r="H54" s="6" t="s">
        <v>13976</v>
      </c>
      <c r="I54" s="6" t="s">
        <v>14522</v>
      </c>
      <c r="J54" s="6" t="s">
        <v>14522</v>
      </c>
      <c r="P54" s="9"/>
      <c r="Q54" s="11"/>
    </row>
    <row r="55" spans="4:17" x14ac:dyDescent="0.2">
      <c r="D55" s="5" t="s">
        <v>1493</v>
      </c>
      <c r="E55" s="5" t="s">
        <v>11526</v>
      </c>
      <c r="F55" s="5" t="s">
        <v>6489</v>
      </c>
      <c r="G55" s="6" t="s">
        <v>1493</v>
      </c>
      <c r="H55" s="6" t="s">
        <v>13976</v>
      </c>
      <c r="I55" s="6" t="s">
        <v>14522</v>
      </c>
      <c r="J55" s="6" t="s">
        <v>4022</v>
      </c>
      <c r="P55" s="9"/>
      <c r="Q55" s="11"/>
    </row>
    <row r="56" spans="4:17" x14ac:dyDescent="0.2">
      <c r="D56" s="5" t="s">
        <v>1493</v>
      </c>
      <c r="E56" s="5" t="s">
        <v>10528</v>
      </c>
      <c r="F56" s="5" t="s">
        <v>18319</v>
      </c>
      <c r="G56" s="6" t="s">
        <v>1493</v>
      </c>
      <c r="H56" s="6" t="s">
        <v>13976</v>
      </c>
      <c r="I56" s="6" t="s">
        <v>14522</v>
      </c>
      <c r="J56" s="6" t="s">
        <v>17971</v>
      </c>
      <c r="P56" s="9"/>
      <c r="Q56" s="11"/>
    </row>
    <row r="57" spans="4:17" ht="22.5" x14ac:dyDescent="0.2">
      <c r="D57" s="5" t="s">
        <v>1493</v>
      </c>
      <c r="E57" s="5" t="s">
        <v>10528</v>
      </c>
      <c r="F57" s="5" t="s">
        <v>14983</v>
      </c>
      <c r="G57" s="6" t="s">
        <v>1493</v>
      </c>
      <c r="H57" s="6" t="s">
        <v>13976</v>
      </c>
      <c r="I57" s="6" t="s">
        <v>16867</v>
      </c>
      <c r="J57" s="6" t="s">
        <v>16867</v>
      </c>
      <c r="P57" s="9"/>
      <c r="Q57" s="11"/>
    </row>
    <row r="58" spans="4:17" x14ac:dyDescent="0.2">
      <c r="D58" s="5" t="s">
        <v>1493</v>
      </c>
      <c r="E58" s="5" t="s">
        <v>10528</v>
      </c>
      <c r="F58" s="5" t="s">
        <v>12426</v>
      </c>
      <c r="G58" s="6" t="s">
        <v>1493</v>
      </c>
      <c r="H58" s="6" t="s">
        <v>13976</v>
      </c>
      <c r="I58" s="6" t="s">
        <v>4085</v>
      </c>
      <c r="J58" s="6" t="s">
        <v>4085</v>
      </c>
      <c r="P58" s="9"/>
      <c r="Q58" s="11"/>
    </row>
    <row r="59" spans="4:17" ht="22.5" x14ac:dyDescent="0.2">
      <c r="D59" s="5" t="s">
        <v>1493</v>
      </c>
      <c r="E59" s="5" t="s">
        <v>13976</v>
      </c>
      <c r="F59" s="5" t="s">
        <v>8557</v>
      </c>
      <c r="G59" s="6" t="s">
        <v>1493</v>
      </c>
      <c r="H59" s="6" t="s">
        <v>13976</v>
      </c>
      <c r="I59" s="6" t="s">
        <v>8557</v>
      </c>
      <c r="J59" s="6" t="s">
        <v>8557</v>
      </c>
      <c r="P59" s="9"/>
      <c r="Q59" s="11"/>
    </row>
    <row r="60" spans="4:17" x14ac:dyDescent="0.2">
      <c r="D60" s="5" t="s">
        <v>1493</v>
      </c>
      <c r="E60" s="5" t="s">
        <v>13976</v>
      </c>
      <c r="F60" s="5" t="s">
        <v>8129</v>
      </c>
      <c r="G60" s="6" t="s">
        <v>1493</v>
      </c>
      <c r="H60" s="6" t="s">
        <v>13976</v>
      </c>
      <c r="I60" s="6" t="s">
        <v>18800</v>
      </c>
      <c r="J60" s="6" t="s">
        <v>18800</v>
      </c>
      <c r="P60" s="9"/>
      <c r="Q60" s="11"/>
    </row>
    <row r="61" spans="4:17" ht="22.5" x14ac:dyDescent="0.2">
      <c r="D61" s="5" t="s">
        <v>1493</v>
      </c>
      <c r="E61" s="5" t="s">
        <v>13976</v>
      </c>
      <c r="F61" s="5" t="s">
        <v>14522</v>
      </c>
      <c r="G61" s="6" t="s">
        <v>1493</v>
      </c>
      <c r="H61" s="6" t="s">
        <v>10528</v>
      </c>
      <c r="I61" s="6" t="s">
        <v>12426</v>
      </c>
      <c r="J61" s="6" t="s">
        <v>12426</v>
      </c>
      <c r="P61" s="9"/>
      <c r="Q61" s="11"/>
    </row>
    <row r="62" spans="4:17" ht="22.5" x14ac:dyDescent="0.2">
      <c r="D62" s="5" t="s">
        <v>1493</v>
      </c>
      <c r="E62" s="5" t="s">
        <v>13976</v>
      </c>
      <c r="F62" s="5" t="s">
        <v>16867</v>
      </c>
      <c r="G62" s="6" t="s">
        <v>1493</v>
      </c>
      <c r="H62" s="6" t="s">
        <v>10528</v>
      </c>
      <c r="I62" s="6" t="s">
        <v>18319</v>
      </c>
      <c r="J62" s="6" t="s">
        <v>18319</v>
      </c>
      <c r="P62" s="9"/>
      <c r="Q62" s="11"/>
    </row>
    <row r="63" spans="4:17" ht="22.5" x14ac:dyDescent="0.2">
      <c r="D63" s="5" t="s">
        <v>1493</v>
      </c>
      <c r="E63" s="5" t="s">
        <v>13976</v>
      </c>
      <c r="F63" s="5" t="s">
        <v>4085</v>
      </c>
      <c r="G63" s="6" t="s">
        <v>1493</v>
      </c>
      <c r="H63" s="6" t="s">
        <v>10528</v>
      </c>
      <c r="I63" s="6" t="s">
        <v>14983</v>
      </c>
      <c r="J63" s="6" t="s">
        <v>14983</v>
      </c>
      <c r="P63" s="9"/>
      <c r="Q63" s="11"/>
    </row>
    <row r="64" spans="4:17" x14ac:dyDescent="0.2">
      <c r="D64" s="5" t="s">
        <v>1493</v>
      </c>
      <c r="E64" s="5" t="s">
        <v>13976</v>
      </c>
      <c r="F64" s="5" t="s">
        <v>18800</v>
      </c>
      <c r="G64" s="6" t="s">
        <v>1493</v>
      </c>
      <c r="H64" s="6" t="s">
        <v>11526</v>
      </c>
      <c r="I64" s="6" t="s">
        <v>6617</v>
      </c>
      <c r="J64" s="6" t="s">
        <v>3281</v>
      </c>
      <c r="P64" s="9"/>
      <c r="Q64" s="11"/>
    </row>
    <row r="65" spans="4:17" x14ac:dyDescent="0.2">
      <c r="D65" s="5" t="s">
        <v>1493</v>
      </c>
      <c r="E65" s="5" t="s">
        <v>12136</v>
      </c>
      <c r="F65" s="5" t="s">
        <v>12136</v>
      </c>
      <c r="G65" s="6" t="s">
        <v>1493</v>
      </c>
      <c r="H65" s="6" t="s">
        <v>11526</v>
      </c>
      <c r="I65" s="6" t="s">
        <v>6617</v>
      </c>
      <c r="J65" s="6" t="s">
        <v>6617</v>
      </c>
      <c r="P65" s="9"/>
      <c r="Q65" s="11"/>
    </row>
    <row r="66" spans="4:17" x14ac:dyDescent="0.2">
      <c r="D66" s="5" t="s">
        <v>1493</v>
      </c>
      <c r="E66" s="5" t="s">
        <v>12136</v>
      </c>
      <c r="F66" s="5" t="s">
        <v>10334</v>
      </c>
      <c r="G66" s="6" t="s">
        <v>1493</v>
      </c>
      <c r="H66" s="6" t="s">
        <v>11526</v>
      </c>
      <c r="I66" s="6" t="s">
        <v>6617</v>
      </c>
      <c r="J66" s="6" t="s">
        <v>9905</v>
      </c>
      <c r="P66" s="9"/>
      <c r="Q66" s="11"/>
    </row>
    <row r="67" spans="4:17" x14ac:dyDescent="0.2">
      <c r="D67" s="5" t="s">
        <v>1493</v>
      </c>
      <c r="E67" s="5" t="s">
        <v>12136</v>
      </c>
      <c r="F67" s="5" t="s">
        <v>1518</v>
      </c>
      <c r="G67" s="6" t="s">
        <v>1493</v>
      </c>
      <c r="H67" s="6" t="s">
        <v>11526</v>
      </c>
      <c r="I67" s="6" t="s">
        <v>6617</v>
      </c>
      <c r="J67" s="6" t="s">
        <v>3747</v>
      </c>
      <c r="P67" s="9"/>
      <c r="Q67" s="11"/>
    </row>
    <row r="68" spans="4:17" x14ac:dyDescent="0.2">
      <c r="D68" s="5" t="s">
        <v>1493</v>
      </c>
      <c r="E68" s="5" t="s">
        <v>12136</v>
      </c>
      <c r="F68" s="5" t="s">
        <v>993</v>
      </c>
      <c r="G68" s="6" t="s">
        <v>1493</v>
      </c>
      <c r="H68" s="6" t="s">
        <v>11526</v>
      </c>
      <c r="I68" s="6" t="s">
        <v>6617</v>
      </c>
      <c r="J68" s="6" t="s">
        <v>15208</v>
      </c>
      <c r="P68" s="9"/>
      <c r="Q68" s="11"/>
    </row>
    <row r="69" spans="4:17" x14ac:dyDescent="0.2">
      <c r="D69" s="5" t="s">
        <v>1493</v>
      </c>
      <c r="E69" s="5" t="s">
        <v>12136</v>
      </c>
      <c r="F69" s="5" t="s">
        <v>18775</v>
      </c>
      <c r="G69" s="6" t="s">
        <v>1493</v>
      </c>
      <c r="H69" s="6" t="s">
        <v>11526</v>
      </c>
      <c r="I69" s="6" t="s">
        <v>6489</v>
      </c>
      <c r="J69" s="6" t="s">
        <v>14211</v>
      </c>
      <c r="P69" s="9"/>
      <c r="Q69" s="11"/>
    </row>
    <row r="70" spans="4:17" x14ac:dyDescent="0.2">
      <c r="D70" s="5" t="s">
        <v>18356</v>
      </c>
      <c r="E70" s="5" t="s">
        <v>15161</v>
      </c>
      <c r="F70" s="5" t="s">
        <v>15161</v>
      </c>
      <c r="G70" s="6" t="s">
        <v>1493</v>
      </c>
      <c r="H70" s="6" t="s">
        <v>11526</v>
      </c>
      <c r="I70" s="6" t="s">
        <v>6489</v>
      </c>
      <c r="J70" s="6" t="s">
        <v>14277</v>
      </c>
      <c r="P70" s="9"/>
      <c r="Q70" s="11"/>
    </row>
    <row r="71" spans="4:17" x14ac:dyDescent="0.2">
      <c r="D71" s="5" t="s">
        <v>18356</v>
      </c>
      <c r="E71" s="5" t="s">
        <v>15161</v>
      </c>
      <c r="F71" s="5" t="s">
        <v>7941</v>
      </c>
      <c r="G71" s="6" t="s">
        <v>1493</v>
      </c>
      <c r="H71" s="6" t="s">
        <v>11526</v>
      </c>
      <c r="I71" s="6" t="s">
        <v>6489</v>
      </c>
      <c r="J71" s="6" t="s">
        <v>6068</v>
      </c>
      <c r="P71" s="9"/>
      <c r="Q71" s="11"/>
    </row>
    <row r="72" spans="4:17" x14ac:dyDescent="0.2">
      <c r="D72" s="5" t="s">
        <v>18356</v>
      </c>
      <c r="E72" s="5" t="s">
        <v>15161</v>
      </c>
      <c r="F72" s="5" t="s">
        <v>16187</v>
      </c>
      <c r="G72" s="6" t="s">
        <v>1493</v>
      </c>
      <c r="H72" s="6" t="s">
        <v>11526</v>
      </c>
      <c r="I72" s="6" t="s">
        <v>6489</v>
      </c>
      <c r="J72" s="6" t="s">
        <v>6489</v>
      </c>
      <c r="P72" s="9"/>
      <c r="Q72" s="11"/>
    </row>
    <row r="73" spans="4:17" ht="22.5" x14ac:dyDescent="0.2">
      <c r="D73" s="5" t="s">
        <v>18356</v>
      </c>
      <c r="E73" s="5" t="s">
        <v>15161</v>
      </c>
      <c r="F73" s="5" t="s">
        <v>17638</v>
      </c>
      <c r="G73" s="6" t="s">
        <v>1493</v>
      </c>
      <c r="H73" s="6" t="s">
        <v>11526</v>
      </c>
      <c r="I73" s="6" t="s">
        <v>1269</v>
      </c>
      <c r="J73" s="6" t="s">
        <v>17134</v>
      </c>
      <c r="P73" s="9"/>
      <c r="Q73" s="11"/>
    </row>
    <row r="74" spans="4:17" ht="22.5" x14ac:dyDescent="0.2">
      <c r="D74" s="5" t="s">
        <v>18356</v>
      </c>
      <c r="E74" s="5" t="s">
        <v>15161</v>
      </c>
      <c r="F74" s="5" t="s">
        <v>15626</v>
      </c>
      <c r="G74" s="6" t="s">
        <v>1493</v>
      </c>
      <c r="H74" s="6" t="s">
        <v>11526</v>
      </c>
      <c r="I74" s="6" t="s">
        <v>1269</v>
      </c>
      <c r="J74" s="6" t="s">
        <v>13252</v>
      </c>
      <c r="P74" s="9"/>
      <c r="Q74" s="11"/>
    </row>
    <row r="75" spans="4:17" ht="22.5" x14ac:dyDescent="0.2">
      <c r="D75" s="5" t="s">
        <v>18356</v>
      </c>
      <c r="E75" s="5" t="s">
        <v>15161</v>
      </c>
      <c r="F75" s="5" t="s">
        <v>12500</v>
      </c>
      <c r="G75" s="6" t="s">
        <v>1493</v>
      </c>
      <c r="H75" s="6" t="s">
        <v>11526</v>
      </c>
      <c r="I75" s="6" t="s">
        <v>1269</v>
      </c>
      <c r="J75" s="6" t="s">
        <v>9786</v>
      </c>
      <c r="P75" s="9"/>
      <c r="Q75" s="11"/>
    </row>
    <row r="76" spans="4:17" ht="22.5" x14ac:dyDescent="0.2">
      <c r="D76" s="5" t="s">
        <v>18356</v>
      </c>
      <c r="E76" s="5" t="s">
        <v>15161</v>
      </c>
      <c r="F76" s="5" t="s">
        <v>457</v>
      </c>
      <c r="G76" s="6" t="s">
        <v>1493</v>
      </c>
      <c r="H76" s="6" t="s">
        <v>11526</v>
      </c>
      <c r="I76" s="6" t="s">
        <v>1269</v>
      </c>
      <c r="J76" s="6" t="s">
        <v>1269</v>
      </c>
      <c r="P76" s="9"/>
      <c r="Q76" s="11"/>
    </row>
    <row r="77" spans="4:17" ht="22.5" x14ac:dyDescent="0.2">
      <c r="D77" s="5" t="s">
        <v>18356</v>
      </c>
      <c r="E77" s="5" t="s">
        <v>15161</v>
      </c>
      <c r="F77" s="5" t="s">
        <v>18275</v>
      </c>
      <c r="G77" s="6" t="s">
        <v>1710</v>
      </c>
      <c r="H77" s="6" t="s">
        <v>17758</v>
      </c>
      <c r="I77" s="6" t="s">
        <v>46</v>
      </c>
      <c r="J77" s="6" t="s">
        <v>46</v>
      </c>
      <c r="P77" s="9"/>
      <c r="Q77" s="11"/>
    </row>
    <row r="78" spans="4:17" ht="22.5" x14ac:dyDescent="0.2">
      <c r="D78" s="5" t="s">
        <v>18356</v>
      </c>
      <c r="E78" s="5" t="s">
        <v>5155</v>
      </c>
      <c r="F78" s="5" t="s">
        <v>9103</v>
      </c>
      <c r="G78" s="6" t="s">
        <v>1710</v>
      </c>
      <c r="H78" s="6" t="s">
        <v>17758</v>
      </c>
      <c r="I78" s="6" t="s">
        <v>13272</v>
      </c>
      <c r="J78" s="6" t="s">
        <v>13272</v>
      </c>
      <c r="P78" s="9"/>
      <c r="Q78" s="11"/>
    </row>
    <row r="79" spans="4:17" ht="22.5" x14ac:dyDescent="0.2">
      <c r="D79" s="5" t="s">
        <v>18356</v>
      </c>
      <c r="E79" s="5" t="s">
        <v>5155</v>
      </c>
      <c r="F79" s="5" t="s">
        <v>15525</v>
      </c>
      <c r="G79" s="6" t="s">
        <v>1710</v>
      </c>
      <c r="H79" s="6" t="s">
        <v>17758</v>
      </c>
      <c r="I79" s="6" t="s">
        <v>13272</v>
      </c>
      <c r="J79" s="6" t="s">
        <v>13372</v>
      </c>
      <c r="P79" s="9"/>
      <c r="Q79" s="11"/>
    </row>
    <row r="80" spans="4:17" ht="22.5" x14ac:dyDescent="0.2">
      <c r="D80" s="5" t="s">
        <v>18356</v>
      </c>
      <c r="E80" s="5" t="s">
        <v>2171</v>
      </c>
      <c r="F80" s="5" t="s">
        <v>2171</v>
      </c>
      <c r="G80" s="6" t="s">
        <v>1710</v>
      </c>
      <c r="H80" s="6" t="s">
        <v>17758</v>
      </c>
      <c r="I80" s="6" t="s">
        <v>13272</v>
      </c>
      <c r="J80" s="6" t="s">
        <v>11512</v>
      </c>
      <c r="P80" s="9"/>
      <c r="Q80" s="11"/>
    </row>
    <row r="81" spans="4:17" ht="22.5" x14ac:dyDescent="0.2">
      <c r="D81" s="5" t="s">
        <v>18356</v>
      </c>
      <c r="E81" s="5" t="s">
        <v>2171</v>
      </c>
      <c r="F81" s="5" t="s">
        <v>9565</v>
      </c>
      <c r="G81" s="6" t="s">
        <v>1710</v>
      </c>
      <c r="H81" s="6" t="s">
        <v>17758</v>
      </c>
      <c r="I81" s="6" t="s">
        <v>13272</v>
      </c>
      <c r="J81" s="6" t="s">
        <v>1435</v>
      </c>
      <c r="P81" s="9"/>
      <c r="Q81" s="11"/>
    </row>
    <row r="82" spans="4:17" x14ac:dyDescent="0.2">
      <c r="D82" s="5" t="s">
        <v>18356</v>
      </c>
      <c r="E82" s="5" t="s">
        <v>2171</v>
      </c>
      <c r="F82" s="5" t="s">
        <v>382</v>
      </c>
      <c r="G82" s="6" t="s">
        <v>1710</v>
      </c>
      <c r="H82" s="6" t="s">
        <v>17758</v>
      </c>
      <c r="I82" s="6" t="s">
        <v>3365</v>
      </c>
      <c r="J82" s="6" t="s">
        <v>3365</v>
      </c>
      <c r="P82" s="9"/>
      <c r="Q82" s="11"/>
    </row>
    <row r="83" spans="4:17" x14ac:dyDescent="0.2">
      <c r="D83" s="5" t="s">
        <v>18356</v>
      </c>
      <c r="E83" s="5" t="s">
        <v>6674</v>
      </c>
      <c r="F83" s="5" t="s">
        <v>51</v>
      </c>
      <c r="G83" s="6" t="s">
        <v>1710</v>
      </c>
      <c r="H83" s="6" t="s">
        <v>17758</v>
      </c>
      <c r="I83" s="6" t="s">
        <v>4881</v>
      </c>
      <c r="J83" s="6" t="s">
        <v>3916</v>
      </c>
      <c r="P83" s="9"/>
      <c r="Q83" s="11"/>
    </row>
    <row r="84" spans="4:17" x14ac:dyDescent="0.2">
      <c r="D84" s="5" t="s">
        <v>18356</v>
      </c>
      <c r="E84" s="5" t="s">
        <v>6674</v>
      </c>
      <c r="F84" s="5" t="s">
        <v>2411</v>
      </c>
      <c r="G84" s="6" t="s">
        <v>1710</v>
      </c>
      <c r="H84" s="6" t="s">
        <v>17758</v>
      </c>
      <c r="I84" s="6" t="s">
        <v>4881</v>
      </c>
      <c r="J84" s="6" t="s">
        <v>1685</v>
      </c>
      <c r="P84" s="9"/>
      <c r="Q84" s="11"/>
    </row>
    <row r="85" spans="4:17" x14ac:dyDescent="0.2">
      <c r="D85" s="5" t="s">
        <v>18356</v>
      </c>
      <c r="E85" s="5" t="s">
        <v>6674</v>
      </c>
      <c r="F85" s="5" t="s">
        <v>9653</v>
      </c>
      <c r="G85" s="6" t="s">
        <v>1710</v>
      </c>
      <c r="H85" s="6" t="s">
        <v>17758</v>
      </c>
      <c r="I85" s="6" t="s">
        <v>4881</v>
      </c>
      <c r="J85" s="6" t="s">
        <v>5557</v>
      </c>
      <c r="P85" s="9"/>
      <c r="Q85" s="11"/>
    </row>
    <row r="86" spans="4:17" x14ac:dyDescent="0.2">
      <c r="D86" s="5" t="s">
        <v>18356</v>
      </c>
      <c r="E86" s="5" t="s">
        <v>6674</v>
      </c>
      <c r="F86" s="5" t="s">
        <v>12893</v>
      </c>
      <c r="G86" s="6" t="s">
        <v>1710</v>
      </c>
      <c r="H86" s="6" t="s">
        <v>17758</v>
      </c>
      <c r="I86" s="6" t="s">
        <v>4881</v>
      </c>
      <c r="J86" s="6" t="s">
        <v>4685</v>
      </c>
      <c r="P86" s="9"/>
      <c r="Q86" s="11"/>
    </row>
    <row r="87" spans="4:17" x14ac:dyDescent="0.2">
      <c r="D87" s="5" t="s">
        <v>18356</v>
      </c>
      <c r="E87" s="5" t="s">
        <v>6674</v>
      </c>
      <c r="F87" s="5" t="s">
        <v>868</v>
      </c>
      <c r="G87" s="6" t="s">
        <v>1710</v>
      </c>
      <c r="H87" s="6" t="s">
        <v>17758</v>
      </c>
      <c r="I87" s="6" t="s">
        <v>4881</v>
      </c>
      <c r="J87" s="6" t="s">
        <v>10749</v>
      </c>
      <c r="P87" s="9"/>
      <c r="Q87" s="11"/>
    </row>
    <row r="88" spans="4:17" x14ac:dyDescent="0.2">
      <c r="D88" s="5" t="s">
        <v>18356</v>
      </c>
      <c r="E88" s="5" t="s">
        <v>6674</v>
      </c>
      <c r="F88" s="5" t="s">
        <v>14657</v>
      </c>
      <c r="G88" s="6" t="s">
        <v>1710</v>
      </c>
      <c r="H88" s="6" t="s">
        <v>17758</v>
      </c>
      <c r="I88" s="6" t="s">
        <v>4881</v>
      </c>
      <c r="J88" s="6" t="s">
        <v>18324</v>
      </c>
      <c r="P88" s="9"/>
      <c r="Q88" s="11"/>
    </row>
    <row r="89" spans="4:17" x14ac:dyDescent="0.2">
      <c r="D89" s="5" t="s">
        <v>18356</v>
      </c>
      <c r="E89" s="5" t="s">
        <v>6674</v>
      </c>
      <c r="F89" s="5" t="s">
        <v>12424</v>
      </c>
      <c r="G89" s="6" t="s">
        <v>1710</v>
      </c>
      <c r="H89" s="6" t="s">
        <v>17758</v>
      </c>
      <c r="I89" s="6" t="s">
        <v>4881</v>
      </c>
      <c r="J89" s="6" t="s">
        <v>4881</v>
      </c>
      <c r="P89" s="9"/>
      <c r="Q89" s="11"/>
    </row>
    <row r="90" spans="4:17" x14ac:dyDescent="0.2">
      <c r="D90" s="5" t="s">
        <v>18356</v>
      </c>
      <c r="E90" s="5" t="s">
        <v>6674</v>
      </c>
      <c r="F90" s="5" t="s">
        <v>11180</v>
      </c>
      <c r="G90" s="6" t="s">
        <v>1710</v>
      </c>
      <c r="H90" s="6" t="s">
        <v>17758</v>
      </c>
      <c r="I90" s="6" t="s">
        <v>4881</v>
      </c>
      <c r="J90" s="6" t="s">
        <v>6600</v>
      </c>
      <c r="P90" s="9"/>
      <c r="Q90" s="11"/>
    </row>
    <row r="91" spans="4:17" x14ac:dyDescent="0.2">
      <c r="D91" s="5" t="s">
        <v>18356</v>
      </c>
      <c r="E91" s="5" t="s">
        <v>6674</v>
      </c>
      <c r="F91" s="5" t="s">
        <v>8009</v>
      </c>
      <c r="G91" s="6" t="s">
        <v>1710</v>
      </c>
      <c r="H91" s="6" t="s">
        <v>17758</v>
      </c>
      <c r="I91" s="6" t="s">
        <v>4881</v>
      </c>
      <c r="J91" s="6" t="s">
        <v>10711</v>
      </c>
      <c r="P91" s="9"/>
      <c r="Q91" s="11"/>
    </row>
    <row r="92" spans="4:17" x14ac:dyDescent="0.2">
      <c r="D92" s="5" t="s">
        <v>18356</v>
      </c>
      <c r="E92" s="5" t="s">
        <v>6674</v>
      </c>
      <c r="F92" s="5" t="s">
        <v>2228</v>
      </c>
      <c r="G92" s="6" t="s">
        <v>1710</v>
      </c>
      <c r="H92" s="6" t="s">
        <v>12633</v>
      </c>
      <c r="I92" s="6" t="s">
        <v>18404</v>
      </c>
      <c r="J92" s="6" t="s">
        <v>18404</v>
      </c>
      <c r="P92" s="9"/>
      <c r="Q92" s="11"/>
    </row>
    <row r="93" spans="4:17" x14ac:dyDescent="0.2">
      <c r="D93" s="5" t="s">
        <v>5959</v>
      </c>
      <c r="E93" s="5" t="s">
        <v>2699</v>
      </c>
      <c r="F93" s="5" t="s">
        <v>11267</v>
      </c>
      <c r="G93" s="6" t="s">
        <v>1710</v>
      </c>
      <c r="H93" s="6" t="s">
        <v>12633</v>
      </c>
      <c r="I93" s="6" t="s">
        <v>18404</v>
      </c>
      <c r="J93" s="6" t="s">
        <v>17167</v>
      </c>
      <c r="P93" s="9"/>
      <c r="Q93" s="11"/>
    </row>
    <row r="94" spans="4:17" x14ac:dyDescent="0.2">
      <c r="D94" s="5" t="s">
        <v>5959</v>
      </c>
      <c r="E94" s="5" t="s">
        <v>2699</v>
      </c>
      <c r="F94" s="5" t="s">
        <v>7100</v>
      </c>
      <c r="G94" s="6" t="s">
        <v>1710</v>
      </c>
      <c r="H94" s="6" t="s">
        <v>12633</v>
      </c>
      <c r="I94" s="6" t="s">
        <v>549</v>
      </c>
      <c r="J94" s="6" t="s">
        <v>549</v>
      </c>
      <c r="P94" s="9"/>
      <c r="Q94" s="11"/>
    </row>
    <row r="95" spans="4:17" x14ac:dyDescent="0.2">
      <c r="D95" s="5" t="s">
        <v>5959</v>
      </c>
      <c r="E95" s="5" t="s">
        <v>2699</v>
      </c>
      <c r="F95" s="5" t="s">
        <v>15449</v>
      </c>
      <c r="G95" s="6" t="s">
        <v>1710</v>
      </c>
      <c r="H95" s="6" t="s">
        <v>12633</v>
      </c>
      <c r="I95" s="6" t="s">
        <v>18117</v>
      </c>
      <c r="J95" s="6" t="s">
        <v>18117</v>
      </c>
      <c r="P95" s="9"/>
      <c r="Q95" s="11"/>
    </row>
    <row r="96" spans="4:17" x14ac:dyDescent="0.2">
      <c r="D96" s="5" t="s">
        <v>5959</v>
      </c>
      <c r="E96" s="5" t="s">
        <v>2699</v>
      </c>
      <c r="F96" s="5" t="s">
        <v>4288</v>
      </c>
      <c r="G96" s="6" t="s">
        <v>1710</v>
      </c>
      <c r="H96" s="6" t="s">
        <v>12633</v>
      </c>
      <c r="I96" s="6" t="s">
        <v>1019</v>
      </c>
      <c r="J96" s="6" t="s">
        <v>1019</v>
      </c>
      <c r="P96" s="9"/>
      <c r="Q96" s="11"/>
    </row>
    <row r="97" spans="4:17" x14ac:dyDescent="0.2">
      <c r="D97" s="5" t="s">
        <v>5959</v>
      </c>
      <c r="E97" s="5" t="s">
        <v>2699</v>
      </c>
      <c r="F97" s="5" t="s">
        <v>12930</v>
      </c>
      <c r="G97" s="6" t="s">
        <v>1710</v>
      </c>
      <c r="H97" s="6" t="s">
        <v>12633</v>
      </c>
      <c r="I97" s="6" t="s">
        <v>1019</v>
      </c>
      <c r="J97" s="6" t="s">
        <v>12253</v>
      </c>
      <c r="P97" s="9"/>
      <c r="Q97" s="11"/>
    </row>
    <row r="98" spans="4:17" x14ac:dyDescent="0.2">
      <c r="D98" s="5" t="s">
        <v>5959</v>
      </c>
      <c r="E98" s="5" t="s">
        <v>2699</v>
      </c>
      <c r="F98" s="5" t="s">
        <v>4564</v>
      </c>
      <c r="G98" s="6" t="s">
        <v>1710</v>
      </c>
      <c r="H98" s="6" t="s">
        <v>12633</v>
      </c>
      <c r="I98" s="6" t="s">
        <v>4048</v>
      </c>
      <c r="J98" s="6" t="s">
        <v>9413</v>
      </c>
      <c r="P98" s="9"/>
      <c r="Q98" s="11"/>
    </row>
    <row r="99" spans="4:17" ht="22.5" x14ac:dyDescent="0.2">
      <c r="D99" s="5" t="s">
        <v>5959</v>
      </c>
      <c r="E99" s="5" t="s">
        <v>2699</v>
      </c>
      <c r="F99" s="5" t="s">
        <v>1401</v>
      </c>
      <c r="G99" s="6" t="s">
        <v>1710</v>
      </c>
      <c r="H99" s="6" t="s">
        <v>12633</v>
      </c>
      <c r="I99" s="6" t="s">
        <v>4048</v>
      </c>
      <c r="J99" s="6" t="s">
        <v>9985</v>
      </c>
      <c r="P99" s="9"/>
      <c r="Q99" s="11"/>
    </row>
    <row r="100" spans="4:17" x14ac:dyDescent="0.2">
      <c r="D100" s="5" t="s">
        <v>5959</v>
      </c>
      <c r="E100" s="5" t="s">
        <v>2699</v>
      </c>
      <c r="F100" s="5" t="s">
        <v>10380</v>
      </c>
      <c r="G100" s="6" t="s">
        <v>1710</v>
      </c>
      <c r="H100" s="6" t="s">
        <v>12633</v>
      </c>
      <c r="I100" s="6" t="s">
        <v>4048</v>
      </c>
      <c r="J100" s="6" t="s">
        <v>12504</v>
      </c>
      <c r="P100" s="9"/>
      <c r="Q100" s="11"/>
    </row>
    <row r="101" spans="4:17" x14ac:dyDescent="0.2">
      <c r="D101" s="5" t="s">
        <v>5959</v>
      </c>
      <c r="E101" s="5" t="s">
        <v>2699</v>
      </c>
      <c r="F101" s="5" t="s">
        <v>10074</v>
      </c>
      <c r="G101" s="6" t="s">
        <v>1710</v>
      </c>
      <c r="H101" s="6" t="s">
        <v>12633</v>
      </c>
      <c r="I101" s="6" t="s">
        <v>4048</v>
      </c>
      <c r="J101" s="6" t="s">
        <v>4048</v>
      </c>
      <c r="P101" s="9"/>
      <c r="Q101" s="11"/>
    </row>
    <row r="102" spans="4:17" ht="22.5" x14ac:dyDescent="0.2">
      <c r="D102" s="5" t="s">
        <v>5959</v>
      </c>
      <c r="E102" s="5" t="s">
        <v>2699</v>
      </c>
      <c r="F102" s="5" t="s">
        <v>11009</v>
      </c>
      <c r="G102" s="6" t="s">
        <v>1710</v>
      </c>
      <c r="H102" s="6" t="s">
        <v>12633</v>
      </c>
      <c r="I102" s="6" t="s">
        <v>17504</v>
      </c>
      <c r="J102" s="6" t="s">
        <v>5829</v>
      </c>
      <c r="P102" s="9"/>
      <c r="Q102" s="11"/>
    </row>
    <row r="103" spans="4:17" ht="22.5" x14ac:dyDescent="0.2">
      <c r="D103" s="5" t="s">
        <v>5959</v>
      </c>
      <c r="E103" s="5" t="s">
        <v>2699</v>
      </c>
      <c r="F103" s="5" t="s">
        <v>5542</v>
      </c>
      <c r="G103" s="6" t="s">
        <v>1710</v>
      </c>
      <c r="H103" s="6" t="s">
        <v>12633</v>
      </c>
      <c r="I103" s="6" t="s">
        <v>17504</v>
      </c>
      <c r="J103" s="6" t="s">
        <v>17504</v>
      </c>
      <c r="P103" s="9"/>
      <c r="Q103" s="11"/>
    </row>
    <row r="104" spans="4:17" ht="22.5" x14ac:dyDescent="0.2">
      <c r="D104" s="5" t="s">
        <v>5959</v>
      </c>
      <c r="E104" s="5" t="s">
        <v>5614</v>
      </c>
      <c r="F104" s="5" t="s">
        <v>12134</v>
      </c>
      <c r="G104" s="6" t="s">
        <v>1710</v>
      </c>
      <c r="H104" s="6" t="s">
        <v>12633</v>
      </c>
      <c r="I104" s="6" t="s">
        <v>17504</v>
      </c>
      <c r="J104" s="6" t="s">
        <v>16579</v>
      </c>
      <c r="P104" s="9"/>
      <c r="Q104" s="11"/>
    </row>
    <row r="105" spans="4:17" x14ac:dyDescent="0.2">
      <c r="D105" s="5" t="s">
        <v>5959</v>
      </c>
      <c r="E105" s="5" t="s">
        <v>5614</v>
      </c>
      <c r="F105" s="5" t="s">
        <v>14258</v>
      </c>
      <c r="G105" s="6" t="s">
        <v>1710</v>
      </c>
      <c r="H105" s="6" t="s">
        <v>12633</v>
      </c>
      <c r="I105" s="6" t="s">
        <v>2293</v>
      </c>
      <c r="J105" s="6" t="s">
        <v>4423</v>
      </c>
      <c r="P105" s="9"/>
      <c r="Q105" s="11"/>
    </row>
    <row r="106" spans="4:17" x14ac:dyDescent="0.2">
      <c r="D106" s="5" t="s">
        <v>5959</v>
      </c>
      <c r="E106" s="5" t="s">
        <v>5614</v>
      </c>
      <c r="F106" s="5" t="s">
        <v>7320</v>
      </c>
      <c r="G106" s="6" t="s">
        <v>1710</v>
      </c>
      <c r="H106" s="6" t="s">
        <v>12633</v>
      </c>
      <c r="I106" s="6" t="s">
        <v>2293</v>
      </c>
      <c r="J106" s="6" t="s">
        <v>5326</v>
      </c>
      <c r="P106" s="9"/>
      <c r="Q106" s="11"/>
    </row>
    <row r="107" spans="4:17" x14ac:dyDescent="0.2">
      <c r="D107" s="5" t="s">
        <v>5959</v>
      </c>
      <c r="E107" s="5" t="s">
        <v>5614</v>
      </c>
      <c r="F107" s="5" t="s">
        <v>5656</v>
      </c>
      <c r="G107" s="6" t="s">
        <v>1710</v>
      </c>
      <c r="H107" s="6" t="s">
        <v>12633</v>
      </c>
      <c r="I107" s="6" t="s">
        <v>2293</v>
      </c>
      <c r="J107" s="6" t="s">
        <v>2293</v>
      </c>
      <c r="P107" s="9"/>
      <c r="Q107" s="11"/>
    </row>
    <row r="108" spans="4:17" x14ac:dyDescent="0.2">
      <c r="D108" s="5" t="s">
        <v>5959</v>
      </c>
      <c r="E108" s="5" t="s">
        <v>5614</v>
      </c>
      <c r="F108" s="5" t="s">
        <v>13099</v>
      </c>
      <c r="G108" s="6" t="s">
        <v>1710</v>
      </c>
      <c r="H108" s="6" t="s">
        <v>12633</v>
      </c>
      <c r="I108" s="6" t="s">
        <v>7246</v>
      </c>
      <c r="J108" s="6" t="s">
        <v>11375</v>
      </c>
      <c r="P108" s="9"/>
      <c r="Q108" s="11"/>
    </row>
    <row r="109" spans="4:17" x14ac:dyDescent="0.2">
      <c r="D109" s="5" t="s">
        <v>5959</v>
      </c>
      <c r="E109" s="5" t="s">
        <v>18823</v>
      </c>
      <c r="F109" s="5" t="s">
        <v>18823</v>
      </c>
      <c r="G109" s="6" t="s">
        <v>1710</v>
      </c>
      <c r="H109" s="6" t="s">
        <v>12633</v>
      </c>
      <c r="I109" s="6" t="s">
        <v>7246</v>
      </c>
      <c r="J109" s="6" t="s">
        <v>6867</v>
      </c>
      <c r="P109" s="9"/>
      <c r="Q109" s="11"/>
    </row>
    <row r="110" spans="4:17" x14ac:dyDescent="0.2">
      <c r="D110" s="5" t="s">
        <v>5959</v>
      </c>
      <c r="E110" s="5" t="s">
        <v>18823</v>
      </c>
      <c r="F110" s="5" t="s">
        <v>10495</v>
      </c>
      <c r="G110" s="6" t="s">
        <v>1710</v>
      </c>
      <c r="H110" s="6" t="s">
        <v>12633</v>
      </c>
      <c r="I110" s="6" t="s">
        <v>7246</v>
      </c>
      <c r="J110" s="6" t="s">
        <v>9772</v>
      </c>
      <c r="P110" s="9"/>
      <c r="Q110" s="11"/>
    </row>
    <row r="111" spans="4:17" x14ac:dyDescent="0.2">
      <c r="D111" s="5" t="s">
        <v>5959</v>
      </c>
      <c r="E111" s="5" t="s">
        <v>12707</v>
      </c>
      <c r="F111" s="5" t="s">
        <v>5605</v>
      </c>
      <c r="G111" s="6" t="s">
        <v>1710</v>
      </c>
      <c r="H111" s="6" t="s">
        <v>12633</v>
      </c>
      <c r="I111" s="6" t="s">
        <v>7246</v>
      </c>
      <c r="J111" s="6" t="s">
        <v>7246</v>
      </c>
      <c r="P111" s="9"/>
      <c r="Q111" s="11"/>
    </row>
    <row r="112" spans="4:17" x14ac:dyDescent="0.2">
      <c r="D112" s="5" t="s">
        <v>5959</v>
      </c>
      <c r="E112" s="5" t="s">
        <v>12707</v>
      </c>
      <c r="F112" s="5" t="s">
        <v>11024</v>
      </c>
      <c r="G112" s="6" t="s">
        <v>1710</v>
      </c>
      <c r="H112" s="6" t="s">
        <v>12633</v>
      </c>
      <c r="I112" s="6" t="s">
        <v>1624</v>
      </c>
      <c r="J112" s="6" t="s">
        <v>1624</v>
      </c>
      <c r="P112" s="9"/>
      <c r="Q112" s="11"/>
    </row>
    <row r="113" spans="4:17" x14ac:dyDescent="0.2">
      <c r="D113" s="5" t="s">
        <v>5959</v>
      </c>
      <c r="E113" s="5" t="s">
        <v>12707</v>
      </c>
      <c r="F113" s="5" t="s">
        <v>10764</v>
      </c>
      <c r="G113" s="6" t="s">
        <v>1710</v>
      </c>
      <c r="H113" s="6" t="s">
        <v>8808</v>
      </c>
      <c r="I113" s="6" t="s">
        <v>1676</v>
      </c>
      <c r="J113" s="6" t="s">
        <v>194</v>
      </c>
      <c r="P113" s="9"/>
      <c r="Q113" s="11"/>
    </row>
    <row r="114" spans="4:17" x14ac:dyDescent="0.2">
      <c r="D114" s="5" t="s">
        <v>5959</v>
      </c>
      <c r="E114" s="5" t="s">
        <v>12707</v>
      </c>
      <c r="F114" s="5" t="s">
        <v>14795</v>
      </c>
      <c r="G114" s="6" t="s">
        <v>1710</v>
      </c>
      <c r="H114" s="6" t="s">
        <v>8808</v>
      </c>
      <c r="I114" s="6" t="s">
        <v>1676</v>
      </c>
      <c r="J114" s="6" t="s">
        <v>1676</v>
      </c>
      <c r="P114" s="9"/>
      <c r="Q114" s="11"/>
    </row>
    <row r="115" spans="4:17" x14ac:dyDescent="0.2">
      <c r="D115" s="5" t="s">
        <v>5959</v>
      </c>
      <c r="E115" s="5" t="s">
        <v>12707</v>
      </c>
      <c r="F115" s="5" t="s">
        <v>11958</v>
      </c>
      <c r="G115" s="6" t="s">
        <v>1710</v>
      </c>
      <c r="H115" s="6" t="s">
        <v>8808</v>
      </c>
      <c r="I115" s="6" t="s">
        <v>1676</v>
      </c>
      <c r="J115" s="6" t="s">
        <v>18277</v>
      </c>
      <c r="P115" s="9"/>
      <c r="Q115" s="11"/>
    </row>
    <row r="116" spans="4:17" x14ac:dyDescent="0.2">
      <c r="D116" s="5" t="s">
        <v>5959</v>
      </c>
      <c r="E116" s="5" t="s">
        <v>12707</v>
      </c>
      <c r="F116" s="5" t="s">
        <v>8767</v>
      </c>
      <c r="G116" s="6" t="s">
        <v>1710</v>
      </c>
      <c r="H116" s="6" t="s">
        <v>8808</v>
      </c>
      <c r="I116" s="6" t="s">
        <v>9129</v>
      </c>
      <c r="J116" s="6" t="s">
        <v>8003</v>
      </c>
      <c r="P116" s="9"/>
      <c r="Q116" s="11"/>
    </row>
    <row r="117" spans="4:17" x14ac:dyDescent="0.2">
      <c r="D117" s="5" t="s">
        <v>12509</v>
      </c>
      <c r="E117" s="5" t="s">
        <v>3430</v>
      </c>
      <c r="F117" s="5" t="s">
        <v>15182</v>
      </c>
      <c r="G117" s="6" t="s">
        <v>1710</v>
      </c>
      <c r="H117" s="6" t="s">
        <v>8808</v>
      </c>
      <c r="I117" s="6" t="s">
        <v>9129</v>
      </c>
      <c r="J117" s="6" t="s">
        <v>9129</v>
      </c>
      <c r="P117" s="9"/>
      <c r="Q117" s="11"/>
    </row>
    <row r="118" spans="4:17" x14ac:dyDescent="0.2">
      <c r="D118" s="5" t="s">
        <v>12509</v>
      </c>
      <c r="E118" s="5" t="s">
        <v>3430</v>
      </c>
      <c r="F118" s="5" t="s">
        <v>14589</v>
      </c>
      <c r="G118" s="6" t="s">
        <v>1710</v>
      </c>
      <c r="H118" s="6" t="s">
        <v>8808</v>
      </c>
      <c r="I118" s="6" t="s">
        <v>15235</v>
      </c>
      <c r="J118" s="6" t="s">
        <v>12815</v>
      </c>
      <c r="P118" s="9"/>
      <c r="Q118" s="11"/>
    </row>
    <row r="119" spans="4:17" x14ac:dyDescent="0.2">
      <c r="D119" s="5" t="s">
        <v>12509</v>
      </c>
      <c r="E119" s="5" t="s">
        <v>3430</v>
      </c>
      <c r="F119" s="5" t="s">
        <v>14152</v>
      </c>
      <c r="G119" s="6" t="s">
        <v>1710</v>
      </c>
      <c r="H119" s="6" t="s">
        <v>8808</v>
      </c>
      <c r="I119" s="6" t="s">
        <v>15235</v>
      </c>
      <c r="J119" s="6" t="s">
        <v>2411</v>
      </c>
      <c r="P119" s="9"/>
      <c r="Q119" s="11"/>
    </row>
    <row r="120" spans="4:17" x14ac:dyDescent="0.2">
      <c r="D120" s="5" t="s">
        <v>12509</v>
      </c>
      <c r="E120" s="5" t="s">
        <v>3430</v>
      </c>
      <c r="F120" s="5" t="s">
        <v>10320</v>
      </c>
      <c r="G120" s="6" t="s">
        <v>1710</v>
      </c>
      <c r="H120" s="6" t="s">
        <v>8808</v>
      </c>
      <c r="I120" s="6" t="s">
        <v>15235</v>
      </c>
      <c r="J120" s="6" t="s">
        <v>15235</v>
      </c>
      <c r="P120" s="9"/>
      <c r="Q120" s="11"/>
    </row>
    <row r="121" spans="4:17" x14ac:dyDescent="0.2">
      <c r="D121" s="5" t="s">
        <v>12509</v>
      </c>
      <c r="E121" s="5" t="s">
        <v>3430</v>
      </c>
      <c r="F121" s="5" t="s">
        <v>18264</v>
      </c>
      <c r="G121" s="6" t="s">
        <v>1710</v>
      </c>
      <c r="H121" s="6" t="s">
        <v>8808</v>
      </c>
      <c r="I121" s="6" t="s">
        <v>4315</v>
      </c>
      <c r="J121" s="6" t="s">
        <v>4315</v>
      </c>
      <c r="P121" s="9"/>
      <c r="Q121" s="11"/>
    </row>
    <row r="122" spans="4:17" ht="22.5" x14ac:dyDescent="0.2">
      <c r="D122" s="5" t="s">
        <v>12509</v>
      </c>
      <c r="E122" s="5" t="s">
        <v>3430</v>
      </c>
      <c r="F122" s="5" t="s">
        <v>13829</v>
      </c>
      <c r="G122" s="6" t="s">
        <v>1710</v>
      </c>
      <c r="H122" s="6" t="s">
        <v>8808</v>
      </c>
      <c r="I122" s="6" t="s">
        <v>13558</v>
      </c>
      <c r="J122" s="6" t="s">
        <v>12607</v>
      </c>
      <c r="P122" s="9"/>
      <c r="Q122" s="11"/>
    </row>
    <row r="123" spans="4:17" ht="22.5" x14ac:dyDescent="0.2">
      <c r="D123" s="5" t="s">
        <v>12509</v>
      </c>
      <c r="E123" s="5" t="s">
        <v>2460</v>
      </c>
      <c r="F123" s="5" t="s">
        <v>8752</v>
      </c>
      <c r="G123" s="6" t="s">
        <v>1710</v>
      </c>
      <c r="H123" s="6" t="s">
        <v>8808</v>
      </c>
      <c r="I123" s="6" t="s">
        <v>13558</v>
      </c>
      <c r="J123" s="6" t="s">
        <v>13681</v>
      </c>
      <c r="P123" s="9"/>
      <c r="Q123" s="11"/>
    </row>
    <row r="124" spans="4:17" ht="22.5" x14ac:dyDescent="0.2">
      <c r="D124" s="5" t="s">
        <v>12509</v>
      </c>
      <c r="E124" s="5" t="s">
        <v>2460</v>
      </c>
      <c r="F124" s="5" t="s">
        <v>14613</v>
      </c>
      <c r="G124" s="6" t="s">
        <v>1710</v>
      </c>
      <c r="H124" s="6" t="s">
        <v>8808</v>
      </c>
      <c r="I124" s="6" t="s">
        <v>13558</v>
      </c>
      <c r="J124" s="6" t="s">
        <v>18592</v>
      </c>
      <c r="P124" s="9"/>
      <c r="Q124" s="11"/>
    </row>
    <row r="125" spans="4:17" ht="22.5" x14ac:dyDescent="0.2">
      <c r="D125" s="5" t="s">
        <v>12509</v>
      </c>
      <c r="E125" s="5" t="s">
        <v>2460</v>
      </c>
      <c r="F125" s="5" t="s">
        <v>3655</v>
      </c>
      <c r="G125" s="6" t="s">
        <v>1710</v>
      </c>
      <c r="H125" s="6" t="s">
        <v>8808</v>
      </c>
      <c r="I125" s="6" t="s">
        <v>13558</v>
      </c>
      <c r="J125" s="6" t="s">
        <v>13558</v>
      </c>
      <c r="P125" s="9"/>
      <c r="Q125" s="11"/>
    </row>
    <row r="126" spans="4:17" ht="22.5" x14ac:dyDescent="0.2">
      <c r="D126" s="5" t="s">
        <v>12509</v>
      </c>
      <c r="E126" s="5" t="s">
        <v>2460</v>
      </c>
      <c r="F126" s="5" t="s">
        <v>5787</v>
      </c>
      <c r="G126" s="6" t="s">
        <v>1710</v>
      </c>
      <c r="H126" s="6" t="s">
        <v>8808</v>
      </c>
      <c r="I126" s="6" t="s">
        <v>3719</v>
      </c>
      <c r="J126" s="6" t="s">
        <v>9343</v>
      </c>
      <c r="P126" s="9"/>
      <c r="Q126" s="11"/>
    </row>
    <row r="127" spans="4:17" ht="22.5" x14ac:dyDescent="0.2">
      <c r="D127" s="5" t="s">
        <v>12509</v>
      </c>
      <c r="E127" s="5" t="s">
        <v>2460</v>
      </c>
      <c r="F127" s="5" t="s">
        <v>10697</v>
      </c>
      <c r="G127" s="6" t="s">
        <v>1710</v>
      </c>
      <c r="H127" s="6" t="s">
        <v>8808</v>
      </c>
      <c r="I127" s="6" t="s">
        <v>3719</v>
      </c>
      <c r="J127" s="6" t="s">
        <v>13030</v>
      </c>
      <c r="P127" s="9"/>
      <c r="Q127" s="11"/>
    </row>
    <row r="128" spans="4:17" ht="22.5" x14ac:dyDescent="0.2">
      <c r="D128" s="5" t="s">
        <v>12509</v>
      </c>
      <c r="E128" s="5" t="s">
        <v>2460</v>
      </c>
      <c r="F128" s="5" t="s">
        <v>15720</v>
      </c>
      <c r="G128" s="6" t="s">
        <v>1710</v>
      </c>
      <c r="H128" s="6" t="s">
        <v>8808</v>
      </c>
      <c r="I128" s="6" t="s">
        <v>3719</v>
      </c>
      <c r="J128" s="6" t="s">
        <v>11050</v>
      </c>
      <c r="P128" s="9"/>
      <c r="Q128" s="11"/>
    </row>
    <row r="129" spans="4:17" ht="22.5" x14ac:dyDescent="0.2">
      <c r="D129" s="5" t="s">
        <v>17540</v>
      </c>
      <c r="E129" s="5" t="s">
        <v>7758</v>
      </c>
      <c r="F129" s="5" t="s">
        <v>7758</v>
      </c>
      <c r="G129" s="6" t="s">
        <v>1710</v>
      </c>
      <c r="H129" s="6" t="s">
        <v>8808</v>
      </c>
      <c r="I129" s="6" t="s">
        <v>3719</v>
      </c>
      <c r="J129" s="6" t="s">
        <v>6835</v>
      </c>
      <c r="P129" s="9"/>
      <c r="Q129" s="11"/>
    </row>
    <row r="130" spans="4:17" ht="22.5" x14ac:dyDescent="0.2">
      <c r="D130" s="5" t="s">
        <v>17540</v>
      </c>
      <c r="E130" s="5" t="s">
        <v>7758</v>
      </c>
      <c r="F130" s="5" t="s">
        <v>3619</v>
      </c>
      <c r="G130" s="6" t="s">
        <v>1710</v>
      </c>
      <c r="H130" s="6" t="s">
        <v>8808</v>
      </c>
      <c r="I130" s="6" t="s">
        <v>3719</v>
      </c>
      <c r="J130" s="6" t="s">
        <v>18244</v>
      </c>
      <c r="P130" s="9"/>
      <c r="Q130" s="11"/>
    </row>
    <row r="131" spans="4:17" ht="22.5" x14ac:dyDescent="0.2">
      <c r="D131" s="5" t="s">
        <v>17540</v>
      </c>
      <c r="E131" s="5" t="s">
        <v>7758</v>
      </c>
      <c r="F131" s="5" t="s">
        <v>2680</v>
      </c>
      <c r="G131" s="6" t="s">
        <v>1710</v>
      </c>
      <c r="H131" s="6" t="s">
        <v>8808</v>
      </c>
      <c r="I131" s="6" t="s">
        <v>3719</v>
      </c>
      <c r="J131" s="6" t="s">
        <v>3719</v>
      </c>
      <c r="P131" s="9"/>
      <c r="Q131" s="11"/>
    </row>
    <row r="132" spans="4:17" x14ac:dyDescent="0.2">
      <c r="D132" s="5" t="s">
        <v>17540</v>
      </c>
      <c r="E132" s="5" t="s">
        <v>628</v>
      </c>
      <c r="F132" s="5" t="s">
        <v>12144</v>
      </c>
      <c r="G132" s="6" t="s">
        <v>1710</v>
      </c>
      <c r="H132" s="6" t="s">
        <v>8808</v>
      </c>
      <c r="I132" s="6" t="s">
        <v>14113</v>
      </c>
      <c r="J132" s="6" t="s">
        <v>14612</v>
      </c>
      <c r="P132" s="9"/>
      <c r="Q132" s="11"/>
    </row>
    <row r="133" spans="4:17" x14ac:dyDescent="0.2">
      <c r="D133" s="5" t="s">
        <v>17540</v>
      </c>
      <c r="E133" s="5" t="s">
        <v>628</v>
      </c>
      <c r="F133" s="5" t="s">
        <v>3958</v>
      </c>
      <c r="G133" s="6" t="s">
        <v>1710</v>
      </c>
      <c r="H133" s="6" t="s">
        <v>8808</v>
      </c>
      <c r="I133" s="6" t="s">
        <v>14113</v>
      </c>
      <c r="J133" s="6" t="s">
        <v>14113</v>
      </c>
      <c r="P133" s="9"/>
      <c r="Q133" s="11"/>
    </row>
    <row r="134" spans="4:17" ht="22.5" x14ac:dyDescent="0.2">
      <c r="D134" s="5" t="s">
        <v>17540</v>
      </c>
      <c r="E134" s="5" t="s">
        <v>10724</v>
      </c>
      <c r="F134" s="5" t="s">
        <v>18074</v>
      </c>
      <c r="G134" s="6" t="s">
        <v>1710</v>
      </c>
      <c r="H134" s="6" t="s">
        <v>8808</v>
      </c>
      <c r="I134" s="6" t="s">
        <v>2915</v>
      </c>
      <c r="J134" s="6" t="s">
        <v>2915</v>
      </c>
      <c r="P134" s="9"/>
      <c r="Q134" s="11"/>
    </row>
    <row r="135" spans="4:17" x14ac:dyDescent="0.2">
      <c r="D135" s="5" t="s">
        <v>17540</v>
      </c>
      <c r="E135" s="5" t="s">
        <v>10724</v>
      </c>
      <c r="F135" s="5" t="s">
        <v>17681</v>
      </c>
      <c r="G135" s="6" t="s">
        <v>1710</v>
      </c>
      <c r="H135" s="6" t="s">
        <v>8808</v>
      </c>
      <c r="I135" s="6" t="s">
        <v>9058</v>
      </c>
      <c r="J135" s="6" t="s">
        <v>7714</v>
      </c>
      <c r="P135" s="9"/>
      <c r="Q135" s="11"/>
    </row>
    <row r="136" spans="4:17" x14ac:dyDescent="0.2">
      <c r="D136" s="5" t="s">
        <v>16544</v>
      </c>
      <c r="E136" s="5" t="s">
        <v>9644</v>
      </c>
      <c r="F136" s="5" t="s">
        <v>9644</v>
      </c>
      <c r="G136" s="6" t="s">
        <v>1710</v>
      </c>
      <c r="H136" s="6" t="s">
        <v>8808</v>
      </c>
      <c r="I136" s="6" t="s">
        <v>9058</v>
      </c>
      <c r="J136" s="6" t="s">
        <v>11933</v>
      </c>
      <c r="P136" s="9"/>
      <c r="Q136" s="11"/>
    </row>
    <row r="137" spans="4:17" x14ac:dyDescent="0.2">
      <c r="D137" s="5" t="s">
        <v>16544</v>
      </c>
      <c r="E137" s="5" t="s">
        <v>9644</v>
      </c>
      <c r="F137" s="5" t="s">
        <v>16999</v>
      </c>
      <c r="G137" s="6" t="s">
        <v>1710</v>
      </c>
      <c r="H137" s="6" t="s">
        <v>8808</v>
      </c>
      <c r="I137" s="6" t="s">
        <v>9058</v>
      </c>
      <c r="J137" s="6" t="s">
        <v>9058</v>
      </c>
      <c r="P137" s="9"/>
      <c r="Q137" s="11"/>
    </row>
    <row r="138" spans="4:17" ht="22.5" x14ac:dyDescent="0.2">
      <c r="D138" s="5" t="s">
        <v>16544</v>
      </c>
      <c r="E138" s="5" t="s">
        <v>9644</v>
      </c>
      <c r="F138" s="5" t="s">
        <v>13249</v>
      </c>
      <c r="G138" s="6" t="s">
        <v>8094</v>
      </c>
      <c r="H138" s="6" t="s">
        <v>18174</v>
      </c>
      <c r="I138" s="6" t="s">
        <v>18784</v>
      </c>
      <c r="J138" s="6" t="s">
        <v>18784</v>
      </c>
      <c r="P138" s="9"/>
      <c r="Q138" s="11"/>
    </row>
    <row r="139" spans="4:17" ht="22.5" x14ac:dyDescent="0.2">
      <c r="D139" s="5" t="s">
        <v>16544</v>
      </c>
      <c r="E139" s="5" t="s">
        <v>9644</v>
      </c>
      <c r="F139" s="5" t="s">
        <v>8847</v>
      </c>
      <c r="G139" s="6" t="s">
        <v>8094</v>
      </c>
      <c r="H139" s="6" t="s">
        <v>18174</v>
      </c>
      <c r="I139" s="6" t="s">
        <v>18784</v>
      </c>
      <c r="J139" s="6" t="s">
        <v>479</v>
      </c>
      <c r="P139" s="9"/>
      <c r="Q139" s="11"/>
    </row>
    <row r="140" spans="4:17" ht="22.5" x14ac:dyDescent="0.2">
      <c r="D140" s="5" t="s">
        <v>16544</v>
      </c>
      <c r="E140" s="5" t="s">
        <v>9644</v>
      </c>
      <c r="F140" s="5" t="s">
        <v>11293</v>
      </c>
      <c r="G140" s="6" t="s">
        <v>8094</v>
      </c>
      <c r="H140" s="6" t="s">
        <v>18174</v>
      </c>
      <c r="I140" s="6" t="s">
        <v>18784</v>
      </c>
      <c r="J140" s="6" t="s">
        <v>12664</v>
      </c>
      <c r="P140" s="9"/>
      <c r="Q140" s="11"/>
    </row>
    <row r="141" spans="4:17" ht="22.5" x14ac:dyDescent="0.2">
      <c r="D141" s="5" t="s">
        <v>16544</v>
      </c>
      <c r="E141" s="5" t="s">
        <v>9644</v>
      </c>
      <c r="F141" s="5" t="s">
        <v>17994</v>
      </c>
      <c r="G141" s="6" t="s">
        <v>8094</v>
      </c>
      <c r="H141" s="6" t="s">
        <v>18174</v>
      </c>
      <c r="I141" s="6" t="s">
        <v>5975</v>
      </c>
      <c r="J141" s="6" t="s">
        <v>17485</v>
      </c>
      <c r="P141" s="9"/>
      <c r="Q141" s="11"/>
    </row>
    <row r="142" spans="4:17" ht="22.5" x14ac:dyDescent="0.2">
      <c r="D142" s="5" t="s">
        <v>16544</v>
      </c>
      <c r="E142" s="5" t="s">
        <v>16566</v>
      </c>
      <c r="F142" s="5" t="s">
        <v>3653</v>
      </c>
      <c r="G142" s="6" t="s">
        <v>8094</v>
      </c>
      <c r="H142" s="6" t="s">
        <v>18174</v>
      </c>
      <c r="I142" s="6" t="s">
        <v>5975</v>
      </c>
      <c r="J142" s="6" t="s">
        <v>5975</v>
      </c>
      <c r="P142" s="9"/>
      <c r="Q142" s="11"/>
    </row>
    <row r="143" spans="4:17" ht="22.5" x14ac:dyDescent="0.2">
      <c r="D143" s="5" t="s">
        <v>16544</v>
      </c>
      <c r="E143" s="5" t="s">
        <v>16566</v>
      </c>
      <c r="F143" s="5" t="s">
        <v>18036</v>
      </c>
      <c r="G143" s="6" t="s">
        <v>8094</v>
      </c>
      <c r="H143" s="6" t="s">
        <v>18174</v>
      </c>
      <c r="I143" s="6" t="s">
        <v>5975</v>
      </c>
      <c r="J143" s="6" t="s">
        <v>2918</v>
      </c>
      <c r="P143" s="9"/>
      <c r="Q143" s="11"/>
    </row>
    <row r="144" spans="4:17" ht="22.5" x14ac:dyDescent="0.2">
      <c r="D144" s="5" t="s">
        <v>16544</v>
      </c>
      <c r="E144" s="5" t="s">
        <v>16566</v>
      </c>
      <c r="F144" s="5" t="s">
        <v>3228</v>
      </c>
      <c r="G144" s="6" t="s">
        <v>8094</v>
      </c>
      <c r="H144" s="6" t="s">
        <v>18174</v>
      </c>
      <c r="I144" s="6" t="s">
        <v>18435</v>
      </c>
      <c r="J144" s="6" t="s">
        <v>18435</v>
      </c>
      <c r="P144" s="9"/>
      <c r="Q144" s="11"/>
    </row>
    <row r="145" spans="4:17" ht="22.5" x14ac:dyDescent="0.2">
      <c r="D145" s="5" t="s">
        <v>16544</v>
      </c>
      <c r="E145" s="5" t="s">
        <v>8705</v>
      </c>
      <c r="F145" s="5" t="s">
        <v>8705</v>
      </c>
      <c r="G145" s="6" t="s">
        <v>8094</v>
      </c>
      <c r="H145" s="6" t="s">
        <v>18174</v>
      </c>
      <c r="I145" s="6" t="s">
        <v>18435</v>
      </c>
      <c r="J145" s="6" t="s">
        <v>14385</v>
      </c>
      <c r="P145" s="9"/>
      <c r="Q145" s="11"/>
    </row>
    <row r="146" spans="4:17" ht="22.5" x14ac:dyDescent="0.2">
      <c r="D146" s="5" t="s">
        <v>16544</v>
      </c>
      <c r="E146" s="5" t="s">
        <v>8705</v>
      </c>
      <c r="F146" s="5" t="s">
        <v>7216</v>
      </c>
      <c r="G146" s="6" t="s">
        <v>8094</v>
      </c>
      <c r="H146" s="6" t="s">
        <v>18174</v>
      </c>
      <c r="I146" s="6" t="s">
        <v>1155</v>
      </c>
      <c r="J146" s="6" t="s">
        <v>9482</v>
      </c>
      <c r="P146" s="9"/>
      <c r="Q146" s="11"/>
    </row>
    <row r="147" spans="4:17" ht="22.5" x14ac:dyDescent="0.2">
      <c r="D147" s="5" t="s">
        <v>16544</v>
      </c>
      <c r="E147" s="5" t="s">
        <v>8705</v>
      </c>
      <c r="F147" s="5" t="s">
        <v>15470</v>
      </c>
      <c r="G147" s="6" t="s">
        <v>8094</v>
      </c>
      <c r="H147" s="6" t="s">
        <v>18174</v>
      </c>
      <c r="I147" s="6" t="s">
        <v>1155</v>
      </c>
      <c r="J147" s="6" t="s">
        <v>1155</v>
      </c>
      <c r="P147" s="9"/>
      <c r="Q147" s="11"/>
    </row>
    <row r="148" spans="4:17" ht="22.5" x14ac:dyDescent="0.2">
      <c r="D148" s="5" t="s">
        <v>16544</v>
      </c>
      <c r="E148" s="5" t="s">
        <v>8705</v>
      </c>
      <c r="F148" s="5" t="s">
        <v>4525</v>
      </c>
      <c r="G148" s="6" t="s">
        <v>8094</v>
      </c>
      <c r="H148" s="6" t="s">
        <v>18174</v>
      </c>
      <c r="I148" s="6" t="s">
        <v>1155</v>
      </c>
      <c r="J148" s="6" t="s">
        <v>16392</v>
      </c>
      <c r="P148" s="9"/>
      <c r="Q148" s="11"/>
    </row>
    <row r="149" spans="4:17" x14ac:dyDescent="0.2">
      <c r="D149" s="5" t="s">
        <v>16544</v>
      </c>
      <c r="E149" s="5" t="s">
        <v>8705</v>
      </c>
      <c r="F149" s="5" t="s">
        <v>17690</v>
      </c>
      <c r="G149" s="6" t="s">
        <v>8094</v>
      </c>
      <c r="H149" s="6" t="s">
        <v>2600</v>
      </c>
      <c r="I149" s="6" t="s">
        <v>12132</v>
      </c>
      <c r="J149" s="6" t="s">
        <v>12411</v>
      </c>
      <c r="P149" s="9"/>
      <c r="Q149" s="11"/>
    </row>
    <row r="150" spans="4:17" x14ac:dyDescent="0.2">
      <c r="D150" s="5" t="s">
        <v>3081</v>
      </c>
      <c r="E150" s="5" t="s">
        <v>11112</v>
      </c>
      <c r="F150" s="5" t="s">
        <v>11112</v>
      </c>
      <c r="G150" s="6" t="s">
        <v>8094</v>
      </c>
      <c r="H150" s="6" t="s">
        <v>2600</v>
      </c>
      <c r="I150" s="6" t="s">
        <v>12132</v>
      </c>
      <c r="J150" s="6" t="s">
        <v>12132</v>
      </c>
      <c r="P150" s="9"/>
      <c r="Q150" s="11"/>
    </row>
    <row r="151" spans="4:17" x14ac:dyDescent="0.2">
      <c r="D151" s="5" t="s">
        <v>3081</v>
      </c>
      <c r="E151" s="5" t="s">
        <v>14451</v>
      </c>
      <c r="F151" s="5" t="s">
        <v>4622</v>
      </c>
      <c r="G151" s="6" t="s">
        <v>8094</v>
      </c>
      <c r="H151" s="6" t="s">
        <v>2600</v>
      </c>
      <c r="I151" s="6" t="s">
        <v>12132</v>
      </c>
      <c r="J151" s="6" t="s">
        <v>8986</v>
      </c>
      <c r="P151" s="9"/>
      <c r="Q151" s="11"/>
    </row>
    <row r="152" spans="4:17" x14ac:dyDescent="0.2">
      <c r="D152" s="5" t="s">
        <v>3081</v>
      </c>
      <c r="E152" s="5" t="s">
        <v>14451</v>
      </c>
      <c r="F152" s="5" t="s">
        <v>4637</v>
      </c>
      <c r="G152" s="6" t="s">
        <v>8094</v>
      </c>
      <c r="H152" s="6" t="s">
        <v>2600</v>
      </c>
      <c r="I152" s="6" t="s">
        <v>12132</v>
      </c>
      <c r="J152" s="6" t="s">
        <v>9851</v>
      </c>
      <c r="P152" s="9"/>
      <c r="Q152" s="11"/>
    </row>
    <row r="153" spans="4:17" x14ac:dyDescent="0.2">
      <c r="D153" s="5" t="s">
        <v>3081</v>
      </c>
      <c r="E153" s="5" t="s">
        <v>14451</v>
      </c>
      <c r="F153" s="5" t="s">
        <v>6000</v>
      </c>
      <c r="G153" s="6" t="s">
        <v>8094</v>
      </c>
      <c r="H153" s="6" t="s">
        <v>2600</v>
      </c>
      <c r="I153" s="6" t="s">
        <v>12132</v>
      </c>
      <c r="J153" s="6" t="s">
        <v>6565</v>
      </c>
      <c r="P153" s="9"/>
      <c r="Q153" s="11"/>
    </row>
    <row r="154" spans="4:17" x14ac:dyDescent="0.2">
      <c r="D154" s="5" t="s">
        <v>3081</v>
      </c>
      <c r="E154" s="5" t="s">
        <v>14451</v>
      </c>
      <c r="F154" s="5" t="s">
        <v>5996</v>
      </c>
      <c r="G154" s="6" t="s">
        <v>8094</v>
      </c>
      <c r="H154" s="6" t="s">
        <v>2600</v>
      </c>
      <c r="I154" s="6" t="s">
        <v>12132</v>
      </c>
      <c r="J154" s="6" t="s">
        <v>12389</v>
      </c>
      <c r="P154" s="9"/>
      <c r="Q154" s="11"/>
    </row>
    <row r="155" spans="4:17" x14ac:dyDescent="0.2">
      <c r="D155" s="5" t="s">
        <v>3081</v>
      </c>
      <c r="E155" s="5" t="s">
        <v>14451</v>
      </c>
      <c r="F155" s="5" t="s">
        <v>4764</v>
      </c>
      <c r="G155" s="6" t="s">
        <v>8094</v>
      </c>
      <c r="H155" s="6" t="s">
        <v>2600</v>
      </c>
      <c r="I155" s="6" t="s">
        <v>5829</v>
      </c>
      <c r="J155" s="6" t="s">
        <v>5829</v>
      </c>
      <c r="P155" s="9"/>
      <c r="Q155" s="11"/>
    </row>
    <row r="156" spans="4:17" x14ac:dyDescent="0.2">
      <c r="D156" s="5" t="s">
        <v>3081</v>
      </c>
      <c r="E156" s="5" t="s">
        <v>14451</v>
      </c>
      <c r="F156" s="5" t="s">
        <v>14367</v>
      </c>
      <c r="G156" s="6" t="s">
        <v>8094</v>
      </c>
      <c r="H156" s="6" t="s">
        <v>2600</v>
      </c>
      <c r="I156" s="6" t="s">
        <v>10375</v>
      </c>
      <c r="J156" s="6" t="s">
        <v>5356</v>
      </c>
      <c r="P156" s="9"/>
      <c r="Q156" s="11"/>
    </row>
    <row r="157" spans="4:17" x14ac:dyDescent="0.2">
      <c r="D157" s="5" t="s">
        <v>3081</v>
      </c>
      <c r="E157" s="5" t="s">
        <v>14451</v>
      </c>
      <c r="F157" s="5" t="s">
        <v>11467</v>
      </c>
      <c r="G157" s="6" t="s">
        <v>8094</v>
      </c>
      <c r="H157" s="6" t="s">
        <v>2600</v>
      </c>
      <c r="I157" s="6" t="s">
        <v>10375</v>
      </c>
      <c r="J157" s="6" t="s">
        <v>10375</v>
      </c>
      <c r="P157" s="9"/>
      <c r="Q157" s="11"/>
    </row>
    <row r="158" spans="4:17" x14ac:dyDescent="0.2">
      <c r="G158" s="6" t="s">
        <v>8094</v>
      </c>
      <c r="H158" s="6" t="s">
        <v>2600</v>
      </c>
      <c r="I158" s="6" t="s">
        <v>10375</v>
      </c>
      <c r="J158" s="6" t="s">
        <v>14617</v>
      </c>
      <c r="P158" s="9"/>
      <c r="Q158" s="11"/>
    </row>
    <row r="159" spans="4:17" ht="22.5" x14ac:dyDescent="0.2">
      <c r="G159" s="6" t="s">
        <v>8094</v>
      </c>
      <c r="H159" s="6" t="s">
        <v>5889</v>
      </c>
      <c r="I159" s="6" t="s">
        <v>39</v>
      </c>
      <c r="J159" s="6" t="s">
        <v>39</v>
      </c>
      <c r="P159" s="9"/>
      <c r="Q159" s="11"/>
    </row>
    <row r="160" spans="4:17" ht="22.5" x14ac:dyDescent="0.2">
      <c r="G160" s="6" t="s">
        <v>8094</v>
      </c>
      <c r="H160" s="6" t="s">
        <v>5889</v>
      </c>
      <c r="I160" s="6" t="s">
        <v>39</v>
      </c>
      <c r="J160" s="6" t="s">
        <v>17307</v>
      </c>
      <c r="P160" s="9"/>
      <c r="Q160" s="11"/>
    </row>
    <row r="161" spans="7:17" ht="22.5" x14ac:dyDescent="0.2">
      <c r="G161" s="6" t="s">
        <v>8094</v>
      </c>
      <c r="H161" s="6" t="s">
        <v>5889</v>
      </c>
      <c r="I161" s="6" t="s">
        <v>1829</v>
      </c>
      <c r="J161" s="6" t="s">
        <v>2212</v>
      </c>
      <c r="P161" s="9"/>
      <c r="Q161" s="11"/>
    </row>
    <row r="162" spans="7:17" ht="22.5" x14ac:dyDescent="0.2">
      <c r="G162" s="6" t="s">
        <v>8094</v>
      </c>
      <c r="H162" s="6" t="s">
        <v>5889</v>
      </c>
      <c r="I162" s="6" t="s">
        <v>1829</v>
      </c>
      <c r="J162" s="6" t="s">
        <v>1152</v>
      </c>
      <c r="P162" s="9"/>
      <c r="Q162" s="11"/>
    </row>
    <row r="163" spans="7:17" ht="22.5" x14ac:dyDescent="0.2">
      <c r="G163" s="6" t="s">
        <v>8094</v>
      </c>
      <c r="H163" s="6" t="s">
        <v>5889</v>
      </c>
      <c r="I163" s="6" t="s">
        <v>1829</v>
      </c>
      <c r="J163" s="6" t="s">
        <v>1829</v>
      </c>
      <c r="P163" s="9"/>
      <c r="Q163" s="11"/>
    </row>
    <row r="164" spans="7:17" ht="22.5" x14ac:dyDescent="0.2">
      <c r="G164" s="6" t="s">
        <v>8094</v>
      </c>
      <c r="H164" s="6" t="s">
        <v>5889</v>
      </c>
      <c r="I164" s="6" t="s">
        <v>1829</v>
      </c>
      <c r="J164" s="6" t="s">
        <v>4092</v>
      </c>
      <c r="P164" s="9"/>
      <c r="Q164" s="11"/>
    </row>
    <row r="165" spans="7:17" ht="22.5" x14ac:dyDescent="0.2">
      <c r="G165" s="6" t="s">
        <v>8094</v>
      </c>
      <c r="H165" s="6" t="s">
        <v>5889</v>
      </c>
      <c r="I165" s="6" t="s">
        <v>1829</v>
      </c>
      <c r="J165" s="6" t="s">
        <v>14737</v>
      </c>
      <c r="P165" s="9"/>
      <c r="Q165" s="11"/>
    </row>
    <row r="166" spans="7:17" ht="22.5" x14ac:dyDescent="0.2">
      <c r="G166" s="6" t="s">
        <v>8094</v>
      </c>
      <c r="H166" s="6" t="s">
        <v>5889</v>
      </c>
      <c r="I166" s="6" t="s">
        <v>9709</v>
      </c>
      <c r="J166" s="6" t="s">
        <v>9709</v>
      </c>
      <c r="P166" s="9"/>
      <c r="Q166" s="11"/>
    </row>
    <row r="167" spans="7:17" ht="22.5" x14ac:dyDescent="0.2">
      <c r="G167" s="6" t="s">
        <v>8094</v>
      </c>
      <c r="H167" s="6" t="s">
        <v>5889</v>
      </c>
      <c r="I167" s="6" t="s">
        <v>13954</v>
      </c>
      <c r="J167" s="6" t="s">
        <v>9456</v>
      </c>
      <c r="P167" s="9"/>
      <c r="Q167" s="11"/>
    </row>
    <row r="168" spans="7:17" ht="22.5" x14ac:dyDescent="0.2">
      <c r="G168" s="6" t="s">
        <v>8094</v>
      </c>
      <c r="H168" s="6" t="s">
        <v>5889</v>
      </c>
      <c r="I168" s="6" t="s">
        <v>13954</v>
      </c>
      <c r="J168" s="6" t="s">
        <v>14553</v>
      </c>
      <c r="P168" s="9"/>
      <c r="Q168" s="11"/>
    </row>
    <row r="169" spans="7:17" ht="22.5" x14ac:dyDescent="0.2">
      <c r="G169" s="6" t="s">
        <v>8094</v>
      </c>
      <c r="H169" s="6" t="s">
        <v>5889</v>
      </c>
      <c r="I169" s="6" t="s">
        <v>13954</v>
      </c>
      <c r="J169" s="6" t="s">
        <v>7345</v>
      </c>
      <c r="P169" s="9"/>
      <c r="Q169" s="11"/>
    </row>
    <row r="170" spans="7:17" ht="22.5" x14ac:dyDescent="0.2">
      <c r="G170" s="6" t="s">
        <v>8094</v>
      </c>
      <c r="H170" s="6" t="s">
        <v>5889</v>
      </c>
      <c r="I170" s="6" t="s">
        <v>13954</v>
      </c>
      <c r="J170" s="6" t="s">
        <v>13954</v>
      </c>
      <c r="P170" s="9"/>
      <c r="Q170" s="11"/>
    </row>
    <row r="171" spans="7:17" x14ac:dyDescent="0.2">
      <c r="G171" s="6" t="s">
        <v>12509</v>
      </c>
      <c r="H171" s="6" t="s">
        <v>2460</v>
      </c>
      <c r="I171" s="6" t="s">
        <v>14613</v>
      </c>
      <c r="J171" s="6" t="s">
        <v>14613</v>
      </c>
      <c r="P171" s="9"/>
      <c r="Q171" s="11"/>
    </row>
    <row r="172" spans="7:17" x14ac:dyDescent="0.2">
      <c r="G172" s="6" t="s">
        <v>12509</v>
      </c>
      <c r="H172" s="6" t="s">
        <v>2460</v>
      </c>
      <c r="I172" s="6" t="s">
        <v>14613</v>
      </c>
      <c r="J172" s="6" t="s">
        <v>6070</v>
      </c>
      <c r="P172" s="9"/>
      <c r="Q172" s="11"/>
    </row>
    <row r="173" spans="7:17" x14ac:dyDescent="0.2">
      <c r="G173" s="6" t="s">
        <v>12509</v>
      </c>
      <c r="H173" s="6" t="s">
        <v>2460</v>
      </c>
      <c r="I173" s="6" t="s">
        <v>14613</v>
      </c>
      <c r="J173" s="6" t="s">
        <v>5278</v>
      </c>
      <c r="P173" s="9"/>
      <c r="Q173" s="11"/>
    </row>
    <row r="174" spans="7:17" x14ac:dyDescent="0.2">
      <c r="G174" s="6" t="s">
        <v>12509</v>
      </c>
      <c r="H174" s="6" t="s">
        <v>2460</v>
      </c>
      <c r="I174" s="6" t="s">
        <v>8752</v>
      </c>
      <c r="J174" s="6" t="s">
        <v>8752</v>
      </c>
      <c r="P174" s="9"/>
      <c r="Q174" s="11"/>
    </row>
    <row r="175" spans="7:17" x14ac:dyDescent="0.2">
      <c r="G175" s="6" t="s">
        <v>12509</v>
      </c>
      <c r="H175" s="6" t="s">
        <v>2460</v>
      </c>
      <c r="I175" s="6" t="s">
        <v>8752</v>
      </c>
      <c r="J175" s="6" t="s">
        <v>9294</v>
      </c>
      <c r="P175" s="9"/>
      <c r="Q175" s="11"/>
    </row>
    <row r="176" spans="7:17" x14ac:dyDescent="0.2">
      <c r="G176" s="6" t="s">
        <v>12509</v>
      </c>
      <c r="H176" s="6" t="s">
        <v>2460</v>
      </c>
      <c r="I176" s="6" t="s">
        <v>8752</v>
      </c>
      <c r="J176" s="6" t="s">
        <v>9565</v>
      </c>
      <c r="P176" s="9"/>
      <c r="Q176" s="11"/>
    </row>
    <row r="177" spans="7:17" x14ac:dyDescent="0.2">
      <c r="G177" s="6" t="s">
        <v>12509</v>
      </c>
      <c r="H177" s="6" t="s">
        <v>2460</v>
      </c>
      <c r="I177" s="6" t="s">
        <v>3655</v>
      </c>
      <c r="J177" s="6" t="s">
        <v>3655</v>
      </c>
      <c r="P177" s="9"/>
      <c r="Q177" s="11"/>
    </row>
    <row r="178" spans="7:17" x14ac:dyDescent="0.2">
      <c r="G178" s="6" t="s">
        <v>12509</v>
      </c>
      <c r="H178" s="6" t="s">
        <v>2460</v>
      </c>
      <c r="I178" s="6" t="s">
        <v>3655</v>
      </c>
      <c r="J178" s="6" t="s">
        <v>4402</v>
      </c>
      <c r="P178" s="9"/>
      <c r="Q178" s="11"/>
    </row>
    <row r="179" spans="7:17" x14ac:dyDescent="0.2">
      <c r="G179" s="6" t="s">
        <v>12509</v>
      </c>
      <c r="H179" s="6" t="s">
        <v>2460</v>
      </c>
      <c r="I179" s="6" t="s">
        <v>5787</v>
      </c>
      <c r="J179" s="6" t="s">
        <v>5787</v>
      </c>
      <c r="P179" s="9"/>
      <c r="Q179" s="11"/>
    </row>
    <row r="180" spans="7:17" x14ac:dyDescent="0.2">
      <c r="G180" s="6" t="s">
        <v>12509</v>
      </c>
      <c r="H180" s="6" t="s">
        <v>2460</v>
      </c>
      <c r="I180" s="6" t="s">
        <v>5787</v>
      </c>
      <c r="J180" s="6" t="s">
        <v>11254</v>
      </c>
      <c r="P180" s="9"/>
      <c r="Q180" s="11"/>
    </row>
    <row r="181" spans="7:17" x14ac:dyDescent="0.2">
      <c r="G181" s="6" t="s">
        <v>12509</v>
      </c>
      <c r="H181" s="6" t="s">
        <v>2460</v>
      </c>
      <c r="I181" s="6" t="s">
        <v>15720</v>
      </c>
      <c r="J181" s="6" t="s">
        <v>15720</v>
      </c>
      <c r="P181" s="9"/>
      <c r="Q181" s="11"/>
    </row>
    <row r="182" spans="7:17" x14ac:dyDescent="0.2">
      <c r="G182" s="6" t="s">
        <v>12509</v>
      </c>
      <c r="H182" s="6" t="s">
        <v>2460</v>
      </c>
      <c r="I182" s="6" t="s">
        <v>10697</v>
      </c>
      <c r="J182" s="6" t="s">
        <v>10697</v>
      </c>
      <c r="P182" s="9"/>
      <c r="Q182" s="11"/>
    </row>
    <row r="183" spans="7:17" x14ac:dyDescent="0.2">
      <c r="G183" s="6" t="s">
        <v>12509</v>
      </c>
      <c r="H183" s="6" t="s">
        <v>2460</v>
      </c>
      <c r="I183" s="6" t="s">
        <v>10697</v>
      </c>
      <c r="J183" s="6" t="s">
        <v>2302</v>
      </c>
      <c r="P183" s="9"/>
      <c r="Q183" s="11"/>
    </row>
    <row r="184" spans="7:17" x14ac:dyDescent="0.2">
      <c r="G184" s="6" t="s">
        <v>12509</v>
      </c>
      <c r="H184" s="6" t="s">
        <v>3430</v>
      </c>
      <c r="I184" s="6" t="s">
        <v>14589</v>
      </c>
      <c r="J184" s="6" t="s">
        <v>16150</v>
      </c>
      <c r="P184" s="9"/>
      <c r="Q184" s="11"/>
    </row>
    <row r="185" spans="7:17" x14ac:dyDescent="0.2">
      <c r="G185" s="6" t="s">
        <v>12509</v>
      </c>
      <c r="H185" s="6" t="s">
        <v>3430</v>
      </c>
      <c r="I185" s="6" t="s">
        <v>14589</v>
      </c>
      <c r="J185" s="6" t="s">
        <v>14589</v>
      </c>
      <c r="P185" s="9"/>
      <c r="Q185" s="11"/>
    </row>
    <row r="186" spans="7:17" x14ac:dyDescent="0.2">
      <c r="G186" s="6" t="s">
        <v>12509</v>
      </c>
      <c r="H186" s="6" t="s">
        <v>3430</v>
      </c>
      <c r="I186" s="6" t="s">
        <v>14589</v>
      </c>
      <c r="J186" s="6" t="s">
        <v>10646</v>
      </c>
      <c r="P186" s="9"/>
      <c r="Q186" s="11"/>
    </row>
    <row r="187" spans="7:17" x14ac:dyDescent="0.2">
      <c r="G187" s="6" t="s">
        <v>12509</v>
      </c>
      <c r="H187" s="6" t="s">
        <v>3430</v>
      </c>
      <c r="I187" s="6" t="s">
        <v>14152</v>
      </c>
      <c r="J187" s="6" t="s">
        <v>9578</v>
      </c>
    </row>
    <row r="188" spans="7:17" x14ac:dyDescent="0.2">
      <c r="G188" s="6" t="s">
        <v>12509</v>
      </c>
      <c r="H188" s="6" t="s">
        <v>3430</v>
      </c>
      <c r="I188" s="6" t="s">
        <v>14152</v>
      </c>
      <c r="J188" s="6" t="s">
        <v>14152</v>
      </c>
    </row>
    <row r="189" spans="7:17" x14ac:dyDescent="0.2">
      <c r="G189" s="6" t="s">
        <v>12509</v>
      </c>
      <c r="H189" s="6" t="s">
        <v>3430</v>
      </c>
      <c r="I189" s="6" t="s">
        <v>14152</v>
      </c>
      <c r="J189" s="6" t="s">
        <v>9034</v>
      </c>
    </row>
    <row r="190" spans="7:17" x14ac:dyDescent="0.2">
      <c r="G190" s="6" t="s">
        <v>12509</v>
      </c>
      <c r="H190" s="6" t="s">
        <v>3430</v>
      </c>
      <c r="I190" s="6" t="s">
        <v>10320</v>
      </c>
      <c r="J190" s="6" t="s">
        <v>11076</v>
      </c>
    </row>
    <row r="191" spans="7:17" x14ac:dyDescent="0.2">
      <c r="G191" s="6" t="s">
        <v>12509</v>
      </c>
      <c r="H191" s="6" t="s">
        <v>3430</v>
      </c>
      <c r="I191" s="6" t="s">
        <v>10320</v>
      </c>
      <c r="J191" s="6" t="s">
        <v>10320</v>
      </c>
    </row>
    <row r="192" spans="7:17" ht="22.5" x14ac:dyDescent="0.2">
      <c r="G192" s="6" t="s">
        <v>12509</v>
      </c>
      <c r="H192" s="6" t="s">
        <v>3430</v>
      </c>
      <c r="I192" s="6" t="s">
        <v>18264</v>
      </c>
      <c r="J192" s="6" t="s">
        <v>2111</v>
      </c>
    </row>
    <row r="193" spans="7:10" ht="22.5" x14ac:dyDescent="0.2">
      <c r="G193" s="6" t="s">
        <v>12509</v>
      </c>
      <c r="H193" s="6" t="s">
        <v>3430</v>
      </c>
      <c r="I193" s="6" t="s">
        <v>18264</v>
      </c>
      <c r="J193" s="6" t="s">
        <v>18264</v>
      </c>
    </row>
    <row r="194" spans="7:10" ht="22.5" x14ac:dyDescent="0.2">
      <c r="G194" s="6" t="s">
        <v>12509</v>
      </c>
      <c r="H194" s="6" t="s">
        <v>3430</v>
      </c>
      <c r="I194" s="6" t="s">
        <v>18264</v>
      </c>
      <c r="J194" s="6" t="s">
        <v>7647</v>
      </c>
    </row>
    <row r="195" spans="7:10" ht="22.5" x14ac:dyDescent="0.2">
      <c r="G195" s="6" t="s">
        <v>12509</v>
      </c>
      <c r="H195" s="6" t="s">
        <v>3430</v>
      </c>
      <c r="I195" s="6" t="s">
        <v>15182</v>
      </c>
      <c r="J195" s="6" t="s">
        <v>3698</v>
      </c>
    </row>
    <row r="196" spans="7:10" ht="22.5" x14ac:dyDescent="0.2">
      <c r="G196" s="6" t="s">
        <v>12509</v>
      </c>
      <c r="H196" s="6" t="s">
        <v>3430</v>
      </c>
      <c r="I196" s="6" t="s">
        <v>15182</v>
      </c>
      <c r="J196" s="6" t="s">
        <v>4402</v>
      </c>
    </row>
    <row r="197" spans="7:10" ht="22.5" x14ac:dyDescent="0.2">
      <c r="G197" s="6" t="s">
        <v>12509</v>
      </c>
      <c r="H197" s="6" t="s">
        <v>3430</v>
      </c>
      <c r="I197" s="6" t="s">
        <v>15182</v>
      </c>
      <c r="J197" s="6" t="s">
        <v>13888</v>
      </c>
    </row>
    <row r="198" spans="7:10" ht="22.5" x14ac:dyDescent="0.2">
      <c r="G198" s="6" t="s">
        <v>12509</v>
      </c>
      <c r="H198" s="6" t="s">
        <v>3430</v>
      </c>
      <c r="I198" s="6" t="s">
        <v>15182</v>
      </c>
      <c r="J198" s="6" t="s">
        <v>4716</v>
      </c>
    </row>
    <row r="199" spans="7:10" ht="22.5" x14ac:dyDescent="0.2">
      <c r="G199" s="6" t="s">
        <v>12509</v>
      </c>
      <c r="H199" s="6" t="s">
        <v>3430</v>
      </c>
      <c r="I199" s="6" t="s">
        <v>15182</v>
      </c>
      <c r="J199" s="6" t="s">
        <v>9208</v>
      </c>
    </row>
    <row r="200" spans="7:10" ht="22.5" x14ac:dyDescent="0.2">
      <c r="G200" s="6" t="s">
        <v>12509</v>
      </c>
      <c r="H200" s="6" t="s">
        <v>3430</v>
      </c>
      <c r="I200" s="6" t="s">
        <v>15182</v>
      </c>
      <c r="J200" s="6" t="s">
        <v>2864</v>
      </c>
    </row>
    <row r="201" spans="7:10" ht="22.5" x14ac:dyDescent="0.2">
      <c r="G201" s="6" t="s">
        <v>12509</v>
      </c>
      <c r="H201" s="6" t="s">
        <v>3430</v>
      </c>
      <c r="I201" s="6" t="s">
        <v>15182</v>
      </c>
      <c r="J201" s="6" t="s">
        <v>12286</v>
      </c>
    </row>
    <row r="202" spans="7:10" ht="22.5" x14ac:dyDescent="0.2">
      <c r="G202" s="6" t="s">
        <v>12509</v>
      </c>
      <c r="H202" s="6" t="s">
        <v>3430</v>
      </c>
      <c r="I202" s="6" t="s">
        <v>15182</v>
      </c>
      <c r="J202" s="6" t="s">
        <v>18633</v>
      </c>
    </row>
    <row r="203" spans="7:10" ht="22.5" x14ac:dyDescent="0.2">
      <c r="G203" s="6" t="s">
        <v>12509</v>
      </c>
      <c r="H203" s="6" t="s">
        <v>3430</v>
      </c>
      <c r="I203" s="6" t="s">
        <v>15182</v>
      </c>
      <c r="J203" s="6" t="s">
        <v>10596</v>
      </c>
    </row>
    <row r="204" spans="7:10" ht="22.5" x14ac:dyDescent="0.2">
      <c r="G204" s="6" t="s">
        <v>12509</v>
      </c>
      <c r="H204" s="6" t="s">
        <v>3430</v>
      </c>
      <c r="I204" s="6" t="s">
        <v>15182</v>
      </c>
      <c r="J204" s="6" t="s">
        <v>15559</v>
      </c>
    </row>
    <row r="205" spans="7:10" ht="22.5" x14ac:dyDescent="0.2">
      <c r="G205" s="6" t="s">
        <v>12509</v>
      </c>
      <c r="H205" s="6" t="s">
        <v>3430</v>
      </c>
      <c r="I205" s="6" t="s">
        <v>15182</v>
      </c>
      <c r="J205" s="6" t="s">
        <v>15182</v>
      </c>
    </row>
    <row r="206" spans="7:10" x14ac:dyDescent="0.2">
      <c r="G206" s="6" t="s">
        <v>12509</v>
      </c>
      <c r="H206" s="6" t="s">
        <v>3430</v>
      </c>
      <c r="I206" s="6" t="s">
        <v>13829</v>
      </c>
      <c r="J206" s="6" t="s">
        <v>12377</v>
      </c>
    </row>
    <row r="207" spans="7:10" x14ac:dyDescent="0.2">
      <c r="G207" s="6" t="s">
        <v>12509</v>
      </c>
      <c r="H207" s="6" t="s">
        <v>3430</v>
      </c>
      <c r="I207" s="6" t="s">
        <v>13829</v>
      </c>
      <c r="J207" s="6" t="s">
        <v>13829</v>
      </c>
    </row>
    <row r="208" spans="7:10" x14ac:dyDescent="0.2">
      <c r="G208" s="6" t="s">
        <v>5959</v>
      </c>
      <c r="H208" s="6" t="s">
        <v>5614</v>
      </c>
      <c r="I208" s="6" t="s">
        <v>14258</v>
      </c>
      <c r="J208" s="6" t="s">
        <v>9263</v>
      </c>
    </row>
    <row r="209" spans="7:10" x14ac:dyDescent="0.2">
      <c r="G209" s="6" t="s">
        <v>5959</v>
      </c>
      <c r="H209" s="6" t="s">
        <v>5614</v>
      </c>
      <c r="I209" s="6" t="s">
        <v>14258</v>
      </c>
      <c r="J209" s="6" t="s">
        <v>14258</v>
      </c>
    </row>
    <row r="210" spans="7:10" x14ac:dyDescent="0.2">
      <c r="G210" s="6" t="s">
        <v>5959</v>
      </c>
      <c r="H210" s="6" t="s">
        <v>5614</v>
      </c>
      <c r="I210" s="6" t="s">
        <v>7320</v>
      </c>
      <c r="J210" s="6" t="s">
        <v>15875</v>
      </c>
    </row>
    <row r="211" spans="7:10" x14ac:dyDescent="0.2">
      <c r="G211" s="6" t="s">
        <v>5959</v>
      </c>
      <c r="H211" s="6" t="s">
        <v>5614</v>
      </c>
      <c r="I211" s="6" t="s">
        <v>7320</v>
      </c>
      <c r="J211" s="6" t="s">
        <v>7320</v>
      </c>
    </row>
    <row r="212" spans="7:10" x14ac:dyDescent="0.2">
      <c r="G212" s="6" t="s">
        <v>5959</v>
      </c>
      <c r="H212" s="6" t="s">
        <v>5614</v>
      </c>
      <c r="I212" s="6" t="s">
        <v>12134</v>
      </c>
      <c r="J212" s="6" t="s">
        <v>17110</v>
      </c>
    </row>
    <row r="213" spans="7:10" x14ac:dyDescent="0.2">
      <c r="G213" s="6" t="s">
        <v>5959</v>
      </c>
      <c r="H213" s="6" t="s">
        <v>5614</v>
      </c>
      <c r="I213" s="6" t="s">
        <v>12134</v>
      </c>
      <c r="J213" s="6" t="s">
        <v>12134</v>
      </c>
    </row>
    <row r="214" spans="7:10" x14ac:dyDescent="0.2">
      <c r="G214" s="6" t="s">
        <v>5959</v>
      </c>
      <c r="H214" s="6" t="s">
        <v>5614</v>
      </c>
      <c r="I214" s="6" t="s">
        <v>5656</v>
      </c>
      <c r="J214" s="6" t="s">
        <v>7557</v>
      </c>
    </row>
    <row r="215" spans="7:10" x14ac:dyDescent="0.2">
      <c r="G215" s="6" t="s">
        <v>5959</v>
      </c>
      <c r="H215" s="6" t="s">
        <v>5614</v>
      </c>
      <c r="I215" s="6" t="s">
        <v>5656</v>
      </c>
      <c r="J215" s="6" t="s">
        <v>17741</v>
      </c>
    </row>
    <row r="216" spans="7:10" x14ac:dyDescent="0.2">
      <c r="G216" s="6" t="s">
        <v>5959</v>
      </c>
      <c r="H216" s="6" t="s">
        <v>5614</v>
      </c>
      <c r="I216" s="6" t="s">
        <v>5656</v>
      </c>
      <c r="J216" s="6" t="s">
        <v>14284</v>
      </c>
    </row>
    <row r="217" spans="7:10" x14ac:dyDescent="0.2">
      <c r="G217" s="6" t="s">
        <v>5959</v>
      </c>
      <c r="H217" s="6" t="s">
        <v>5614</v>
      </c>
      <c r="I217" s="6" t="s">
        <v>5656</v>
      </c>
      <c r="J217" s="6" t="s">
        <v>10312</v>
      </c>
    </row>
    <row r="218" spans="7:10" x14ac:dyDescent="0.2">
      <c r="G218" s="6" t="s">
        <v>5959</v>
      </c>
      <c r="H218" s="6" t="s">
        <v>5614</v>
      </c>
      <c r="I218" s="6" t="s">
        <v>5656</v>
      </c>
      <c r="J218" s="6" t="s">
        <v>878</v>
      </c>
    </row>
    <row r="219" spans="7:10" x14ac:dyDescent="0.2">
      <c r="G219" s="6" t="s">
        <v>5959</v>
      </c>
      <c r="H219" s="6" t="s">
        <v>5614</v>
      </c>
      <c r="I219" s="6" t="s">
        <v>5656</v>
      </c>
      <c r="J219" s="6" t="s">
        <v>5656</v>
      </c>
    </row>
    <row r="220" spans="7:10" x14ac:dyDescent="0.2">
      <c r="G220" s="6" t="s">
        <v>5959</v>
      </c>
      <c r="H220" s="6" t="s">
        <v>5614</v>
      </c>
      <c r="I220" s="6" t="s">
        <v>5656</v>
      </c>
      <c r="J220" s="6" t="s">
        <v>9130</v>
      </c>
    </row>
    <row r="221" spans="7:10" x14ac:dyDescent="0.2">
      <c r="G221" s="6" t="s">
        <v>5959</v>
      </c>
      <c r="H221" s="6" t="s">
        <v>5614</v>
      </c>
      <c r="I221" s="6" t="s">
        <v>13099</v>
      </c>
      <c r="J221" s="6" t="s">
        <v>13099</v>
      </c>
    </row>
    <row r="222" spans="7:10" x14ac:dyDescent="0.2">
      <c r="G222" s="6" t="s">
        <v>5959</v>
      </c>
      <c r="H222" s="6" t="s">
        <v>2699</v>
      </c>
      <c r="I222" s="6" t="s">
        <v>7100</v>
      </c>
      <c r="J222" s="6" t="s">
        <v>7100</v>
      </c>
    </row>
    <row r="223" spans="7:10" x14ac:dyDescent="0.2">
      <c r="G223" s="6" t="s">
        <v>5959</v>
      </c>
      <c r="H223" s="6" t="s">
        <v>2699</v>
      </c>
      <c r="I223" s="6" t="s">
        <v>10380</v>
      </c>
      <c r="J223" s="6" t="s">
        <v>10380</v>
      </c>
    </row>
    <row r="224" spans="7:10" x14ac:dyDescent="0.2">
      <c r="G224" s="6" t="s">
        <v>5959</v>
      </c>
      <c r="H224" s="6" t="s">
        <v>2699</v>
      </c>
      <c r="I224" s="6" t="s">
        <v>15449</v>
      </c>
      <c r="J224" s="6" t="s">
        <v>11213</v>
      </c>
    </row>
    <row r="225" spans="7:10" x14ac:dyDescent="0.2">
      <c r="G225" s="6" t="s">
        <v>5959</v>
      </c>
      <c r="H225" s="6" t="s">
        <v>2699</v>
      </c>
      <c r="I225" s="6" t="s">
        <v>15449</v>
      </c>
      <c r="J225" s="6" t="s">
        <v>15449</v>
      </c>
    </row>
    <row r="226" spans="7:10" x14ac:dyDescent="0.2">
      <c r="G226" s="6" t="s">
        <v>5959</v>
      </c>
      <c r="H226" s="6" t="s">
        <v>2699</v>
      </c>
      <c r="I226" s="6" t="s">
        <v>10074</v>
      </c>
      <c r="J226" s="6" t="s">
        <v>10074</v>
      </c>
    </row>
    <row r="227" spans="7:10" x14ac:dyDescent="0.2">
      <c r="G227" s="6" t="s">
        <v>5959</v>
      </c>
      <c r="H227" s="6" t="s">
        <v>2699</v>
      </c>
      <c r="I227" s="6" t="s">
        <v>10074</v>
      </c>
      <c r="J227" s="6" t="s">
        <v>663</v>
      </c>
    </row>
    <row r="228" spans="7:10" x14ac:dyDescent="0.2">
      <c r="G228" s="6" t="s">
        <v>5959</v>
      </c>
      <c r="H228" s="6" t="s">
        <v>2699</v>
      </c>
      <c r="I228" s="6" t="s">
        <v>5542</v>
      </c>
      <c r="J228" s="6" t="s">
        <v>5542</v>
      </c>
    </row>
    <row r="229" spans="7:10" x14ac:dyDescent="0.2">
      <c r="G229" s="6" t="s">
        <v>5959</v>
      </c>
      <c r="H229" s="6" t="s">
        <v>2699</v>
      </c>
      <c r="I229" s="6" t="s">
        <v>5542</v>
      </c>
      <c r="J229" s="6" t="s">
        <v>8436</v>
      </c>
    </row>
    <row r="230" spans="7:10" x14ac:dyDescent="0.2">
      <c r="G230" s="6" t="s">
        <v>5959</v>
      </c>
      <c r="H230" s="6" t="s">
        <v>2699</v>
      </c>
      <c r="I230" s="6" t="s">
        <v>11009</v>
      </c>
      <c r="J230" s="6" t="s">
        <v>5614</v>
      </c>
    </row>
    <row r="231" spans="7:10" x14ac:dyDescent="0.2">
      <c r="G231" s="6" t="s">
        <v>5959</v>
      </c>
      <c r="H231" s="6" t="s">
        <v>2699</v>
      </c>
      <c r="I231" s="6" t="s">
        <v>11009</v>
      </c>
      <c r="J231" s="6" t="s">
        <v>11009</v>
      </c>
    </row>
    <row r="232" spans="7:10" x14ac:dyDescent="0.2">
      <c r="G232" s="6" t="s">
        <v>5959</v>
      </c>
      <c r="H232" s="6" t="s">
        <v>2699</v>
      </c>
      <c r="I232" s="6" t="s">
        <v>4288</v>
      </c>
      <c r="J232" s="6" t="s">
        <v>4288</v>
      </c>
    </row>
    <row r="233" spans="7:10" x14ac:dyDescent="0.2">
      <c r="G233" s="6" t="s">
        <v>5959</v>
      </c>
      <c r="H233" s="6" t="s">
        <v>2699</v>
      </c>
      <c r="I233" s="6" t="s">
        <v>12930</v>
      </c>
      <c r="J233" s="6" t="s">
        <v>2860</v>
      </c>
    </row>
    <row r="234" spans="7:10" x14ac:dyDescent="0.2">
      <c r="G234" s="6" t="s">
        <v>5959</v>
      </c>
      <c r="H234" s="6" t="s">
        <v>2699</v>
      </c>
      <c r="I234" s="6" t="s">
        <v>12930</v>
      </c>
      <c r="J234" s="6" t="s">
        <v>12930</v>
      </c>
    </row>
    <row r="235" spans="7:10" x14ac:dyDescent="0.2">
      <c r="G235" s="6" t="s">
        <v>5959</v>
      </c>
      <c r="H235" s="6" t="s">
        <v>2699</v>
      </c>
      <c r="I235" s="6" t="s">
        <v>4564</v>
      </c>
      <c r="J235" s="6" t="s">
        <v>4564</v>
      </c>
    </row>
    <row r="236" spans="7:10" ht="22.5" x14ac:dyDescent="0.2">
      <c r="G236" s="6" t="s">
        <v>5959</v>
      </c>
      <c r="H236" s="6" t="s">
        <v>2699</v>
      </c>
      <c r="I236" s="6" t="s">
        <v>11267</v>
      </c>
      <c r="J236" s="6" t="s">
        <v>5026</v>
      </c>
    </row>
    <row r="237" spans="7:10" ht="22.5" x14ac:dyDescent="0.2">
      <c r="G237" s="6" t="s">
        <v>5959</v>
      </c>
      <c r="H237" s="6" t="s">
        <v>2699</v>
      </c>
      <c r="I237" s="6" t="s">
        <v>11267</v>
      </c>
      <c r="J237" s="6" t="s">
        <v>7185</v>
      </c>
    </row>
    <row r="238" spans="7:10" ht="22.5" x14ac:dyDescent="0.2">
      <c r="G238" s="6" t="s">
        <v>5959</v>
      </c>
      <c r="H238" s="6" t="s">
        <v>2699</v>
      </c>
      <c r="I238" s="6" t="s">
        <v>11267</v>
      </c>
      <c r="J238" s="6" t="s">
        <v>11267</v>
      </c>
    </row>
    <row r="239" spans="7:10" ht="22.5" x14ac:dyDescent="0.2">
      <c r="G239" s="6" t="s">
        <v>5959</v>
      </c>
      <c r="H239" s="6" t="s">
        <v>2699</v>
      </c>
      <c r="I239" s="6" t="s">
        <v>11267</v>
      </c>
      <c r="J239" s="6" t="s">
        <v>17576</v>
      </c>
    </row>
    <row r="240" spans="7:10" x14ac:dyDescent="0.2">
      <c r="G240" s="6" t="s">
        <v>5959</v>
      </c>
      <c r="H240" s="6" t="s">
        <v>2699</v>
      </c>
      <c r="I240" s="6" t="s">
        <v>1401</v>
      </c>
      <c r="J240" s="6" t="s">
        <v>977</v>
      </c>
    </row>
    <row r="241" spans="7:10" x14ac:dyDescent="0.2">
      <c r="G241" s="6" t="s">
        <v>5959</v>
      </c>
      <c r="H241" s="6" t="s">
        <v>2699</v>
      </c>
      <c r="I241" s="6" t="s">
        <v>1401</v>
      </c>
      <c r="J241" s="6" t="s">
        <v>9030</v>
      </c>
    </row>
    <row r="242" spans="7:10" x14ac:dyDescent="0.2">
      <c r="G242" s="6" t="s">
        <v>5959</v>
      </c>
      <c r="H242" s="6" t="s">
        <v>2699</v>
      </c>
      <c r="I242" s="6" t="s">
        <v>1401</v>
      </c>
      <c r="J242" s="6" t="s">
        <v>18687</v>
      </c>
    </row>
    <row r="243" spans="7:10" x14ac:dyDescent="0.2">
      <c r="G243" s="6" t="s">
        <v>5959</v>
      </c>
      <c r="H243" s="6" t="s">
        <v>2699</v>
      </c>
      <c r="I243" s="6" t="s">
        <v>1401</v>
      </c>
      <c r="J243" s="6" t="s">
        <v>1401</v>
      </c>
    </row>
    <row r="244" spans="7:10" x14ac:dyDescent="0.2">
      <c r="G244" s="6" t="s">
        <v>5959</v>
      </c>
      <c r="H244" s="6" t="s">
        <v>12707</v>
      </c>
      <c r="I244" s="6" t="s">
        <v>8767</v>
      </c>
      <c r="J244" s="6" t="s">
        <v>14193</v>
      </c>
    </row>
    <row r="245" spans="7:10" x14ac:dyDescent="0.2">
      <c r="G245" s="6" t="s">
        <v>5959</v>
      </c>
      <c r="H245" s="6" t="s">
        <v>12707</v>
      </c>
      <c r="I245" s="6" t="s">
        <v>8767</v>
      </c>
      <c r="J245" s="6" t="s">
        <v>8767</v>
      </c>
    </row>
    <row r="246" spans="7:10" x14ac:dyDescent="0.2">
      <c r="G246" s="6" t="s">
        <v>5959</v>
      </c>
      <c r="H246" s="6" t="s">
        <v>12707</v>
      </c>
      <c r="I246" s="6" t="s">
        <v>8767</v>
      </c>
      <c r="J246" s="6" t="s">
        <v>3013</v>
      </c>
    </row>
    <row r="247" spans="7:10" x14ac:dyDescent="0.2">
      <c r="G247" s="6" t="s">
        <v>5959</v>
      </c>
      <c r="H247" s="6" t="s">
        <v>12707</v>
      </c>
      <c r="I247" s="6" t="s">
        <v>11024</v>
      </c>
      <c r="J247" s="6" t="s">
        <v>11024</v>
      </c>
    </row>
    <row r="248" spans="7:10" x14ac:dyDescent="0.2">
      <c r="G248" s="6" t="s">
        <v>5959</v>
      </c>
      <c r="H248" s="6" t="s">
        <v>12707</v>
      </c>
      <c r="I248" s="6" t="s">
        <v>11024</v>
      </c>
      <c r="J248" s="6" t="s">
        <v>17508</v>
      </c>
    </row>
    <row r="249" spans="7:10" x14ac:dyDescent="0.2">
      <c r="G249" s="6" t="s">
        <v>5959</v>
      </c>
      <c r="H249" s="6" t="s">
        <v>12707</v>
      </c>
      <c r="I249" s="6" t="s">
        <v>5605</v>
      </c>
      <c r="J249" s="6" t="s">
        <v>15672</v>
      </c>
    </row>
    <row r="250" spans="7:10" x14ac:dyDescent="0.2">
      <c r="G250" s="6" t="s">
        <v>5959</v>
      </c>
      <c r="H250" s="6" t="s">
        <v>12707</v>
      </c>
      <c r="I250" s="6" t="s">
        <v>5605</v>
      </c>
      <c r="J250" s="6" t="s">
        <v>7714</v>
      </c>
    </row>
    <row r="251" spans="7:10" x14ac:dyDescent="0.2">
      <c r="G251" s="6" t="s">
        <v>5959</v>
      </c>
      <c r="H251" s="6" t="s">
        <v>12707</v>
      </c>
      <c r="I251" s="6" t="s">
        <v>5605</v>
      </c>
      <c r="J251" s="6" t="s">
        <v>5605</v>
      </c>
    </row>
    <row r="252" spans="7:10" x14ac:dyDescent="0.2">
      <c r="G252" s="6" t="s">
        <v>5959</v>
      </c>
      <c r="H252" s="6" t="s">
        <v>12707</v>
      </c>
      <c r="I252" s="6" t="s">
        <v>10764</v>
      </c>
      <c r="J252" s="6" t="s">
        <v>10764</v>
      </c>
    </row>
    <row r="253" spans="7:10" x14ac:dyDescent="0.2">
      <c r="G253" s="6" t="s">
        <v>5959</v>
      </c>
      <c r="H253" s="6" t="s">
        <v>12707</v>
      </c>
      <c r="I253" s="6" t="s">
        <v>14795</v>
      </c>
      <c r="J253" s="6" t="s">
        <v>14795</v>
      </c>
    </row>
    <row r="254" spans="7:10" x14ac:dyDescent="0.2">
      <c r="G254" s="6" t="s">
        <v>5959</v>
      </c>
      <c r="H254" s="6" t="s">
        <v>12707</v>
      </c>
      <c r="I254" s="6" t="s">
        <v>11958</v>
      </c>
      <c r="J254" s="6" t="s">
        <v>2411</v>
      </c>
    </row>
    <row r="255" spans="7:10" x14ac:dyDescent="0.2">
      <c r="G255" s="6" t="s">
        <v>5959</v>
      </c>
      <c r="H255" s="6" t="s">
        <v>12707</v>
      </c>
      <c r="I255" s="6" t="s">
        <v>11958</v>
      </c>
      <c r="J255" s="6" t="s">
        <v>11958</v>
      </c>
    </row>
    <row r="256" spans="7:10" x14ac:dyDescent="0.2">
      <c r="G256" s="6" t="s">
        <v>5959</v>
      </c>
      <c r="H256" s="6" t="s">
        <v>18823</v>
      </c>
      <c r="I256" s="6" t="s">
        <v>10495</v>
      </c>
      <c r="J256" s="6" t="s">
        <v>14376</v>
      </c>
    </row>
    <row r="257" spans="7:10" x14ac:dyDescent="0.2">
      <c r="G257" s="6" t="s">
        <v>5959</v>
      </c>
      <c r="H257" s="6" t="s">
        <v>18823</v>
      </c>
      <c r="I257" s="6" t="s">
        <v>10495</v>
      </c>
      <c r="J257" s="6" t="s">
        <v>10495</v>
      </c>
    </row>
    <row r="258" spans="7:10" x14ac:dyDescent="0.2">
      <c r="G258" s="6" t="s">
        <v>5959</v>
      </c>
      <c r="H258" s="6" t="s">
        <v>18823</v>
      </c>
      <c r="I258" s="6" t="s">
        <v>18823</v>
      </c>
      <c r="J258" s="6" t="s">
        <v>12682</v>
      </c>
    </row>
    <row r="259" spans="7:10" x14ac:dyDescent="0.2">
      <c r="G259" s="6" t="s">
        <v>5959</v>
      </c>
      <c r="H259" s="6" t="s">
        <v>18823</v>
      </c>
      <c r="I259" s="6" t="s">
        <v>18823</v>
      </c>
      <c r="J259" s="6" t="s">
        <v>18823</v>
      </c>
    </row>
    <row r="260" spans="7:10" x14ac:dyDescent="0.2">
      <c r="G260" s="6" t="s">
        <v>16544</v>
      </c>
      <c r="H260" s="6" t="s">
        <v>16566</v>
      </c>
      <c r="I260" s="6" t="s">
        <v>3228</v>
      </c>
      <c r="J260" s="6" t="s">
        <v>3228</v>
      </c>
    </row>
    <row r="261" spans="7:10" ht="22.5" x14ac:dyDescent="0.2">
      <c r="G261" s="6" t="s">
        <v>16544</v>
      </c>
      <c r="H261" s="6" t="s">
        <v>16566</v>
      </c>
      <c r="I261" s="6" t="s">
        <v>3653</v>
      </c>
      <c r="J261" s="6" t="s">
        <v>1350</v>
      </c>
    </row>
    <row r="262" spans="7:10" ht="22.5" x14ac:dyDescent="0.2">
      <c r="G262" s="6" t="s">
        <v>16544</v>
      </c>
      <c r="H262" s="6" t="s">
        <v>16566</v>
      </c>
      <c r="I262" s="6" t="s">
        <v>3653</v>
      </c>
      <c r="J262" s="6" t="s">
        <v>3653</v>
      </c>
    </row>
    <row r="263" spans="7:10" ht="22.5" x14ac:dyDescent="0.2">
      <c r="G263" s="6" t="s">
        <v>16544</v>
      </c>
      <c r="H263" s="6" t="s">
        <v>16566</v>
      </c>
      <c r="I263" s="6" t="s">
        <v>3653</v>
      </c>
      <c r="J263" s="6" t="s">
        <v>18605</v>
      </c>
    </row>
    <row r="264" spans="7:10" ht="22.5" x14ac:dyDescent="0.2">
      <c r="G264" s="6" t="s">
        <v>16544</v>
      </c>
      <c r="H264" s="6" t="s">
        <v>16566</v>
      </c>
      <c r="I264" s="6" t="s">
        <v>3653</v>
      </c>
      <c r="J264" s="6" t="s">
        <v>7326</v>
      </c>
    </row>
    <row r="265" spans="7:10" ht="22.5" x14ac:dyDescent="0.2">
      <c r="G265" s="6" t="s">
        <v>16544</v>
      </c>
      <c r="H265" s="6" t="s">
        <v>16566</v>
      </c>
      <c r="I265" s="6" t="s">
        <v>18036</v>
      </c>
      <c r="J265" s="6" t="s">
        <v>2169</v>
      </c>
    </row>
    <row r="266" spans="7:10" ht="22.5" x14ac:dyDescent="0.2">
      <c r="G266" s="6" t="s">
        <v>16544</v>
      </c>
      <c r="H266" s="6" t="s">
        <v>16566</v>
      </c>
      <c r="I266" s="6" t="s">
        <v>18036</v>
      </c>
      <c r="J266" s="6" t="s">
        <v>18036</v>
      </c>
    </row>
    <row r="267" spans="7:10" x14ac:dyDescent="0.2">
      <c r="G267" s="6" t="s">
        <v>16544</v>
      </c>
      <c r="H267" s="6" t="s">
        <v>8705</v>
      </c>
      <c r="I267" s="6" t="s">
        <v>7216</v>
      </c>
      <c r="J267" s="6" t="s">
        <v>7216</v>
      </c>
    </row>
    <row r="268" spans="7:10" x14ac:dyDescent="0.2">
      <c r="G268" s="6" t="s">
        <v>16544</v>
      </c>
      <c r="H268" s="6" t="s">
        <v>8705</v>
      </c>
      <c r="I268" s="6" t="s">
        <v>8705</v>
      </c>
      <c r="J268" s="6" t="s">
        <v>9346</v>
      </c>
    </row>
    <row r="269" spans="7:10" x14ac:dyDescent="0.2">
      <c r="G269" s="6" t="s">
        <v>16544</v>
      </c>
      <c r="H269" s="6" t="s">
        <v>8705</v>
      </c>
      <c r="I269" s="6" t="s">
        <v>8705</v>
      </c>
      <c r="J269" s="6" t="s">
        <v>18796</v>
      </c>
    </row>
    <row r="270" spans="7:10" x14ac:dyDescent="0.2">
      <c r="G270" s="6" t="s">
        <v>16544</v>
      </c>
      <c r="H270" s="6" t="s">
        <v>8705</v>
      </c>
      <c r="I270" s="6" t="s">
        <v>8705</v>
      </c>
      <c r="J270" s="6" t="s">
        <v>13102</v>
      </c>
    </row>
    <row r="271" spans="7:10" x14ac:dyDescent="0.2">
      <c r="G271" s="6" t="s">
        <v>16544</v>
      </c>
      <c r="H271" s="6" t="s">
        <v>8705</v>
      </c>
      <c r="I271" s="6" t="s">
        <v>8705</v>
      </c>
      <c r="J271" s="6" t="s">
        <v>8705</v>
      </c>
    </row>
    <row r="272" spans="7:10" x14ac:dyDescent="0.2">
      <c r="G272" s="6" t="s">
        <v>16544</v>
      </c>
      <c r="H272" s="6" t="s">
        <v>8705</v>
      </c>
      <c r="I272" s="6" t="s">
        <v>17690</v>
      </c>
      <c r="J272" s="6" t="s">
        <v>17690</v>
      </c>
    </row>
    <row r="273" spans="7:10" ht="22.5" x14ac:dyDescent="0.2">
      <c r="G273" s="6" t="s">
        <v>16544</v>
      </c>
      <c r="H273" s="6" t="s">
        <v>8705</v>
      </c>
      <c r="I273" s="6" t="s">
        <v>15470</v>
      </c>
      <c r="J273" s="6" t="s">
        <v>8563</v>
      </c>
    </row>
    <row r="274" spans="7:10" ht="22.5" x14ac:dyDescent="0.2">
      <c r="G274" s="6" t="s">
        <v>16544</v>
      </c>
      <c r="H274" s="6" t="s">
        <v>8705</v>
      </c>
      <c r="I274" s="6" t="s">
        <v>15470</v>
      </c>
      <c r="J274" s="6" t="s">
        <v>13889</v>
      </c>
    </row>
    <row r="275" spans="7:10" ht="22.5" x14ac:dyDescent="0.2">
      <c r="G275" s="6" t="s">
        <v>16544</v>
      </c>
      <c r="H275" s="6" t="s">
        <v>8705</v>
      </c>
      <c r="I275" s="6" t="s">
        <v>15470</v>
      </c>
      <c r="J275" s="6" t="s">
        <v>15470</v>
      </c>
    </row>
    <row r="276" spans="7:10" x14ac:dyDescent="0.2">
      <c r="G276" s="6" t="s">
        <v>16544</v>
      </c>
      <c r="H276" s="6" t="s">
        <v>8705</v>
      </c>
      <c r="I276" s="6" t="s">
        <v>4525</v>
      </c>
      <c r="J276" s="6" t="s">
        <v>6442</v>
      </c>
    </row>
    <row r="277" spans="7:10" x14ac:dyDescent="0.2">
      <c r="G277" s="6" t="s">
        <v>16544</v>
      </c>
      <c r="H277" s="6" t="s">
        <v>8705</v>
      </c>
      <c r="I277" s="6" t="s">
        <v>4525</v>
      </c>
      <c r="J277" s="6" t="s">
        <v>677</v>
      </c>
    </row>
    <row r="278" spans="7:10" x14ac:dyDescent="0.2">
      <c r="G278" s="6" t="s">
        <v>16544</v>
      </c>
      <c r="H278" s="6" t="s">
        <v>8705</v>
      </c>
      <c r="I278" s="6" t="s">
        <v>4525</v>
      </c>
      <c r="J278" s="6" t="s">
        <v>4525</v>
      </c>
    </row>
    <row r="279" spans="7:10" ht="22.5" x14ac:dyDescent="0.2">
      <c r="G279" s="6" t="s">
        <v>16544</v>
      </c>
      <c r="H279" s="6" t="s">
        <v>9644</v>
      </c>
      <c r="I279" s="6" t="s">
        <v>8847</v>
      </c>
      <c r="J279" s="6" t="s">
        <v>8847</v>
      </c>
    </row>
    <row r="280" spans="7:10" ht="22.5" x14ac:dyDescent="0.2">
      <c r="G280" s="6" t="s">
        <v>16544</v>
      </c>
      <c r="H280" s="6" t="s">
        <v>9644</v>
      </c>
      <c r="I280" s="6" t="s">
        <v>17994</v>
      </c>
      <c r="J280" s="6" t="s">
        <v>17994</v>
      </c>
    </row>
    <row r="281" spans="7:10" ht="22.5" x14ac:dyDescent="0.2">
      <c r="G281" s="6" t="s">
        <v>16544</v>
      </c>
      <c r="H281" s="6" t="s">
        <v>9644</v>
      </c>
      <c r="I281" s="6" t="s">
        <v>11293</v>
      </c>
      <c r="J281" s="6" t="s">
        <v>11293</v>
      </c>
    </row>
    <row r="282" spans="7:10" ht="22.5" x14ac:dyDescent="0.2">
      <c r="G282" s="6" t="s">
        <v>16544</v>
      </c>
      <c r="H282" s="6" t="s">
        <v>9644</v>
      </c>
      <c r="I282" s="6" t="s">
        <v>13249</v>
      </c>
      <c r="J282" s="6" t="s">
        <v>13249</v>
      </c>
    </row>
    <row r="283" spans="7:10" ht="22.5" x14ac:dyDescent="0.2">
      <c r="G283" s="6" t="s">
        <v>16544</v>
      </c>
      <c r="H283" s="6" t="s">
        <v>9644</v>
      </c>
      <c r="I283" s="6" t="s">
        <v>16999</v>
      </c>
      <c r="J283" s="6" t="s">
        <v>5588</v>
      </c>
    </row>
    <row r="284" spans="7:10" ht="22.5" x14ac:dyDescent="0.2">
      <c r="G284" s="6" t="s">
        <v>16544</v>
      </c>
      <c r="H284" s="6" t="s">
        <v>9644</v>
      </c>
      <c r="I284" s="6" t="s">
        <v>16999</v>
      </c>
      <c r="J284" s="6" t="s">
        <v>15289</v>
      </c>
    </row>
    <row r="285" spans="7:10" ht="22.5" x14ac:dyDescent="0.2">
      <c r="G285" s="6" t="s">
        <v>16544</v>
      </c>
      <c r="H285" s="6" t="s">
        <v>9644</v>
      </c>
      <c r="I285" s="6" t="s">
        <v>16999</v>
      </c>
      <c r="J285" s="6" t="s">
        <v>16999</v>
      </c>
    </row>
    <row r="286" spans="7:10" ht="22.5" x14ac:dyDescent="0.2">
      <c r="G286" s="6" t="s">
        <v>16544</v>
      </c>
      <c r="H286" s="6" t="s">
        <v>9644</v>
      </c>
      <c r="I286" s="6" t="s">
        <v>9644</v>
      </c>
      <c r="J286" s="6" t="s">
        <v>9644</v>
      </c>
    </row>
    <row r="287" spans="7:10" ht="22.5" x14ac:dyDescent="0.2">
      <c r="G287" s="6" t="s">
        <v>3081</v>
      </c>
      <c r="H287" s="6" t="s">
        <v>11112</v>
      </c>
      <c r="I287" s="6" t="s">
        <v>11112</v>
      </c>
      <c r="J287" s="6" t="s">
        <v>11112</v>
      </c>
    </row>
    <row r="288" spans="7:10" ht="22.5" x14ac:dyDescent="0.2">
      <c r="G288" s="6" t="s">
        <v>3081</v>
      </c>
      <c r="H288" s="6" t="s">
        <v>14451</v>
      </c>
      <c r="I288" s="6" t="s">
        <v>5996</v>
      </c>
      <c r="J288" s="6" t="s">
        <v>5996</v>
      </c>
    </row>
    <row r="289" spans="7:10" ht="22.5" x14ac:dyDescent="0.2">
      <c r="G289" s="6" t="s">
        <v>3081</v>
      </c>
      <c r="H289" s="6" t="s">
        <v>14451</v>
      </c>
      <c r="I289" s="6" t="s">
        <v>5996</v>
      </c>
      <c r="J289" s="6" t="s">
        <v>17317</v>
      </c>
    </row>
    <row r="290" spans="7:10" ht="22.5" x14ac:dyDescent="0.2">
      <c r="G290" s="6" t="s">
        <v>3081</v>
      </c>
      <c r="H290" s="6" t="s">
        <v>14451</v>
      </c>
      <c r="I290" s="6" t="s">
        <v>4764</v>
      </c>
      <c r="J290" s="6" t="s">
        <v>4764</v>
      </c>
    </row>
    <row r="291" spans="7:10" ht="22.5" x14ac:dyDescent="0.2">
      <c r="G291" s="6" t="s">
        <v>3081</v>
      </c>
      <c r="H291" s="6" t="s">
        <v>14451</v>
      </c>
      <c r="I291" s="6" t="s">
        <v>4764</v>
      </c>
      <c r="J291" s="6" t="s">
        <v>2849</v>
      </c>
    </row>
    <row r="292" spans="7:10" ht="22.5" x14ac:dyDescent="0.2">
      <c r="G292" s="6" t="s">
        <v>3081</v>
      </c>
      <c r="H292" s="6" t="s">
        <v>14451</v>
      </c>
      <c r="I292" s="6" t="s">
        <v>14367</v>
      </c>
      <c r="J292" s="6" t="s">
        <v>14367</v>
      </c>
    </row>
    <row r="293" spans="7:10" ht="22.5" x14ac:dyDescent="0.2">
      <c r="G293" s="6" t="s">
        <v>3081</v>
      </c>
      <c r="H293" s="6" t="s">
        <v>14451</v>
      </c>
      <c r="I293" s="6" t="s">
        <v>14367</v>
      </c>
      <c r="J293" s="6" t="s">
        <v>10328</v>
      </c>
    </row>
    <row r="294" spans="7:10" ht="22.5" x14ac:dyDescent="0.2">
      <c r="G294" s="6" t="s">
        <v>3081</v>
      </c>
      <c r="H294" s="6" t="s">
        <v>14451</v>
      </c>
      <c r="I294" s="6" t="s">
        <v>14367</v>
      </c>
      <c r="J294" s="6" t="s">
        <v>73</v>
      </c>
    </row>
    <row r="295" spans="7:10" ht="22.5" x14ac:dyDescent="0.2">
      <c r="G295" s="6" t="s">
        <v>3081</v>
      </c>
      <c r="H295" s="6" t="s">
        <v>14451</v>
      </c>
      <c r="I295" s="6" t="s">
        <v>11467</v>
      </c>
      <c r="J295" s="6" t="s">
        <v>9410</v>
      </c>
    </row>
    <row r="296" spans="7:10" ht="22.5" x14ac:dyDescent="0.2">
      <c r="G296" s="6" t="s">
        <v>3081</v>
      </c>
      <c r="H296" s="6" t="s">
        <v>14451</v>
      </c>
      <c r="I296" s="6" t="s">
        <v>11467</v>
      </c>
      <c r="J296" s="6" t="s">
        <v>11861</v>
      </c>
    </row>
    <row r="297" spans="7:10" ht="22.5" x14ac:dyDescent="0.2">
      <c r="G297" s="6" t="s">
        <v>3081</v>
      </c>
      <c r="H297" s="6" t="s">
        <v>14451</v>
      </c>
      <c r="I297" s="6" t="s">
        <v>11467</v>
      </c>
      <c r="J297" s="6" t="s">
        <v>11467</v>
      </c>
    </row>
    <row r="298" spans="7:10" ht="22.5" x14ac:dyDescent="0.2">
      <c r="G298" s="6" t="s">
        <v>3081</v>
      </c>
      <c r="H298" s="6" t="s">
        <v>14451</v>
      </c>
      <c r="I298" s="6" t="s">
        <v>4622</v>
      </c>
      <c r="J298" s="6" t="s">
        <v>6159</v>
      </c>
    </row>
    <row r="299" spans="7:10" ht="22.5" x14ac:dyDescent="0.2">
      <c r="G299" s="6" t="s">
        <v>3081</v>
      </c>
      <c r="H299" s="6" t="s">
        <v>14451</v>
      </c>
      <c r="I299" s="6" t="s">
        <v>4622</v>
      </c>
      <c r="J299" s="6" t="s">
        <v>4622</v>
      </c>
    </row>
    <row r="300" spans="7:10" ht="22.5" x14ac:dyDescent="0.2">
      <c r="G300" s="6" t="s">
        <v>3081</v>
      </c>
      <c r="H300" s="6" t="s">
        <v>14451</v>
      </c>
      <c r="I300" s="6" t="s">
        <v>6000</v>
      </c>
      <c r="J300" s="6" t="s">
        <v>3381</v>
      </c>
    </row>
    <row r="301" spans="7:10" ht="22.5" x14ac:dyDescent="0.2">
      <c r="G301" s="6" t="s">
        <v>3081</v>
      </c>
      <c r="H301" s="6" t="s">
        <v>14451</v>
      </c>
      <c r="I301" s="6" t="s">
        <v>6000</v>
      </c>
      <c r="J301" s="6" t="s">
        <v>6000</v>
      </c>
    </row>
    <row r="302" spans="7:10" ht="22.5" x14ac:dyDescent="0.2">
      <c r="G302" s="6" t="s">
        <v>3081</v>
      </c>
      <c r="H302" s="6" t="s">
        <v>14451</v>
      </c>
      <c r="I302" s="6" t="s">
        <v>4637</v>
      </c>
      <c r="J302" s="6" t="s">
        <v>4637</v>
      </c>
    </row>
    <row r="303" spans="7:10" ht="22.5" x14ac:dyDescent="0.2">
      <c r="G303" s="6" t="s">
        <v>18356</v>
      </c>
      <c r="H303" s="6" t="s">
        <v>6674</v>
      </c>
      <c r="I303" s="6" t="s">
        <v>51</v>
      </c>
      <c r="J303" s="6" t="s">
        <v>51</v>
      </c>
    </row>
    <row r="304" spans="7:10" ht="22.5" x14ac:dyDescent="0.2">
      <c r="G304" s="6" t="s">
        <v>18356</v>
      </c>
      <c r="H304" s="6" t="s">
        <v>6674</v>
      </c>
      <c r="I304" s="6" t="s">
        <v>51</v>
      </c>
      <c r="J304" s="6" t="s">
        <v>3924</v>
      </c>
    </row>
    <row r="305" spans="7:10" ht="22.5" x14ac:dyDescent="0.2">
      <c r="G305" s="6" t="s">
        <v>18356</v>
      </c>
      <c r="H305" s="6" t="s">
        <v>6674</v>
      </c>
      <c r="I305" s="6" t="s">
        <v>51</v>
      </c>
      <c r="J305" s="6" t="s">
        <v>5595</v>
      </c>
    </row>
    <row r="306" spans="7:10" ht="22.5" x14ac:dyDescent="0.2">
      <c r="G306" s="6" t="s">
        <v>18356</v>
      </c>
      <c r="H306" s="6" t="s">
        <v>6674</v>
      </c>
      <c r="I306" s="6" t="s">
        <v>51</v>
      </c>
      <c r="J306" s="6" t="s">
        <v>16179</v>
      </c>
    </row>
    <row r="307" spans="7:10" ht="22.5" x14ac:dyDescent="0.2">
      <c r="G307" s="6" t="s">
        <v>18356</v>
      </c>
      <c r="H307" s="6" t="s">
        <v>6674</v>
      </c>
      <c r="I307" s="6" t="s">
        <v>51</v>
      </c>
      <c r="J307" s="6" t="s">
        <v>9376</v>
      </c>
    </row>
    <row r="308" spans="7:10" ht="22.5" x14ac:dyDescent="0.2">
      <c r="G308" s="6" t="s">
        <v>18356</v>
      </c>
      <c r="H308" s="6" t="s">
        <v>6674</v>
      </c>
      <c r="I308" s="6" t="s">
        <v>51</v>
      </c>
      <c r="J308" s="6" t="s">
        <v>12226</v>
      </c>
    </row>
    <row r="309" spans="7:10" ht="22.5" x14ac:dyDescent="0.2">
      <c r="G309" s="6" t="s">
        <v>18356</v>
      </c>
      <c r="H309" s="6" t="s">
        <v>6674</v>
      </c>
      <c r="I309" s="6" t="s">
        <v>51</v>
      </c>
      <c r="J309" s="6" t="s">
        <v>12697</v>
      </c>
    </row>
    <row r="310" spans="7:10" ht="22.5" x14ac:dyDescent="0.2">
      <c r="G310" s="6" t="s">
        <v>18356</v>
      </c>
      <c r="H310" s="6" t="s">
        <v>6674</v>
      </c>
      <c r="I310" s="6" t="s">
        <v>51</v>
      </c>
      <c r="J310" s="6" t="s">
        <v>3931</v>
      </c>
    </row>
    <row r="311" spans="7:10" ht="22.5" x14ac:dyDescent="0.2">
      <c r="G311" s="6" t="s">
        <v>18356</v>
      </c>
      <c r="H311" s="6" t="s">
        <v>6674</v>
      </c>
      <c r="I311" s="6" t="s">
        <v>51</v>
      </c>
      <c r="J311" s="6" t="s">
        <v>8454</v>
      </c>
    </row>
    <row r="312" spans="7:10" x14ac:dyDescent="0.2">
      <c r="G312" s="6" t="s">
        <v>18356</v>
      </c>
      <c r="H312" s="6" t="s">
        <v>6674</v>
      </c>
      <c r="I312" s="6" t="s">
        <v>8009</v>
      </c>
      <c r="J312" s="6" t="s">
        <v>8009</v>
      </c>
    </row>
    <row r="313" spans="7:10" x14ac:dyDescent="0.2">
      <c r="G313" s="6" t="s">
        <v>18356</v>
      </c>
      <c r="H313" s="6" t="s">
        <v>6674</v>
      </c>
      <c r="I313" s="6" t="s">
        <v>2411</v>
      </c>
      <c r="J313" s="6" t="s">
        <v>2411</v>
      </c>
    </row>
    <row r="314" spans="7:10" x14ac:dyDescent="0.2">
      <c r="G314" s="6" t="s">
        <v>18356</v>
      </c>
      <c r="H314" s="6" t="s">
        <v>6674</v>
      </c>
      <c r="I314" s="6" t="s">
        <v>9653</v>
      </c>
      <c r="J314" s="6" t="s">
        <v>9653</v>
      </c>
    </row>
    <row r="315" spans="7:10" x14ac:dyDescent="0.2">
      <c r="G315" s="6" t="s">
        <v>18356</v>
      </c>
      <c r="H315" s="6" t="s">
        <v>6674</v>
      </c>
      <c r="I315" s="6" t="s">
        <v>9653</v>
      </c>
      <c r="J315" s="6" t="s">
        <v>5826</v>
      </c>
    </row>
    <row r="316" spans="7:10" ht="22.5" x14ac:dyDescent="0.2">
      <c r="G316" s="6" t="s">
        <v>18356</v>
      </c>
      <c r="H316" s="6" t="s">
        <v>6674</v>
      </c>
      <c r="I316" s="6" t="s">
        <v>12893</v>
      </c>
      <c r="J316" s="6" t="s">
        <v>6860</v>
      </c>
    </row>
    <row r="317" spans="7:10" ht="22.5" x14ac:dyDescent="0.2">
      <c r="G317" s="6" t="s">
        <v>18356</v>
      </c>
      <c r="H317" s="6" t="s">
        <v>6674</v>
      </c>
      <c r="I317" s="6" t="s">
        <v>12893</v>
      </c>
      <c r="J317" s="6" t="s">
        <v>12893</v>
      </c>
    </row>
    <row r="318" spans="7:10" ht="22.5" x14ac:dyDescent="0.2">
      <c r="G318" s="6" t="s">
        <v>18356</v>
      </c>
      <c r="H318" s="6" t="s">
        <v>6674</v>
      </c>
      <c r="I318" s="6" t="s">
        <v>12893</v>
      </c>
      <c r="J318" s="6" t="s">
        <v>14748</v>
      </c>
    </row>
    <row r="319" spans="7:10" ht="22.5" x14ac:dyDescent="0.2">
      <c r="G319" s="6" t="s">
        <v>18356</v>
      </c>
      <c r="H319" s="6" t="s">
        <v>6674</v>
      </c>
      <c r="I319" s="6" t="s">
        <v>868</v>
      </c>
      <c r="J319" s="6" t="s">
        <v>17486</v>
      </c>
    </row>
    <row r="320" spans="7:10" ht="22.5" x14ac:dyDescent="0.2">
      <c r="G320" s="6" t="s">
        <v>18356</v>
      </c>
      <c r="H320" s="6" t="s">
        <v>6674</v>
      </c>
      <c r="I320" s="6" t="s">
        <v>868</v>
      </c>
      <c r="J320" s="6" t="s">
        <v>2921</v>
      </c>
    </row>
    <row r="321" spans="7:10" ht="22.5" x14ac:dyDescent="0.2">
      <c r="G321" s="6" t="s">
        <v>18356</v>
      </c>
      <c r="H321" s="6" t="s">
        <v>6674</v>
      </c>
      <c r="I321" s="6" t="s">
        <v>868</v>
      </c>
      <c r="J321" s="6" t="s">
        <v>18454</v>
      </c>
    </row>
    <row r="322" spans="7:10" ht="22.5" x14ac:dyDescent="0.2">
      <c r="G322" s="6" t="s">
        <v>18356</v>
      </c>
      <c r="H322" s="6" t="s">
        <v>6674</v>
      </c>
      <c r="I322" s="6" t="s">
        <v>868</v>
      </c>
      <c r="J322" s="6" t="s">
        <v>13631</v>
      </c>
    </row>
    <row r="323" spans="7:10" ht="22.5" x14ac:dyDescent="0.2">
      <c r="G323" s="6" t="s">
        <v>18356</v>
      </c>
      <c r="H323" s="6" t="s">
        <v>6674</v>
      </c>
      <c r="I323" s="6" t="s">
        <v>868</v>
      </c>
      <c r="J323" s="6" t="s">
        <v>868</v>
      </c>
    </row>
    <row r="324" spans="7:10" x14ac:dyDescent="0.2">
      <c r="G324" s="6" t="s">
        <v>18356</v>
      </c>
      <c r="H324" s="6" t="s">
        <v>6674</v>
      </c>
      <c r="I324" s="6" t="s">
        <v>14657</v>
      </c>
      <c r="J324" s="6" t="s">
        <v>14657</v>
      </c>
    </row>
    <row r="325" spans="7:10" x14ac:dyDescent="0.2">
      <c r="G325" s="6" t="s">
        <v>18356</v>
      </c>
      <c r="H325" s="6" t="s">
        <v>6674</v>
      </c>
      <c r="I325" s="6" t="s">
        <v>2228</v>
      </c>
      <c r="J325" s="6" t="s">
        <v>3698</v>
      </c>
    </row>
    <row r="326" spans="7:10" x14ac:dyDescent="0.2">
      <c r="G326" s="6" t="s">
        <v>18356</v>
      </c>
      <c r="H326" s="6" t="s">
        <v>6674</v>
      </c>
      <c r="I326" s="6" t="s">
        <v>2228</v>
      </c>
      <c r="J326" s="6" t="s">
        <v>2228</v>
      </c>
    </row>
    <row r="327" spans="7:10" x14ac:dyDescent="0.2">
      <c r="G327" s="6" t="s">
        <v>18356</v>
      </c>
      <c r="H327" s="6" t="s">
        <v>6674</v>
      </c>
      <c r="I327" s="6" t="s">
        <v>12424</v>
      </c>
      <c r="J327" s="6" t="s">
        <v>7229</v>
      </c>
    </row>
    <row r="328" spans="7:10" x14ac:dyDescent="0.2">
      <c r="G328" s="6" t="s">
        <v>18356</v>
      </c>
      <c r="H328" s="6" t="s">
        <v>6674</v>
      </c>
      <c r="I328" s="6" t="s">
        <v>12424</v>
      </c>
      <c r="J328" s="6" t="s">
        <v>4285</v>
      </c>
    </row>
    <row r="329" spans="7:10" x14ac:dyDescent="0.2">
      <c r="G329" s="6" t="s">
        <v>18356</v>
      </c>
      <c r="H329" s="6" t="s">
        <v>6674</v>
      </c>
      <c r="I329" s="6" t="s">
        <v>12424</v>
      </c>
      <c r="J329" s="6" t="s">
        <v>6332</v>
      </c>
    </row>
    <row r="330" spans="7:10" x14ac:dyDescent="0.2">
      <c r="G330" s="6" t="s">
        <v>18356</v>
      </c>
      <c r="H330" s="6" t="s">
        <v>6674</v>
      </c>
      <c r="I330" s="6" t="s">
        <v>12424</v>
      </c>
      <c r="J330" s="6" t="s">
        <v>12424</v>
      </c>
    </row>
    <row r="331" spans="7:10" x14ac:dyDescent="0.2">
      <c r="G331" s="6" t="s">
        <v>18356</v>
      </c>
      <c r="H331" s="6" t="s">
        <v>6674</v>
      </c>
      <c r="I331" s="6" t="s">
        <v>11180</v>
      </c>
      <c r="J331" s="6" t="s">
        <v>4435</v>
      </c>
    </row>
    <row r="332" spans="7:10" x14ac:dyDescent="0.2">
      <c r="G332" s="6" t="s">
        <v>18356</v>
      </c>
      <c r="H332" s="6" t="s">
        <v>6674</v>
      </c>
      <c r="I332" s="6" t="s">
        <v>11180</v>
      </c>
      <c r="J332" s="6" t="s">
        <v>11640</v>
      </c>
    </row>
    <row r="333" spans="7:10" x14ac:dyDescent="0.2">
      <c r="G333" s="6" t="s">
        <v>18356</v>
      </c>
      <c r="H333" s="6" t="s">
        <v>6674</v>
      </c>
      <c r="I333" s="6" t="s">
        <v>11180</v>
      </c>
      <c r="J333" s="6" t="s">
        <v>16934</v>
      </c>
    </row>
    <row r="334" spans="7:10" x14ac:dyDescent="0.2">
      <c r="G334" s="6" t="s">
        <v>18356</v>
      </c>
      <c r="H334" s="6" t="s">
        <v>6674</v>
      </c>
      <c r="I334" s="6" t="s">
        <v>11180</v>
      </c>
      <c r="J334" s="6" t="s">
        <v>11180</v>
      </c>
    </row>
    <row r="335" spans="7:10" x14ac:dyDescent="0.2">
      <c r="G335" s="6" t="s">
        <v>18356</v>
      </c>
      <c r="H335" s="6" t="s">
        <v>5155</v>
      </c>
      <c r="I335" s="6" t="s">
        <v>9103</v>
      </c>
      <c r="J335" s="6" t="s">
        <v>9103</v>
      </c>
    </row>
    <row r="336" spans="7:10" x14ac:dyDescent="0.2">
      <c r="G336" s="6" t="s">
        <v>18356</v>
      </c>
      <c r="H336" s="6" t="s">
        <v>5155</v>
      </c>
      <c r="I336" s="6" t="s">
        <v>9103</v>
      </c>
      <c r="J336" s="6" t="s">
        <v>12603</v>
      </c>
    </row>
    <row r="337" spans="7:10" x14ac:dyDescent="0.2">
      <c r="G337" s="6" t="s">
        <v>18356</v>
      </c>
      <c r="H337" s="6" t="s">
        <v>5155</v>
      </c>
      <c r="I337" s="6" t="s">
        <v>9103</v>
      </c>
      <c r="J337" s="6" t="s">
        <v>14362</v>
      </c>
    </row>
    <row r="338" spans="7:10" x14ac:dyDescent="0.2">
      <c r="G338" s="6" t="s">
        <v>18356</v>
      </c>
      <c r="H338" s="6" t="s">
        <v>5155</v>
      </c>
      <c r="I338" s="6" t="s">
        <v>9103</v>
      </c>
      <c r="J338" s="6" t="s">
        <v>12417</v>
      </c>
    </row>
    <row r="339" spans="7:10" x14ac:dyDescent="0.2">
      <c r="G339" s="6" t="s">
        <v>18356</v>
      </c>
      <c r="H339" s="6" t="s">
        <v>5155</v>
      </c>
      <c r="I339" s="6" t="s">
        <v>9103</v>
      </c>
      <c r="J339" s="6" t="s">
        <v>16457</v>
      </c>
    </row>
    <row r="340" spans="7:10" x14ac:dyDescent="0.2">
      <c r="G340" s="6" t="s">
        <v>18356</v>
      </c>
      <c r="H340" s="6" t="s">
        <v>5155</v>
      </c>
      <c r="I340" s="6" t="s">
        <v>9103</v>
      </c>
      <c r="J340" s="6" t="s">
        <v>4889</v>
      </c>
    </row>
    <row r="341" spans="7:10" x14ac:dyDescent="0.2">
      <c r="G341" s="6" t="s">
        <v>18356</v>
      </c>
      <c r="H341" s="6" t="s">
        <v>5155</v>
      </c>
      <c r="I341" s="6" t="s">
        <v>9103</v>
      </c>
      <c r="J341" s="6" t="s">
        <v>16704</v>
      </c>
    </row>
    <row r="342" spans="7:10" x14ac:dyDescent="0.2">
      <c r="G342" s="6" t="s">
        <v>18356</v>
      </c>
      <c r="H342" s="6" t="s">
        <v>5155</v>
      </c>
      <c r="I342" s="6" t="s">
        <v>9103</v>
      </c>
      <c r="J342" s="6" t="s">
        <v>16649</v>
      </c>
    </row>
    <row r="343" spans="7:10" x14ac:dyDescent="0.2">
      <c r="G343" s="6" t="s">
        <v>18356</v>
      </c>
      <c r="H343" s="6" t="s">
        <v>5155</v>
      </c>
      <c r="I343" s="6" t="s">
        <v>9103</v>
      </c>
      <c r="J343" s="6" t="s">
        <v>6290</v>
      </c>
    </row>
    <row r="344" spans="7:10" x14ac:dyDescent="0.2">
      <c r="G344" s="6" t="s">
        <v>18356</v>
      </c>
      <c r="H344" s="6" t="s">
        <v>5155</v>
      </c>
      <c r="I344" s="6" t="s">
        <v>9103</v>
      </c>
      <c r="J344" s="6" t="s">
        <v>18425</v>
      </c>
    </row>
    <row r="345" spans="7:10" x14ac:dyDescent="0.2">
      <c r="G345" s="6" t="s">
        <v>18356</v>
      </c>
      <c r="H345" s="6" t="s">
        <v>5155</v>
      </c>
      <c r="I345" s="6" t="s">
        <v>15525</v>
      </c>
      <c r="J345" s="6" t="s">
        <v>15525</v>
      </c>
    </row>
    <row r="346" spans="7:10" x14ac:dyDescent="0.2">
      <c r="G346" s="6" t="s">
        <v>18356</v>
      </c>
      <c r="H346" s="6" t="s">
        <v>5155</v>
      </c>
      <c r="I346" s="6" t="s">
        <v>15525</v>
      </c>
      <c r="J346" s="6" t="s">
        <v>7339</v>
      </c>
    </row>
    <row r="347" spans="7:10" x14ac:dyDescent="0.2">
      <c r="G347" s="6" t="s">
        <v>18356</v>
      </c>
      <c r="H347" s="6" t="s">
        <v>5155</v>
      </c>
      <c r="I347" s="6" t="s">
        <v>15525</v>
      </c>
      <c r="J347" s="6" t="s">
        <v>878</v>
      </c>
    </row>
    <row r="348" spans="7:10" x14ac:dyDescent="0.2">
      <c r="G348" s="6" t="s">
        <v>18356</v>
      </c>
      <c r="H348" s="6" t="s">
        <v>15161</v>
      </c>
      <c r="I348" s="6" t="s">
        <v>7941</v>
      </c>
      <c r="J348" s="6" t="s">
        <v>7941</v>
      </c>
    </row>
    <row r="349" spans="7:10" x14ac:dyDescent="0.2">
      <c r="G349" s="6" t="s">
        <v>18356</v>
      </c>
      <c r="H349" s="6" t="s">
        <v>15161</v>
      </c>
      <c r="I349" s="6" t="s">
        <v>7941</v>
      </c>
      <c r="J349" s="6" t="s">
        <v>5863</v>
      </c>
    </row>
    <row r="350" spans="7:10" ht="22.5" x14ac:dyDescent="0.2">
      <c r="G350" s="6" t="s">
        <v>18356</v>
      </c>
      <c r="H350" s="6" t="s">
        <v>15161</v>
      </c>
      <c r="I350" s="6" t="s">
        <v>17638</v>
      </c>
      <c r="J350" s="6" t="s">
        <v>12242</v>
      </c>
    </row>
    <row r="351" spans="7:10" ht="22.5" x14ac:dyDescent="0.2">
      <c r="G351" s="6" t="s">
        <v>18356</v>
      </c>
      <c r="H351" s="6" t="s">
        <v>15161</v>
      </c>
      <c r="I351" s="6" t="s">
        <v>17638</v>
      </c>
      <c r="J351" s="6" t="s">
        <v>17638</v>
      </c>
    </row>
    <row r="352" spans="7:10" x14ac:dyDescent="0.2">
      <c r="G352" s="6" t="s">
        <v>18356</v>
      </c>
      <c r="H352" s="6" t="s">
        <v>15161</v>
      </c>
      <c r="I352" s="6" t="s">
        <v>16187</v>
      </c>
      <c r="J352" s="6" t="s">
        <v>16187</v>
      </c>
    </row>
    <row r="353" spans="7:10" ht="22.5" x14ac:dyDescent="0.2">
      <c r="G353" s="6" t="s">
        <v>18356</v>
      </c>
      <c r="H353" s="6" t="s">
        <v>15161</v>
      </c>
      <c r="I353" s="6" t="s">
        <v>12500</v>
      </c>
      <c r="J353" s="6" t="s">
        <v>12500</v>
      </c>
    </row>
    <row r="354" spans="7:10" x14ac:dyDescent="0.2">
      <c r="G354" s="6" t="s">
        <v>18356</v>
      </c>
      <c r="H354" s="6" t="s">
        <v>15161</v>
      </c>
      <c r="I354" s="6" t="s">
        <v>15161</v>
      </c>
      <c r="J354" s="6" t="s">
        <v>10741</v>
      </c>
    </row>
    <row r="355" spans="7:10" x14ac:dyDescent="0.2">
      <c r="G355" s="6" t="s">
        <v>18356</v>
      </c>
      <c r="H355" s="6" t="s">
        <v>15161</v>
      </c>
      <c r="I355" s="6" t="s">
        <v>15161</v>
      </c>
      <c r="J355" s="6" t="s">
        <v>15161</v>
      </c>
    </row>
    <row r="356" spans="7:10" ht="22.5" x14ac:dyDescent="0.2">
      <c r="G356" s="6" t="s">
        <v>18356</v>
      </c>
      <c r="H356" s="6" t="s">
        <v>15161</v>
      </c>
      <c r="I356" s="6" t="s">
        <v>15626</v>
      </c>
      <c r="J356" s="6" t="s">
        <v>15626</v>
      </c>
    </row>
    <row r="357" spans="7:10" x14ac:dyDescent="0.2">
      <c r="G357" s="6" t="s">
        <v>18356</v>
      </c>
      <c r="H357" s="6" t="s">
        <v>15161</v>
      </c>
      <c r="I357" s="6" t="s">
        <v>18275</v>
      </c>
      <c r="J357" s="6" t="s">
        <v>11485</v>
      </c>
    </row>
    <row r="358" spans="7:10" x14ac:dyDescent="0.2">
      <c r="G358" s="6" t="s">
        <v>18356</v>
      </c>
      <c r="H358" s="6" t="s">
        <v>15161</v>
      </c>
      <c r="I358" s="6" t="s">
        <v>18275</v>
      </c>
      <c r="J358" s="6" t="s">
        <v>2655</v>
      </c>
    </row>
    <row r="359" spans="7:10" x14ac:dyDescent="0.2">
      <c r="G359" s="6" t="s">
        <v>18356</v>
      </c>
      <c r="H359" s="6" t="s">
        <v>15161</v>
      </c>
      <c r="I359" s="6" t="s">
        <v>18275</v>
      </c>
      <c r="J359" s="6" t="s">
        <v>3569</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ht="22.5" x14ac:dyDescent="0.2">
      <c r="G362" s="6" t="s">
        <v>18356</v>
      </c>
      <c r="H362" s="6" t="s">
        <v>2171</v>
      </c>
      <c r="I362" s="6" t="s">
        <v>382</v>
      </c>
      <c r="J362" s="6" t="s">
        <v>382</v>
      </c>
    </row>
    <row r="363" spans="7:10" ht="22.5" x14ac:dyDescent="0.2">
      <c r="G363" s="6" t="s">
        <v>18356</v>
      </c>
      <c r="H363" s="6" t="s">
        <v>2171</v>
      </c>
      <c r="I363" s="6" t="s">
        <v>9565</v>
      </c>
      <c r="J363" s="6" t="s">
        <v>9565</v>
      </c>
    </row>
    <row r="364" spans="7:10" ht="22.5" x14ac:dyDescent="0.2">
      <c r="G364" s="6" t="s">
        <v>18356</v>
      </c>
      <c r="H364" s="6" t="s">
        <v>2171</v>
      </c>
      <c r="I364" s="6" t="s">
        <v>2171</v>
      </c>
      <c r="J364" s="6" t="s">
        <v>9699</v>
      </c>
    </row>
    <row r="365" spans="7:10" ht="22.5" x14ac:dyDescent="0.2">
      <c r="G365" s="6" t="s">
        <v>18356</v>
      </c>
      <c r="H365" s="6" t="s">
        <v>2171</v>
      </c>
      <c r="I365" s="6" t="s">
        <v>2171</v>
      </c>
      <c r="J365" s="6" t="s">
        <v>11009</v>
      </c>
    </row>
    <row r="366" spans="7:10" ht="22.5" x14ac:dyDescent="0.2">
      <c r="G366" s="6" t="s">
        <v>18356</v>
      </c>
      <c r="H366" s="6" t="s">
        <v>2171</v>
      </c>
      <c r="I366" s="6" t="s">
        <v>2171</v>
      </c>
      <c r="J366" s="6" t="s">
        <v>5440</v>
      </c>
    </row>
    <row r="367" spans="7:10" ht="22.5" x14ac:dyDescent="0.2">
      <c r="G367" s="6" t="s">
        <v>18356</v>
      </c>
      <c r="H367" s="6" t="s">
        <v>2171</v>
      </c>
      <c r="I367" s="6" t="s">
        <v>2171</v>
      </c>
      <c r="J367" s="6" t="s">
        <v>14784</v>
      </c>
    </row>
    <row r="368" spans="7:10" ht="22.5" x14ac:dyDescent="0.2">
      <c r="G368" s="6" t="s">
        <v>18356</v>
      </c>
      <c r="H368" s="6" t="s">
        <v>2171</v>
      </c>
      <c r="I368" s="6" t="s">
        <v>2171</v>
      </c>
      <c r="J368" s="6" t="s">
        <v>2171</v>
      </c>
    </row>
    <row r="369" spans="7:10" x14ac:dyDescent="0.2">
      <c r="G369" s="6" t="s">
        <v>17540</v>
      </c>
      <c r="H369" s="6" t="s">
        <v>10724</v>
      </c>
      <c r="I369" s="6" t="s">
        <v>17681</v>
      </c>
      <c r="J369" s="6" t="s">
        <v>6371</v>
      </c>
    </row>
    <row r="370" spans="7:10" x14ac:dyDescent="0.2">
      <c r="G370" s="6" t="s">
        <v>17540</v>
      </c>
      <c r="H370" s="6" t="s">
        <v>10724</v>
      </c>
      <c r="I370" s="6" t="s">
        <v>17681</v>
      </c>
      <c r="J370" s="6" t="s">
        <v>1283</v>
      </c>
    </row>
    <row r="371" spans="7:10" x14ac:dyDescent="0.2">
      <c r="G371" s="6" t="s">
        <v>17540</v>
      </c>
      <c r="H371" s="6" t="s">
        <v>10724</v>
      </c>
      <c r="I371" s="6" t="s">
        <v>17681</v>
      </c>
      <c r="J371" s="6" t="s">
        <v>17681</v>
      </c>
    </row>
    <row r="372" spans="7:10" ht="22.5" x14ac:dyDescent="0.2">
      <c r="G372" s="6" t="s">
        <v>17540</v>
      </c>
      <c r="H372" s="6" t="s">
        <v>10724</v>
      </c>
      <c r="I372" s="6" t="s">
        <v>18074</v>
      </c>
      <c r="J372" s="6" t="s">
        <v>11791</v>
      </c>
    </row>
    <row r="373" spans="7:10" ht="22.5" x14ac:dyDescent="0.2">
      <c r="G373" s="6" t="s">
        <v>17540</v>
      </c>
      <c r="H373" s="6" t="s">
        <v>10724</v>
      </c>
      <c r="I373" s="6" t="s">
        <v>18074</v>
      </c>
      <c r="J373" s="6" t="s">
        <v>18074</v>
      </c>
    </row>
    <row r="374" spans="7:10" ht="22.5" x14ac:dyDescent="0.2">
      <c r="G374" s="6" t="s">
        <v>17540</v>
      </c>
      <c r="H374" s="6" t="s">
        <v>10724</v>
      </c>
      <c r="I374" s="6" t="s">
        <v>18074</v>
      </c>
      <c r="J374" s="6" t="s">
        <v>3949</v>
      </c>
    </row>
    <row r="375" spans="7:10" ht="22.5" x14ac:dyDescent="0.2">
      <c r="G375" s="6" t="s">
        <v>17540</v>
      </c>
      <c r="H375" s="6" t="s">
        <v>10724</v>
      </c>
      <c r="I375" s="6" t="s">
        <v>18074</v>
      </c>
      <c r="J375" s="6" t="s">
        <v>10887</v>
      </c>
    </row>
    <row r="376" spans="7:10" ht="22.5" x14ac:dyDescent="0.2">
      <c r="G376" s="6" t="s">
        <v>17540</v>
      </c>
      <c r="H376" s="6" t="s">
        <v>628</v>
      </c>
      <c r="I376" s="6" t="s">
        <v>12144</v>
      </c>
      <c r="J376" s="6" t="s">
        <v>6993</v>
      </c>
    </row>
    <row r="377" spans="7:10" ht="22.5" x14ac:dyDescent="0.2">
      <c r="G377" s="6" t="s">
        <v>17540</v>
      </c>
      <c r="H377" s="6" t="s">
        <v>628</v>
      </c>
      <c r="I377" s="6" t="s">
        <v>12144</v>
      </c>
      <c r="J377" s="6" t="s">
        <v>9385</v>
      </c>
    </row>
    <row r="378" spans="7:10" ht="22.5" x14ac:dyDescent="0.2">
      <c r="G378" s="6" t="s">
        <v>17540</v>
      </c>
      <c r="H378" s="6" t="s">
        <v>628</v>
      </c>
      <c r="I378" s="6" t="s">
        <v>12144</v>
      </c>
      <c r="J378" s="6" t="s">
        <v>12144</v>
      </c>
    </row>
    <row r="379" spans="7:10" ht="22.5" x14ac:dyDescent="0.2">
      <c r="G379" s="6" t="s">
        <v>17540</v>
      </c>
      <c r="H379" s="6" t="s">
        <v>628</v>
      </c>
      <c r="I379" s="6" t="s">
        <v>12144</v>
      </c>
      <c r="J379" s="6" t="s">
        <v>8299</v>
      </c>
    </row>
    <row r="380" spans="7:10" ht="22.5" x14ac:dyDescent="0.2">
      <c r="G380" s="6" t="s">
        <v>17540</v>
      </c>
      <c r="H380" s="6" t="s">
        <v>628</v>
      </c>
      <c r="I380" s="6" t="s">
        <v>3958</v>
      </c>
      <c r="J380" s="6" t="s">
        <v>7702</v>
      </c>
    </row>
    <row r="381" spans="7:10" ht="22.5" x14ac:dyDescent="0.2">
      <c r="G381" s="6" t="s">
        <v>17540</v>
      </c>
      <c r="H381" s="6" t="s">
        <v>628</v>
      </c>
      <c r="I381" s="6" t="s">
        <v>3958</v>
      </c>
      <c r="J381" s="6" t="s">
        <v>10102</v>
      </c>
    </row>
    <row r="382" spans="7:10" ht="22.5" x14ac:dyDescent="0.2">
      <c r="G382" s="6" t="s">
        <v>17540</v>
      </c>
      <c r="H382" s="6" t="s">
        <v>628</v>
      </c>
      <c r="I382" s="6" t="s">
        <v>3958</v>
      </c>
      <c r="J382" s="6" t="s">
        <v>3958</v>
      </c>
    </row>
    <row r="383" spans="7:10" x14ac:dyDescent="0.2">
      <c r="G383" s="6" t="s">
        <v>17540</v>
      </c>
      <c r="H383" s="6" t="s">
        <v>7758</v>
      </c>
      <c r="I383" s="6" t="s">
        <v>3619</v>
      </c>
      <c r="J383" s="6" t="s">
        <v>3619</v>
      </c>
    </row>
    <row r="384" spans="7:10" x14ac:dyDescent="0.2">
      <c r="G384" s="6" t="s">
        <v>17540</v>
      </c>
      <c r="H384" s="6" t="s">
        <v>7758</v>
      </c>
      <c r="I384" s="6" t="s">
        <v>7758</v>
      </c>
      <c r="J384" s="6" t="s">
        <v>1668</v>
      </c>
    </row>
    <row r="385" spans="7:10" x14ac:dyDescent="0.2">
      <c r="G385" s="6" t="s">
        <v>17540</v>
      </c>
      <c r="H385" s="6" t="s">
        <v>7758</v>
      </c>
      <c r="I385" s="6" t="s">
        <v>7758</v>
      </c>
      <c r="J385" s="6" t="s">
        <v>7758</v>
      </c>
    </row>
    <row r="386" spans="7:10" x14ac:dyDescent="0.2">
      <c r="G386" s="6" t="s">
        <v>17540</v>
      </c>
      <c r="H386" s="6" t="s">
        <v>7758</v>
      </c>
      <c r="I386" s="6" t="s">
        <v>2680</v>
      </c>
      <c r="J386" s="6" t="s">
        <v>11492</v>
      </c>
    </row>
    <row r="387" spans="7:10" x14ac:dyDescent="0.2">
      <c r="G387" s="6" t="s">
        <v>17540</v>
      </c>
      <c r="H387" s="6" t="s">
        <v>7758</v>
      </c>
      <c r="I387" s="6" t="s">
        <v>2680</v>
      </c>
      <c r="J387" s="6" t="s">
        <v>2680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4871" workbookViewId="0">
      <selection activeCell="B14906" sqref="B14906"/>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15645</v>
      </c>
    </row>
    <row r="3" spans="1:2" x14ac:dyDescent="0.25">
      <c r="A3" s="62">
        <v>10101504</v>
      </c>
      <c r="B3" s="63" t="s">
        <v>6213</v>
      </c>
    </row>
    <row r="4" spans="1:2" x14ac:dyDescent="0.25">
      <c r="A4" s="62">
        <v>10101505</v>
      </c>
      <c r="B4" s="63" t="s">
        <v>6082</v>
      </c>
    </row>
    <row r="5" spans="1:2" x14ac:dyDescent="0.25">
      <c r="A5" s="62">
        <v>10101506</v>
      </c>
      <c r="B5" s="63" t="s">
        <v>12254</v>
      </c>
    </row>
    <row r="6" spans="1:2" x14ac:dyDescent="0.25">
      <c r="A6" s="62">
        <v>10101507</v>
      </c>
      <c r="B6" s="63" t="s">
        <v>10585</v>
      </c>
    </row>
    <row r="7" spans="1:2" x14ac:dyDescent="0.25">
      <c r="A7" s="62">
        <v>10101508</v>
      </c>
      <c r="B7" s="63" t="s">
        <v>3873</v>
      </c>
    </row>
    <row r="8" spans="1:2" x14ac:dyDescent="0.25">
      <c r="A8" s="62">
        <v>10101509</v>
      </c>
      <c r="B8" s="63" t="s">
        <v>8393</v>
      </c>
    </row>
    <row r="9" spans="1:2" x14ac:dyDescent="0.25">
      <c r="A9" s="62">
        <v>10101510</v>
      </c>
      <c r="B9" s="63" t="s">
        <v>3910</v>
      </c>
    </row>
    <row r="10" spans="1:2" x14ac:dyDescent="0.25">
      <c r="A10" s="62">
        <v>10101511</v>
      </c>
      <c r="B10" s="63" t="s">
        <v>957</v>
      </c>
    </row>
    <row r="11" spans="1:2" x14ac:dyDescent="0.25">
      <c r="A11" s="62">
        <v>10101512</v>
      </c>
      <c r="B11" s="63" t="s">
        <v>9956</v>
      </c>
    </row>
    <row r="12" spans="1:2" x14ac:dyDescent="0.25">
      <c r="A12" s="62">
        <v>10101513</v>
      </c>
      <c r="B12" s="63" t="s">
        <v>5967</v>
      </c>
    </row>
    <row r="13" spans="1:2" x14ac:dyDescent="0.25">
      <c r="A13" s="62">
        <v>10101514</v>
      </c>
      <c r="B13" s="63" t="s">
        <v>15766</v>
      </c>
    </row>
    <row r="14" spans="1:2" x14ac:dyDescent="0.25">
      <c r="A14" s="62">
        <v>10101515</v>
      </c>
      <c r="B14" s="63" t="s">
        <v>5985</v>
      </c>
    </row>
    <row r="15" spans="1:2" x14ac:dyDescent="0.25">
      <c r="A15" s="62">
        <v>10101516</v>
      </c>
      <c r="B15" s="63" t="s">
        <v>6566</v>
      </c>
    </row>
    <row r="16" spans="1:2" x14ac:dyDescent="0.25">
      <c r="A16" s="62">
        <v>10101517</v>
      </c>
      <c r="B16" s="63" t="s">
        <v>13662</v>
      </c>
    </row>
    <row r="17" spans="1:2" x14ac:dyDescent="0.25">
      <c r="A17" s="62">
        <v>10101601</v>
      </c>
      <c r="B17" s="63" t="s">
        <v>5544</v>
      </c>
    </row>
    <row r="18" spans="1:2" x14ac:dyDescent="0.25">
      <c r="A18" s="62">
        <v>10101602</v>
      </c>
      <c r="B18" s="63" t="s">
        <v>8486</v>
      </c>
    </row>
    <row r="19" spans="1:2" x14ac:dyDescent="0.25">
      <c r="A19" s="62">
        <v>10101603</v>
      </c>
      <c r="B19" s="63" t="s">
        <v>12684</v>
      </c>
    </row>
    <row r="20" spans="1:2" x14ac:dyDescent="0.25">
      <c r="A20" s="62">
        <v>10101604</v>
      </c>
      <c r="B20" s="63" t="s">
        <v>9167</v>
      </c>
    </row>
    <row r="21" spans="1:2" x14ac:dyDescent="0.25">
      <c r="A21" s="62">
        <v>10101605</v>
      </c>
      <c r="B21" s="63" t="s">
        <v>5906</v>
      </c>
    </row>
    <row r="22" spans="1:2" x14ac:dyDescent="0.25">
      <c r="A22" s="62">
        <v>10101701</v>
      </c>
      <c r="B22" s="63" t="s">
        <v>965</v>
      </c>
    </row>
    <row r="23" spans="1:2" x14ac:dyDescent="0.25">
      <c r="A23" s="62">
        <v>10101702</v>
      </c>
      <c r="B23" s="63" t="s">
        <v>6478</v>
      </c>
    </row>
    <row r="24" spans="1:2" x14ac:dyDescent="0.25">
      <c r="A24" s="62">
        <v>10101703</v>
      </c>
      <c r="B24" s="63" t="s">
        <v>4304</v>
      </c>
    </row>
    <row r="25" spans="1:2" x14ac:dyDescent="0.25">
      <c r="A25" s="62">
        <v>10101704</v>
      </c>
      <c r="B25" s="63" t="s">
        <v>1929</v>
      </c>
    </row>
    <row r="26" spans="1:2" x14ac:dyDescent="0.25">
      <c r="A26" s="62">
        <v>10101705</v>
      </c>
      <c r="B26" s="63" t="s">
        <v>4026</v>
      </c>
    </row>
    <row r="27" spans="1:2" x14ac:dyDescent="0.25">
      <c r="A27" s="62">
        <v>10101801</v>
      </c>
      <c r="B27" s="63" t="s">
        <v>15718</v>
      </c>
    </row>
    <row r="28" spans="1:2" x14ac:dyDescent="0.25">
      <c r="A28" s="62">
        <v>10101802</v>
      </c>
      <c r="B28" s="63" t="s">
        <v>14221</v>
      </c>
    </row>
    <row r="29" spans="1:2" x14ac:dyDescent="0.25">
      <c r="A29" s="62">
        <v>10101803</v>
      </c>
      <c r="B29" s="63" t="s">
        <v>14685</v>
      </c>
    </row>
    <row r="30" spans="1:2" x14ac:dyDescent="0.25">
      <c r="A30" s="62">
        <v>10101804</v>
      </c>
      <c r="B30" s="63" t="s">
        <v>16490</v>
      </c>
    </row>
    <row r="31" spans="1:2" x14ac:dyDescent="0.25">
      <c r="A31" s="62">
        <v>10101805</v>
      </c>
      <c r="B31" s="63" t="s">
        <v>7781</v>
      </c>
    </row>
    <row r="32" spans="1:2" x14ac:dyDescent="0.25">
      <c r="A32" s="62">
        <v>10101806</v>
      </c>
      <c r="B32" s="63" t="s">
        <v>15540</v>
      </c>
    </row>
    <row r="33" spans="1:2" x14ac:dyDescent="0.25">
      <c r="A33" s="62">
        <v>10101807</v>
      </c>
      <c r="B33" s="63" t="s">
        <v>10739</v>
      </c>
    </row>
    <row r="34" spans="1:2" x14ac:dyDescent="0.25">
      <c r="A34" s="62">
        <v>10101808</v>
      </c>
      <c r="B34" s="63" t="s">
        <v>7435</v>
      </c>
    </row>
    <row r="35" spans="1:2" x14ac:dyDescent="0.25">
      <c r="A35" s="62">
        <v>10101901</v>
      </c>
      <c r="B35" s="63" t="s">
        <v>10156</v>
      </c>
    </row>
    <row r="36" spans="1:2" x14ac:dyDescent="0.25">
      <c r="A36" s="62">
        <v>10101902</v>
      </c>
      <c r="B36" s="63" t="s">
        <v>14171</v>
      </c>
    </row>
    <row r="37" spans="1:2" x14ac:dyDescent="0.25">
      <c r="A37" s="62">
        <v>10101903</v>
      </c>
      <c r="B37" s="63" t="s">
        <v>8347</v>
      </c>
    </row>
    <row r="38" spans="1:2" x14ac:dyDescent="0.25">
      <c r="A38" s="62">
        <v>10101904</v>
      </c>
      <c r="B38" s="63" t="s">
        <v>16406</v>
      </c>
    </row>
    <row r="39" spans="1:2" x14ac:dyDescent="0.25">
      <c r="A39" s="62">
        <v>10102001</v>
      </c>
      <c r="B39" s="63" t="s">
        <v>9777</v>
      </c>
    </row>
    <row r="40" spans="1:2" x14ac:dyDescent="0.25">
      <c r="A40" s="62">
        <v>10102002</v>
      </c>
      <c r="B40" s="63" t="s">
        <v>4570</v>
      </c>
    </row>
    <row r="41" spans="1:2" x14ac:dyDescent="0.25">
      <c r="A41" s="62">
        <v>10111301</v>
      </c>
      <c r="B41" s="63" t="s">
        <v>17401</v>
      </c>
    </row>
    <row r="42" spans="1:2" x14ac:dyDescent="0.25">
      <c r="A42" s="62">
        <v>10111302</v>
      </c>
      <c r="B42" s="63" t="s">
        <v>17112</v>
      </c>
    </row>
    <row r="43" spans="1:2" x14ac:dyDescent="0.25">
      <c r="A43" s="62">
        <v>10111303</v>
      </c>
      <c r="B43" s="63" t="s">
        <v>12218</v>
      </c>
    </row>
    <row r="44" spans="1:2" x14ac:dyDescent="0.25">
      <c r="A44" s="62">
        <v>10111304</v>
      </c>
      <c r="B44" s="63" t="s">
        <v>7705</v>
      </c>
    </row>
    <row r="45" spans="1:2" x14ac:dyDescent="0.25">
      <c r="A45" s="62">
        <v>10111305</v>
      </c>
      <c r="B45" s="63" t="s">
        <v>16783</v>
      </c>
    </row>
    <row r="46" spans="1:2" x14ac:dyDescent="0.25">
      <c r="A46" s="62">
        <v>10111306</v>
      </c>
      <c r="B46" s="63" t="s">
        <v>18291</v>
      </c>
    </row>
    <row r="47" spans="1:2" x14ac:dyDescent="0.25">
      <c r="A47" s="62">
        <v>10111307</v>
      </c>
      <c r="B47" s="63" t="s">
        <v>11507</v>
      </c>
    </row>
    <row r="48" spans="1:2" x14ac:dyDescent="0.25">
      <c r="A48" s="62">
        <v>10121501</v>
      </c>
      <c r="B48" s="63" t="s">
        <v>6277</v>
      </c>
    </row>
    <row r="49" spans="1:2" x14ac:dyDescent="0.25">
      <c r="A49" s="62">
        <v>10121502</v>
      </c>
      <c r="B49" s="63" t="s">
        <v>16359</v>
      </c>
    </row>
    <row r="50" spans="1:2" x14ac:dyDescent="0.25">
      <c r="A50" s="62">
        <v>10121503</v>
      </c>
      <c r="B50" s="63" t="s">
        <v>816</v>
      </c>
    </row>
    <row r="51" spans="1:2" x14ac:dyDescent="0.25">
      <c r="A51" s="62">
        <v>10121504</v>
      </c>
      <c r="B51" s="63" t="s">
        <v>18563</v>
      </c>
    </row>
    <row r="52" spans="1:2" x14ac:dyDescent="0.25">
      <c r="A52" s="62">
        <v>10121505</v>
      </c>
      <c r="B52" s="63" t="s">
        <v>5604</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15846</v>
      </c>
    </row>
    <row r="57" spans="1:2" x14ac:dyDescent="0.25">
      <c r="A57" s="62">
        <v>10121604</v>
      </c>
      <c r="B57" s="63" t="s">
        <v>14706</v>
      </c>
    </row>
    <row r="58" spans="1:2" x14ac:dyDescent="0.25">
      <c r="A58" s="62">
        <v>10121701</v>
      </c>
      <c r="B58" s="63" t="s">
        <v>13995</v>
      </c>
    </row>
    <row r="59" spans="1:2" x14ac:dyDescent="0.25">
      <c r="A59" s="62">
        <v>10121702</v>
      </c>
      <c r="B59" s="63" t="s">
        <v>18068</v>
      </c>
    </row>
    <row r="60" spans="1:2" x14ac:dyDescent="0.25">
      <c r="A60" s="62">
        <v>10121703</v>
      </c>
      <c r="B60" s="63" t="s">
        <v>4131</v>
      </c>
    </row>
    <row r="61" spans="1:2" x14ac:dyDescent="0.25">
      <c r="A61" s="62">
        <v>10121801</v>
      </c>
      <c r="B61" s="63" t="s">
        <v>1136</v>
      </c>
    </row>
    <row r="62" spans="1:2" x14ac:dyDescent="0.25">
      <c r="A62" s="62">
        <v>10121802</v>
      </c>
      <c r="B62" s="63" t="s">
        <v>1989</v>
      </c>
    </row>
    <row r="63" spans="1:2" x14ac:dyDescent="0.25">
      <c r="A63" s="62">
        <v>10121803</v>
      </c>
      <c r="B63" s="63" t="s">
        <v>11434</v>
      </c>
    </row>
    <row r="64" spans="1:2" x14ac:dyDescent="0.25">
      <c r="A64" s="62">
        <v>10121804</v>
      </c>
      <c r="B64" s="63" t="s">
        <v>3463</v>
      </c>
    </row>
    <row r="65" spans="1:2" x14ac:dyDescent="0.25">
      <c r="A65" s="62">
        <v>10121805</v>
      </c>
      <c r="B65" s="63" t="s">
        <v>12716</v>
      </c>
    </row>
    <row r="66" spans="1:2" x14ac:dyDescent="0.25">
      <c r="A66" s="62">
        <v>10121806</v>
      </c>
      <c r="B66" s="63" t="s">
        <v>3231</v>
      </c>
    </row>
    <row r="67" spans="1:2" x14ac:dyDescent="0.25">
      <c r="A67" s="62">
        <v>10121901</v>
      </c>
      <c r="B67" s="63" t="s">
        <v>7684</v>
      </c>
    </row>
    <row r="68" spans="1:2" x14ac:dyDescent="0.25">
      <c r="A68" s="62">
        <v>10122001</v>
      </c>
      <c r="B68" s="63" t="s">
        <v>4466</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1074</v>
      </c>
    </row>
    <row r="74" spans="1:2" x14ac:dyDescent="0.25">
      <c r="A74" s="62">
        <v>10131506</v>
      </c>
      <c r="B74" s="63" t="s">
        <v>11511</v>
      </c>
    </row>
    <row r="75" spans="1:2" x14ac:dyDescent="0.25">
      <c r="A75" s="62">
        <v>10131507</v>
      </c>
      <c r="B75" s="63" t="s">
        <v>5746</v>
      </c>
    </row>
    <row r="76" spans="1:2" x14ac:dyDescent="0.25">
      <c r="A76" s="62">
        <v>10131508</v>
      </c>
      <c r="B76" s="63" t="s">
        <v>2070</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16580</v>
      </c>
    </row>
    <row r="81" spans="1:2" x14ac:dyDescent="0.25">
      <c r="A81" s="62">
        <v>10131701</v>
      </c>
      <c r="B81" s="63" t="s">
        <v>7141</v>
      </c>
    </row>
    <row r="82" spans="1:2" x14ac:dyDescent="0.25">
      <c r="A82" s="62">
        <v>10131702</v>
      </c>
      <c r="B82" s="63" t="s">
        <v>6701</v>
      </c>
    </row>
    <row r="83" spans="1:2" x14ac:dyDescent="0.25">
      <c r="A83" s="62">
        <v>10141501</v>
      </c>
      <c r="B83" s="63" t="s">
        <v>14957</v>
      </c>
    </row>
    <row r="84" spans="1:2" x14ac:dyDescent="0.25">
      <c r="A84" s="62">
        <v>10141502</v>
      </c>
      <c r="B84" s="63" t="s">
        <v>1079</v>
      </c>
    </row>
    <row r="85" spans="1:2" x14ac:dyDescent="0.25">
      <c r="A85" s="62">
        <v>10141503</v>
      </c>
      <c r="B85" s="63" t="s">
        <v>3239</v>
      </c>
    </row>
    <row r="86" spans="1:2" x14ac:dyDescent="0.25">
      <c r="A86" s="62">
        <v>10141504</v>
      </c>
      <c r="B86" s="63" t="s">
        <v>13801</v>
      </c>
    </row>
    <row r="87" spans="1:2" x14ac:dyDescent="0.25">
      <c r="A87" s="62">
        <v>10141601</v>
      </c>
      <c r="B87" s="63" t="s">
        <v>8710</v>
      </c>
    </row>
    <row r="88" spans="1:2" x14ac:dyDescent="0.25">
      <c r="A88" s="62">
        <v>10141602</v>
      </c>
      <c r="B88" s="63" t="s">
        <v>2010</v>
      </c>
    </row>
    <row r="89" spans="1:2" x14ac:dyDescent="0.25">
      <c r="A89" s="62">
        <v>10141603</v>
      </c>
      <c r="B89" s="63" t="s">
        <v>7234</v>
      </c>
    </row>
    <row r="90" spans="1:2" x14ac:dyDescent="0.25">
      <c r="A90" s="62">
        <v>10141604</v>
      </c>
      <c r="B90" s="63" t="s">
        <v>4683</v>
      </c>
    </row>
    <row r="91" spans="1:2" x14ac:dyDescent="0.25">
      <c r="A91" s="62">
        <v>10141605</v>
      </c>
      <c r="B91" s="63" t="s">
        <v>7041</v>
      </c>
    </row>
    <row r="92" spans="1:2" x14ac:dyDescent="0.25">
      <c r="A92" s="62">
        <v>10141606</v>
      </c>
      <c r="B92" s="63" t="s">
        <v>11378</v>
      </c>
    </row>
    <row r="93" spans="1:2" x14ac:dyDescent="0.25">
      <c r="A93" s="62">
        <v>10141607</v>
      </c>
      <c r="B93" s="63" t="s">
        <v>4279</v>
      </c>
    </row>
    <row r="94" spans="1:2" x14ac:dyDescent="0.25">
      <c r="A94" s="62">
        <v>10141608</v>
      </c>
      <c r="B94" s="63" t="s">
        <v>6188</v>
      </c>
    </row>
    <row r="95" spans="1:2" x14ac:dyDescent="0.25">
      <c r="A95" s="62">
        <v>10141609</v>
      </c>
      <c r="B95" s="63" t="s">
        <v>7451</v>
      </c>
    </row>
    <row r="96" spans="1:2" x14ac:dyDescent="0.25">
      <c r="A96" s="62">
        <v>10141610</v>
      </c>
      <c r="B96" s="63" t="s">
        <v>14404</v>
      </c>
    </row>
    <row r="97" spans="1:2" x14ac:dyDescent="0.25">
      <c r="A97" s="62">
        <v>10141611</v>
      </c>
      <c r="B97" s="63" t="s">
        <v>11664</v>
      </c>
    </row>
    <row r="98" spans="1:2" x14ac:dyDescent="0.25">
      <c r="A98" s="62">
        <v>10151501</v>
      </c>
      <c r="B98" s="63" t="s">
        <v>1469</v>
      </c>
    </row>
    <row r="99" spans="1:2" x14ac:dyDescent="0.25">
      <c r="A99" s="62">
        <v>10151502</v>
      </c>
      <c r="B99" s="63" t="s">
        <v>18815</v>
      </c>
    </row>
    <row r="100" spans="1:2" x14ac:dyDescent="0.25">
      <c r="A100" s="62">
        <v>10151503</v>
      </c>
      <c r="B100" s="63" t="s">
        <v>5030</v>
      </c>
    </row>
    <row r="101" spans="1:2" x14ac:dyDescent="0.25">
      <c r="A101" s="62">
        <v>10151504</v>
      </c>
      <c r="B101" s="63" t="s">
        <v>14688</v>
      </c>
    </row>
    <row r="102" spans="1:2" x14ac:dyDescent="0.25">
      <c r="A102" s="62">
        <v>10151505</v>
      </c>
      <c r="B102" s="63" t="s">
        <v>4731</v>
      </c>
    </row>
    <row r="103" spans="1:2" x14ac:dyDescent="0.25">
      <c r="A103" s="62">
        <v>10151506</v>
      </c>
      <c r="B103" s="63" t="s">
        <v>16717</v>
      </c>
    </row>
    <row r="104" spans="1:2" x14ac:dyDescent="0.25">
      <c r="A104" s="62">
        <v>10151507</v>
      </c>
      <c r="B104" s="63" t="s">
        <v>4005</v>
      </c>
    </row>
    <row r="105" spans="1:2" x14ac:dyDescent="0.25">
      <c r="A105" s="62">
        <v>10151508</v>
      </c>
      <c r="B105" s="63" t="s">
        <v>16538</v>
      </c>
    </row>
    <row r="106" spans="1:2" x14ac:dyDescent="0.25">
      <c r="A106" s="62">
        <v>10151509</v>
      </c>
      <c r="B106" s="63" t="s">
        <v>7537</v>
      </c>
    </row>
    <row r="107" spans="1:2" x14ac:dyDescent="0.25">
      <c r="A107" s="62">
        <v>10151510</v>
      </c>
      <c r="B107" s="63" t="s">
        <v>10358</v>
      </c>
    </row>
    <row r="108" spans="1:2" x14ac:dyDescent="0.25">
      <c r="A108" s="62">
        <v>10151511</v>
      </c>
      <c r="B108" s="63" t="s">
        <v>322</v>
      </c>
    </row>
    <row r="109" spans="1:2" x14ac:dyDescent="0.25">
      <c r="A109" s="62">
        <v>10151512</v>
      </c>
      <c r="B109" s="63" t="s">
        <v>10389</v>
      </c>
    </row>
    <row r="110" spans="1:2" x14ac:dyDescent="0.25">
      <c r="A110" s="62">
        <v>10151513</v>
      </c>
      <c r="B110" s="63" t="s">
        <v>11086</v>
      </c>
    </row>
    <row r="111" spans="1:2" x14ac:dyDescent="0.25">
      <c r="A111" s="62">
        <v>10151514</v>
      </c>
      <c r="B111" s="63" t="s">
        <v>2488</v>
      </c>
    </row>
    <row r="112" spans="1:2" x14ac:dyDescent="0.25">
      <c r="A112" s="62">
        <v>10151515</v>
      </c>
      <c r="B112" s="63" t="s">
        <v>2286</v>
      </c>
    </row>
    <row r="113" spans="1:2" x14ac:dyDescent="0.25">
      <c r="A113" s="62">
        <v>10151516</v>
      </c>
      <c r="B113" s="63" t="s">
        <v>2427</v>
      </c>
    </row>
    <row r="114" spans="1:2" x14ac:dyDescent="0.25">
      <c r="A114" s="62">
        <v>10151517</v>
      </c>
      <c r="B114" s="63" t="s">
        <v>207</v>
      </c>
    </row>
    <row r="115" spans="1:2" x14ac:dyDescent="0.25">
      <c r="A115" s="62">
        <v>10151518</v>
      </c>
      <c r="B115" s="63" t="s">
        <v>9595</v>
      </c>
    </row>
    <row r="116" spans="1:2" x14ac:dyDescent="0.25">
      <c r="A116" s="62">
        <v>10151519</v>
      </c>
      <c r="B116" s="63" t="s">
        <v>8187</v>
      </c>
    </row>
    <row r="117" spans="1:2" x14ac:dyDescent="0.25">
      <c r="A117" s="62">
        <v>10151520</v>
      </c>
      <c r="B117" s="63" t="s">
        <v>1697</v>
      </c>
    </row>
    <row r="118" spans="1:2" x14ac:dyDescent="0.25">
      <c r="A118" s="62">
        <v>10151521</v>
      </c>
      <c r="B118" s="63" t="s">
        <v>15851</v>
      </c>
    </row>
    <row r="119" spans="1:2" x14ac:dyDescent="0.25">
      <c r="A119" s="62">
        <v>10151522</v>
      </c>
      <c r="B119" s="63" t="s">
        <v>10481</v>
      </c>
    </row>
    <row r="120" spans="1:2" x14ac:dyDescent="0.25">
      <c r="A120" s="62">
        <v>10151523</v>
      </c>
      <c r="B120" s="63" t="s">
        <v>3145</v>
      </c>
    </row>
    <row r="121" spans="1:2" x14ac:dyDescent="0.25">
      <c r="A121" s="62">
        <v>10151524</v>
      </c>
      <c r="B121" s="63" t="s">
        <v>11219</v>
      </c>
    </row>
    <row r="122" spans="1:2" x14ac:dyDescent="0.25">
      <c r="A122" s="62">
        <v>10151525</v>
      </c>
      <c r="B122" s="63" t="s">
        <v>9747</v>
      </c>
    </row>
    <row r="123" spans="1:2" x14ac:dyDescent="0.25">
      <c r="A123" s="62">
        <v>10151526</v>
      </c>
      <c r="B123" s="63" t="s">
        <v>637</v>
      </c>
    </row>
    <row r="124" spans="1:2" x14ac:dyDescent="0.25">
      <c r="A124" s="62">
        <v>10151527</v>
      </c>
      <c r="B124" s="63" t="s">
        <v>7444</v>
      </c>
    </row>
    <row r="125" spans="1:2" x14ac:dyDescent="0.25">
      <c r="A125" s="62">
        <v>10151528</v>
      </c>
      <c r="B125" s="63" t="s">
        <v>2116</v>
      </c>
    </row>
    <row r="126" spans="1:2" x14ac:dyDescent="0.25">
      <c r="A126" s="62">
        <v>10151529</v>
      </c>
      <c r="B126" s="63" t="s">
        <v>13164</v>
      </c>
    </row>
    <row r="127" spans="1:2" x14ac:dyDescent="0.25">
      <c r="A127" s="62">
        <v>10151530</v>
      </c>
      <c r="B127" s="63" t="s">
        <v>2965</v>
      </c>
    </row>
    <row r="128" spans="1:2" x14ac:dyDescent="0.25">
      <c r="A128" s="62">
        <v>10151531</v>
      </c>
      <c r="B128" s="63" t="s">
        <v>13546</v>
      </c>
    </row>
    <row r="129" spans="1:2" x14ac:dyDescent="0.25">
      <c r="A129" s="62">
        <v>10151532</v>
      </c>
      <c r="B129" s="63" t="s">
        <v>10704</v>
      </c>
    </row>
    <row r="130" spans="1:2" x14ac:dyDescent="0.25">
      <c r="A130" s="62">
        <v>10151533</v>
      </c>
      <c r="B130" s="63" t="s">
        <v>15009</v>
      </c>
    </row>
    <row r="131" spans="1:2" x14ac:dyDescent="0.25">
      <c r="A131" s="62">
        <v>10151534</v>
      </c>
      <c r="B131" s="63" t="s">
        <v>1432</v>
      </c>
    </row>
    <row r="132" spans="1:2" x14ac:dyDescent="0.25">
      <c r="A132" s="62">
        <v>10151535</v>
      </c>
      <c r="B132" s="63" t="s">
        <v>1358</v>
      </c>
    </row>
    <row r="133" spans="1:2" x14ac:dyDescent="0.25">
      <c r="A133" s="62">
        <v>10151601</v>
      </c>
      <c r="B133" s="63" t="s">
        <v>79</v>
      </c>
    </row>
    <row r="134" spans="1:2" x14ac:dyDescent="0.25">
      <c r="A134" s="62">
        <v>10151602</v>
      </c>
      <c r="B134" s="63" t="s">
        <v>9436</v>
      </c>
    </row>
    <row r="135" spans="1:2" x14ac:dyDescent="0.25">
      <c r="A135" s="62">
        <v>10151603</v>
      </c>
      <c r="B135" s="63" t="s">
        <v>3850</v>
      </c>
    </row>
    <row r="136" spans="1:2" x14ac:dyDescent="0.25">
      <c r="A136" s="62">
        <v>10151604</v>
      </c>
      <c r="B136" s="63" t="s">
        <v>15808</v>
      </c>
    </row>
    <row r="137" spans="1:2" x14ac:dyDescent="0.25">
      <c r="A137" s="62">
        <v>10151605</v>
      </c>
      <c r="B137" s="63" t="s">
        <v>12435</v>
      </c>
    </row>
    <row r="138" spans="1:2" x14ac:dyDescent="0.25">
      <c r="A138" s="62">
        <v>10151606</v>
      </c>
      <c r="B138" s="63" t="s">
        <v>1672</v>
      </c>
    </row>
    <row r="139" spans="1:2" x14ac:dyDescent="0.25">
      <c r="A139" s="62">
        <v>10151607</v>
      </c>
      <c r="B139" s="63" t="s">
        <v>4413</v>
      </c>
    </row>
    <row r="140" spans="1:2" x14ac:dyDescent="0.25">
      <c r="A140" s="62">
        <v>10151608</v>
      </c>
      <c r="B140" s="63" t="s">
        <v>16349</v>
      </c>
    </row>
    <row r="141" spans="1:2" x14ac:dyDescent="0.25">
      <c r="A141" s="62">
        <v>10151609</v>
      </c>
      <c r="B141" s="63" t="s">
        <v>3116</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3647</v>
      </c>
    </row>
    <row r="146" spans="1:2" x14ac:dyDescent="0.25">
      <c r="A146" s="62">
        <v>10151703</v>
      </c>
      <c r="B146" s="63" t="s">
        <v>14020</v>
      </c>
    </row>
    <row r="147" spans="1:2" x14ac:dyDescent="0.25">
      <c r="A147" s="62">
        <v>10151704</v>
      </c>
      <c r="B147" s="63" t="s">
        <v>8023</v>
      </c>
    </row>
    <row r="148" spans="1:2" x14ac:dyDescent="0.25">
      <c r="A148" s="62">
        <v>10151705</v>
      </c>
      <c r="B148" s="63" t="s">
        <v>17203</v>
      </c>
    </row>
    <row r="149" spans="1:2" x14ac:dyDescent="0.25">
      <c r="A149" s="62">
        <v>10151706</v>
      </c>
      <c r="B149" s="63" t="s">
        <v>7635</v>
      </c>
    </row>
    <row r="150" spans="1:2" x14ac:dyDescent="0.25">
      <c r="A150" s="62">
        <v>10151801</v>
      </c>
      <c r="B150" s="63" t="s">
        <v>11506</v>
      </c>
    </row>
    <row r="151" spans="1:2" x14ac:dyDescent="0.25">
      <c r="A151" s="62">
        <v>10151802</v>
      </c>
      <c r="B151" s="63" t="s">
        <v>16077</v>
      </c>
    </row>
    <row r="152" spans="1:2" x14ac:dyDescent="0.25">
      <c r="A152" s="62">
        <v>10151803</v>
      </c>
      <c r="B152" s="63" t="s">
        <v>9664</v>
      </c>
    </row>
    <row r="153" spans="1:2" x14ac:dyDescent="0.25">
      <c r="A153" s="62">
        <v>10151804</v>
      </c>
      <c r="B153" s="63" t="s">
        <v>16091</v>
      </c>
    </row>
    <row r="154" spans="1:2" x14ac:dyDescent="0.25">
      <c r="A154" s="62">
        <v>10151805</v>
      </c>
      <c r="B154" s="63" t="s">
        <v>966</v>
      </c>
    </row>
    <row r="155" spans="1:2" x14ac:dyDescent="0.25">
      <c r="A155" s="62">
        <v>10151806</v>
      </c>
      <c r="B155" s="63" t="s">
        <v>5050</v>
      </c>
    </row>
    <row r="156" spans="1:2" x14ac:dyDescent="0.25">
      <c r="A156" s="62">
        <v>10151807</v>
      </c>
      <c r="B156" s="63" t="s">
        <v>14374</v>
      </c>
    </row>
    <row r="157" spans="1:2" x14ac:dyDescent="0.25">
      <c r="A157" s="62">
        <v>10151808</v>
      </c>
      <c r="B157" s="63" t="s">
        <v>16795</v>
      </c>
    </row>
    <row r="158" spans="1:2" x14ac:dyDescent="0.25">
      <c r="A158" s="62">
        <v>10151809</v>
      </c>
      <c r="B158" s="63" t="s">
        <v>3605</v>
      </c>
    </row>
    <row r="159" spans="1:2" x14ac:dyDescent="0.25">
      <c r="A159" s="62">
        <v>10151810</v>
      </c>
      <c r="B159" s="63" t="s">
        <v>1794</v>
      </c>
    </row>
    <row r="160" spans="1:2" x14ac:dyDescent="0.25">
      <c r="A160" s="62">
        <v>10151811</v>
      </c>
      <c r="B160" s="63" t="s">
        <v>7064</v>
      </c>
    </row>
    <row r="161" spans="1:2" x14ac:dyDescent="0.25">
      <c r="A161" s="62">
        <v>10151901</v>
      </c>
      <c r="B161" s="63" t="s">
        <v>17181</v>
      </c>
    </row>
    <row r="162" spans="1:2" x14ac:dyDescent="0.25">
      <c r="A162" s="62">
        <v>10151902</v>
      </c>
      <c r="B162" s="63" t="s">
        <v>13228</v>
      </c>
    </row>
    <row r="163" spans="1:2" x14ac:dyDescent="0.25">
      <c r="A163" s="62">
        <v>10151903</v>
      </c>
      <c r="B163" s="63" t="s">
        <v>15971</v>
      </c>
    </row>
    <row r="164" spans="1:2" x14ac:dyDescent="0.25">
      <c r="A164" s="62">
        <v>10151904</v>
      </c>
      <c r="B164" s="63" t="s">
        <v>785</v>
      </c>
    </row>
    <row r="165" spans="1:2" x14ac:dyDescent="0.25">
      <c r="A165" s="62">
        <v>10151905</v>
      </c>
      <c r="B165" s="63" t="s">
        <v>15795</v>
      </c>
    </row>
    <row r="166" spans="1:2" x14ac:dyDescent="0.25">
      <c r="A166" s="62">
        <v>10151906</v>
      </c>
      <c r="B166" s="63" t="s">
        <v>13433</v>
      </c>
    </row>
    <row r="167" spans="1:2" x14ac:dyDescent="0.25">
      <c r="A167" s="62">
        <v>10151907</v>
      </c>
      <c r="B167" s="63" t="s">
        <v>15417</v>
      </c>
    </row>
    <row r="168" spans="1:2" x14ac:dyDescent="0.25">
      <c r="A168" s="62">
        <v>10152001</v>
      </c>
      <c r="B168" s="63" t="s">
        <v>719</v>
      </c>
    </row>
    <row r="169" spans="1:2" x14ac:dyDescent="0.25">
      <c r="A169" s="62">
        <v>10152002</v>
      </c>
      <c r="B169" s="63" t="s">
        <v>5522</v>
      </c>
    </row>
    <row r="170" spans="1:2" x14ac:dyDescent="0.25">
      <c r="A170" s="62">
        <v>10152003</v>
      </c>
      <c r="B170" s="63" t="s">
        <v>11193</v>
      </c>
    </row>
    <row r="171" spans="1:2" x14ac:dyDescent="0.25">
      <c r="A171" s="62">
        <v>10152101</v>
      </c>
      <c r="B171" s="63" t="s">
        <v>17378</v>
      </c>
    </row>
    <row r="172" spans="1:2" x14ac:dyDescent="0.25">
      <c r="A172" s="62">
        <v>10152102</v>
      </c>
      <c r="B172" s="63" t="s">
        <v>1108</v>
      </c>
    </row>
    <row r="173" spans="1:2" x14ac:dyDescent="0.25">
      <c r="A173" s="62">
        <v>10152103</v>
      </c>
      <c r="B173" s="63" t="s">
        <v>5491</v>
      </c>
    </row>
    <row r="174" spans="1:2" x14ac:dyDescent="0.25">
      <c r="A174" s="62">
        <v>10152104</v>
      </c>
      <c r="B174" s="63" t="s">
        <v>9827</v>
      </c>
    </row>
    <row r="175" spans="1:2" x14ac:dyDescent="0.25">
      <c r="A175" s="62">
        <v>10152201</v>
      </c>
      <c r="B175" s="63" t="s">
        <v>12825</v>
      </c>
    </row>
    <row r="176" spans="1:2" x14ac:dyDescent="0.25">
      <c r="A176" s="62">
        <v>10152202</v>
      </c>
      <c r="B176" s="63" t="s">
        <v>10031</v>
      </c>
    </row>
    <row r="177" spans="1:2" x14ac:dyDescent="0.25">
      <c r="A177" s="62">
        <v>10161501</v>
      </c>
      <c r="B177" s="63" t="s">
        <v>17513</v>
      </c>
    </row>
    <row r="178" spans="1:2" x14ac:dyDescent="0.25">
      <c r="A178" s="62">
        <v>10161502</v>
      </c>
      <c r="B178" s="63" t="s">
        <v>16483</v>
      </c>
    </row>
    <row r="179" spans="1:2" x14ac:dyDescent="0.25">
      <c r="A179" s="62">
        <v>10161503</v>
      </c>
      <c r="B179" s="63" t="s">
        <v>10734</v>
      </c>
    </row>
    <row r="180" spans="1:2" x14ac:dyDescent="0.25">
      <c r="A180" s="62">
        <v>10161504</v>
      </c>
      <c r="B180" s="63" t="s">
        <v>3793</v>
      </c>
    </row>
    <row r="181" spans="1:2" x14ac:dyDescent="0.25">
      <c r="A181" s="62">
        <v>10161505</v>
      </c>
      <c r="B181" s="63" t="s">
        <v>14010</v>
      </c>
    </row>
    <row r="182" spans="1:2" x14ac:dyDescent="0.25">
      <c r="A182" s="62">
        <v>10161506</v>
      </c>
      <c r="B182" s="63" t="s">
        <v>18474</v>
      </c>
    </row>
    <row r="183" spans="1:2" x14ac:dyDescent="0.25">
      <c r="A183" s="62">
        <v>10161507</v>
      </c>
      <c r="B183" s="63" t="s">
        <v>974</v>
      </c>
    </row>
    <row r="184" spans="1:2" x14ac:dyDescent="0.25">
      <c r="A184" s="62">
        <v>10161508</v>
      </c>
      <c r="B184" s="63" t="s">
        <v>16998</v>
      </c>
    </row>
    <row r="185" spans="1:2" x14ac:dyDescent="0.25">
      <c r="A185" s="62">
        <v>10161509</v>
      </c>
      <c r="B185" s="63" t="s">
        <v>10491</v>
      </c>
    </row>
    <row r="186" spans="1:2" x14ac:dyDescent="0.25">
      <c r="A186" s="62">
        <v>10161510</v>
      </c>
      <c r="B186" s="63" t="s">
        <v>11134</v>
      </c>
    </row>
    <row r="187" spans="1:2" x14ac:dyDescent="0.25">
      <c r="A187" s="62">
        <v>10161511</v>
      </c>
      <c r="B187" s="63" t="s">
        <v>7919</v>
      </c>
    </row>
    <row r="188" spans="1:2" x14ac:dyDescent="0.25">
      <c r="A188" s="62">
        <v>10161512</v>
      </c>
      <c r="B188" s="63" t="s">
        <v>8853</v>
      </c>
    </row>
    <row r="189" spans="1:2" x14ac:dyDescent="0.25">
      <c r="A189" s="62">
        <v>10161513</v>
      </c>
      <c r="B189" s="63" t="s">
        <v>14894</v>
      </c>
    </row>
    <row r="190" spans="1:2" x14ac:dyDescent="0.25">
      <c r="A190" s="62">
        <v>10161601</v>
      </c>
      <c r="B190" s="63" t="s">
        <v>1925</v>
      </c>
    </row>
    <row r="191" spans="1:2" x14ac:dyDescent="0.25">
      <c r="A191" s="62">
        <v>10161602</v>
      </c>
      <c r="B191" s="63" t="s">
        <v>4522</v>
      </c>
    </row>
    <row r="192" spans="1:2" x14ac:dyDescent="0.25">
      <c r="A192" s="62">
        <v>10161603</v>
      </c>
      <c r="B192" s="63" t="s">
        <v>4527</v>
      </c>
    </row>
    <row r="193" spans="1:2" x14ac:dyDescent="0.25">
      <c r="A193" s="62">
        <v>10161604</v>
      </c>
      <c r="B193" s="63" t="s">
        <v>16611</v>
      </c>
    </row>
    <row r="194" spans="1:2" x14ac:dyDescent="0.25">
      <c r="A194" s="62">
        <v>10161605</v>
      </c>
      <c r="B194" s="63" t="s">
        <v>13767</v>
      </c>
    </row>
    <row r="195" spans="1:2" x14ac:dyDescent="0.25">
      <c r="A195" s="62">
        <v>10161701</v>
      </c>
      <c r="B195" s="63" t="s">
        <v>3191</v>
      </c>
    </row>
    <row r="196" spans="1:2" x14ac:dyDescent="0.25">
      <c r="A196" s="62">
        <v>10161702</v>
      </c>
      <c r="B196" s="63" t="s">
        <v>13290</v>
      </c>
    </row>
    <row r="197" spans="1:2" x14ac:dyDescent="0.25">
      <c r="A197" s="62">
        <v>10161703</v>
      </c>
      <c r="B197" s="63" t="s">
        <v>12568</v>
      </c>
    </row>
    <row r="198" spans="1:2" x14ac:dyDescent="0.25">
      <c r="A198" s="62">
        <v>10161704</v>
      </c>
      <c r="B198" s="63" t="s">
        <v>11298</v>
      </c>
    </row>
    <row r="199" spans="1:2" x14ac:dyDescent="0.25">
      <c r="A199" s="62">
        <v>10161705</v>
      </c>
      <c r="B199" s="63" t="s">
        <v>3153</v>
      </c>
    </row>
    <row r="200" spans="1:2" x14ac:dyDescent="0.25">
      <c r="A200" s="62">
        <v>10161707</v>
      </c>
      <c r="B200" s="63" t="s">
        <v>9718</v>
      </c>
    </row>
    <row r="201" spans="1:2" x14ac:dyDescent="0.25">
      <c r="A201" s="62">
        <v>10161801</v>
      </c>
      <c r="B201" s="63" t="s">
        <v>7793</v>
      </c>
    </row>
    <row r="202" spans="1:2" x14ac:dyDescent="0.25">
      <c r="A202" s="62">
        <v>10161802</v>
      </c>
      <c r="B202" s="63" t="s">
        <v>13527</v>
      </c>
    </row>
    <row r="203" spans="1:2" x14ac:dyDescent="0.25">
      <c r="A203" s="62">
        <v>10161803</v>
      </c>
      <c r="B203" s="63" t="s">
        <v>3520</v>
      </c>
    </row>
    <row r="204" spans="1:2" x14ac:dyDescent="0.25">
      <c r="A204" s="62">
        <v>10161804</v>
      </c>
      <c r="B204" s="63" t="s">
        <v>6604</v>
      </c>
    </row>
    <row r="205" spans="1:2" x14ac:dyDescent="0.25">
      <c r="A205" s="62">
        <v>10161901</v>
      </c>
      <c r="B205" s="63" t="s">
        <v>14763</v>
      </c>
    </row>
    <row r="206" spans="1:2" x14ac:dyDescent="0.25">
      <c r="A206" s="62">
        <v>10161902</v>
      </c>
      <c r="B206" s="63" t="s">
        <v>16838</v>
      </c>
    </row>
    <row r="207" spans="1:2" x14ac:dyDescent="0.25">
      <c r="A207" s="62">
        <v>10161903</v>
      </c>
      <c r="B207" s="63" t="s">
        <v>18013</v>
      </c>
    </row>
    <row r="208" spans="1:2" x14ac:dyDescent="0.25">
      <c r="A208" s="62">
        <v>10161904</v>
      </c>
      <c r="B208" s="63" t="s">
        <v>9942</v>
      </c>
    </row>
    <row r="209" spans="1:2" x14ac:dyDescent="0.25">
      <c r="A209" s="62">
        <v>10161905</v>
      </c>
      <c r="B209" s="63" t="s">
        <v>861</v>
      </c>
    </row>
    <row r="210" spans="1:2" x14ac:dyDescent="0.25">
      <c r="A210" s="62">
        <v>10161906</v>
      </c>
      <c r="B210" s="63" t="s">
        <v>10588</v>
      </c>
    </row>
    <row r="211" spans="1:2" x14ac:dyDescent="0.25">
      <c r="A211" s="62">
        <v>10161907</v>
      </c>
      <c r="B211" s="63" t="s">
        <v>1352</v>
      </c>
    </row>
    <row r="212" spans="1:2" x14ac:dyDescent="0.25">
      <c r="A212" s="62">
        <v>10161908</v>
      </c>
      <c r="B212" s="63" t="s">
        <v>11956</v>
      </c>
    </row>
    <row r="213" spans="1:2" x14ac:dyDescent="0.25">
      <c r="A213" s="62">
        <v>10171501</v>
      </c>
      <c r="B213" s="63" t="s">
        <v>19</v>
      </c>
    </row>
    <row r="214" spans="1:2" x14ac:dyDescent="0.25">
      <c r="A214" s="62">
        <v>10171502</v>
      </c>
      <c r="B214" s="63" t="s">
        <v>17616</v>
      </c>
    </row>
    <row r="215" spans="1:2" x14ac:dyDescent="0.25">
      <c r="A215" s="62">
        <v>10171503</v>
      </c>
      <c r="B215" s="63" t="s">
        <v>6484</v>
      </c>
    </row>
    <row r="216" spans="1:2" x14ac:dyDescent="0.25">
      <c r="A216" s="62">
        <v>10171504</v>
      </c>
      <c r="B216" s="63" t="s">
        <v>4500</v>
      </c>
    </row>
    <row r="217" spans="1:2" x14ac:dyDescent="0.25">
      <c r="A217" s="62">
        <v>10171601</v>
      </c>
      <c r="B217" s="63" t="s">
        <v>17572</v>
      </c>
    </row>
    <row r="218" spans="1:2" x14ac:dyDescent="0.25">
      <c r="A218" s="62">
        <v>10171602</v>
      </c>
      <c r="B218" s="63" t="s">
        <v>2206</v>
      </c>
    </row>
    <row r="219" spans="1:2" x14ac:dyDescent="0.25">
      <c r="A219" s="62">
        <v>10171603</v>
      </c>
      <c r="B219" s="63" t="s">
        <v>5124</v>
      </c>
    </row>
    <row r="220" spans="1:2" x14ac:dyDescent="0.25">
      <c r="A220" s="62">
        <v>10171604</v>
      </c>
      <c r="B220" s="63" t="s">
        <v>5793</v>
      </c>
    </row>
    <row r="221" spans="1:2" x14ac:dyDescent="0.25">
      <c r="A221" s="62">
        <v>10171605</v>
      </c>
      <c r="B221" s="63" t="s">
        <v>4185</v>
      </c>
    </row>
    <row r="222" spans="1:2" x14ac:dyDescent="0.25">
      <c r="A222" s="62">
        <v>10171701</v>
      </c>
      <c r="B222" s="63" t="s">
        <v>7319</v>
      </c>
    </row>
    <row r="223" spans="1:2" x14ac:dyDescent="0.25">
      <c r="A223" s="62">
        <v>10171702</v>
      </c>
      <c r="B223" s="63" t="s">
        <v>5084</v>
      </c>
    </row>
    <row r="224" spans="1:2" x14ac:dyDescent="0.25">
      <c r="A224" s="62">
        <v>10191506</v>
      </c>
      <c r="B224" s="63" t="s">
        <v>16994</v>
      </c>
    </row>
    <row r="225" spans="1:2" x14ac:dyDescent="0.25">
      <c r="A225" s="62">
        <v>10191507</v>
      </c>
      <c r="B225" s="63" t="s">
        <v>7366</v>
      </c>
    </row>
    <row r="226" spans="1:2" x14ac:dyDescent="0.25">
      <c r="A226" s="62">
        <v>10191508</v>
      </c>
      <c r="B226" s="63" t="s">
        <v>8476</v>
      </c>
    </row>
    <row r="227" spans="1:2" x14ac:dyDescent="0.25">
      <c r="A227" s="62">
        <v>10191509</v>
      </c>
      <c r="B227" s="63" t="s">
        <v>6189</v>
      </c>
    </row>
    <row r="228" spans="1:2" x14ac:dyDescent="0.25">
      <c r="A228" s="62">
        <v>10191701</v>
      </c>
      <c r="B228" s="63" t="s">
        <v>15090</v>
      </c>
    </row>
    <row r="229" spans="1:2" x14ac:dyDescent="0.25">
      <c r="A229" s="62">
        <v>10191703</v>
      </c>
      <c r="B229" s="63" t="s">
        <v>5995</v>
      </c>
    </row>
    <row r="230" spans="1:2" x14ac:dyDescent="0.25">
      <c r="A230" s="62">
        <v>10191704</v>
      </c>
      <c r="B230" s="63" t="s">
        <v>7962</v>
      </c>
    </row>
    <row r="231" spans="1:2" x14ac:dyDescent="0.25">
      <c r="A231" s="62">
        <v>10191705</v>
      </c>
      <c r="B231" s="63" t="s">
        <v>5227</v>
      </c>
    </row>
    <row r="232" spans="1:2" x14ac:dyDescent="0.25">
      <c r="A232" s="62">
        <v>10191706</v>
      </c>
      <c r="B232" s="63" t="s">
        <v>589</v>
      </c>
    </row>
    <row r="233" spans="1:2" x14ac:dyDescent="0.25">
      <c r="A233" s="62">
        <v>11101501</v>
      </c>
      <c r="B233" s="63" t="s">
        <v>1247</v>
      </c>
    </row>
    <row r="234" spans="1:2" x14ac:dyDescent="0.25">
      <c r="A234" s="62">
        <v>11101502</v>
      </c>
      <c r="B234" s="63" t="s">
        <v>15171</v>
      </c>
    </row>
    <row r="235" spans="1:2" x14ac:dyDescent="0.25">
      <c r="A235" s="62">
        <v>11101503</v>
      </c>
      <c r="B235" s="63" t="s">
        <v>4449</v>
      </c>
    </row>
    <row r="236" spans="1:2" x14ac:dyDescent="0.25">
      <c r="A236" s="62">
        <v>11101504</v>
      </c>
      <c r="B236" s="63" t="s">
        <v>15659</v>
      </c>
    </row>
    <row r="237" spans="1:2" x14ac:dyDescent="0.25">
      <c r="A237" s="62">
        <v>11101505</v>
      </c>
      <c r="B237" s="63" t="s">
        <v>6526</v>
      </c>
    </row>
    <row r="238" spans="1:2" x14ac:dyDescent="0.25">
      <c r="A238" s="62">
        <v>11101506</v>
      </c>
      <c r="B238" s="63" t="s">
        <v>989</v>
      </c>
    </row>
    <row r="239" spans="1:2" x14ac:dyDescent="0.25">
      <c r="A239" s="62">
        <v>11101507</v>
      </c>
      <c r="B239" s="63" t="s">
        <v>9598</v>
      </c>
    </row>
    <row r="240" spans="1:2" x14ac:dyDescent="0.25">
      <c r="A240" s="62">
        <v>11101508</v>
      </c>
      <c r="B240" s="63" t="s">
        <v>14638</v>
      </c>
    </row>
    <row r="241" spans="1:2" x14ac:dyDescent="0.25">
      <c r="A241" s="62">
        <v>11101509</v>
      </c>
      <c r="B241" s="63" t="s">
        <v>12523</v>
      </c>
    </row>
    <row r="242" spans="1:2" x14ac:dyDescent="0.25">
      <c r="A242" s="62">
        <v>11101510</v>
      </c>
      <c r="B242" s="63" t="s">
        <v>17280</v>
      </c>
    </row>
    <row r="243" spans="1:2" x14ac:dyDescent="0.25">
      <c r="A243" s="62">
        <v>11101511</v>
      </c>
      <c r="B243" s="63" t="s">
        <v>6292</v>
      </c>
    </row>
    <row r="244" spans="1:2" x14ac:dyDescent="0.25">
      <c r="A244" s="62">
        <v>11101512</v>
      </c>
      <c r="B244" s="63" t="s">
        <v>5578</v>
      </c>
    </row>
    <row r="245" spans="1:2" x14ac:dyDescent="0.25">
      <c r="A245" s="62">
        <v>11101513</v>
      </c>
      <c r="B245" s="63" t="s">
        <v>10050</v>
      </c>
    </row>
    <row r="246" spans="1:2" x14ac:dyDescent="0.25">
      <c r="A246" s="62">
        <v>11101514</v>
      </c>
      <c r="B246" s="63" t="s">
        <v>10456</v>
      </c>
    </row>
    <row r="247" spans="1:2" x14ac:dyDescent="0.25">
      <c r="A247" s="62">
        <v>11101515</v>
      </c>
      <c r="B247" s="63" t="s">
        <v>16607</v>
      </c>
    </row>
    <row r="248" spans="1:2" x14ac:dyDescent="0.25">
      <c r="A248" s="62">
        <v>11101516</v>
      </c>
      <c r="B248" s="63" t="s">
        <v>3198</v>
      </c>
    </row>
    <row r="249" spans="1:2" x14ac:dyDescent="0.25">
      <c r="A249" s="62">
        <v>11101517</v>
      </c>
      <c r="B249" s="63" t="s">
        <v>15100</v>
      </c>
    </row>
    <row r="250" spans="1:2" x14ac:dyDescent="0.25">
      <c r="A250" s="62">
        <v>11101518</v>
      </c>
      <c r="B250" s="63" t="s">
        <v>15849</v>
      </c>
    </row>
    <row r="251" spans="1:2" x14ac:dyDescent="0.25">
      <c r="A251" s="62">
        <v>11101519</v>
      </c>
      <c r="B251" s="63" t="s">
        <v>14304</v>
      </c>
    </row>
    <row r="252" spans="1:2" x14ac:dyDescent="0.25">
      <c r="A252" s="62">
        <v>11101520</v>
      </c>
      <c r="B252" s="63" t="s">
        <v>9736</v>
      </c>
    </row>
    <row r="253" spans="1:2" x14ac:dyDescent="0.25">
      <c r="A253" s="62">
        <v>11101521</v>
      </c>
      <c r="B253" s="63" t="s">
        <v>218</v>
      </c>
    </row>
    <row r="254" spans="1:2" x14ac:dyDescent="0.25">
      <c r="A254" s="62">
        <v>11101522</v>
      </c>
      <c r="B254" s="63" t="s">
        <v>11220</v>
      </c>
    </row>
    <row r="255" spans="1:2" x14ac:dyDescent="0.25">
      <c r="A255" s="62">
        <v>11101523</v>
      </c>
      <c r="B255" s="63" t="s">
        <v>13082</v>
      </c>
    </row>
    <row r="256" spans="1:2" x14ac:dyDescent="0.25">
      <c r="A256" s="62">
        <v>11101524</v>
      </c>
      <c r="B256" s="63" t="s">
        <v>13325</v>
      </c>
    </row>
    <row r="257" spans="1:2" x14ac:dyDescent="0.25">
      <c r="A257" s="62">
        <v>11101525</v>
      </c>
      <c r="B257" s="63" t="s">
        <v>18278</v>
      </c>
    </row>
    <row r="258" spans="1:2" x14ac:dyDescent="0.25">
      <c r="A258" s="62">
        <v>11101526</v>
      </c>
      <c r="B258" s="63" t="s">
        <v>13674</v>
      </c>
    </row>
    <row r="259" spans="1:2" x14ac:dyDescent="0.25">
      <c r="A259" s="62">
        <v>11101527</v>
      </c>
      <c r="B259" s="63" t="s">
        <v>10220</v>
      </c>
    </row>
    <row r="260" spans="1:2" x14ac:dyDescent="0.25">
      <c r="A260" s="62">
        <v>11101601</v>
      </c>
      <c r="B260" s="63" t="s">
        <v>7455</v>
      </c>
    </row>
    <row r="261" spans="1:2" x14ac:dyDescent="0.25">
      <c r="A261" s="62">
        <v>11101602</v>
      </c>
      <c r="B261" s="63" t="s">
        <v>10680</v>
      </c>
    </row>
    <row r="262" spans="1:2" x14ac:dyDescent="0.25">
      <c r="A262" s="62">
        <v>11101603</v>
      </c>
      <c r="B262" s="63" t="s">
        <v>16255</v>
      </c>
    </row>
    <row r="263" spans="1:2" x14ac:dyDescent="0.25">
      <c r="A263" s="62">
        <v>11101604</v>
      </c>
      <c r="B263" s="63" t="s">
        <v>5453</v>
      </c>
    </row>
    <row r="264" spans="1:2" x14ac:dyDescent="0.25">
      <c r="A264" s="62">
        <v>11101605</v>
      </c>
      <c r="B264" s="63" t="s">
        <v>9825</v>
      </c>
    </row>
    <row r="265" spans="1:2" x14ac:dyDescent="0.25">
      <c r="A265" s="62">
        <v>11101606</v>
      </c>
      <c r="B265" s="63" t="s">
        <v>13295</v>
      </c>
    </row>
    <row r="266" spans="1:2" x14ac:dyDescent="0.25">
      <c r="A266" s="62">
        <v>11101607</v>
      </c>
      <c r="B266" s="63" t="s">
        <v>8001</v>
      </c>
    </row>
    <row r="267" spans="1:2" x14ac:dyDescent="0.25">
      <c r="A267" s="62">
        <v>11101608</v>
      </c>
      <c r="B267" s="63" t="s">
        <v>17179</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6643</v>
      </c>
    </row>
    <row r="273" spans="1:2" x14ac:dyDescent="0.25">
      <c r="A273" s="62">
        <v>11101614</v>
      </c>
      <c r="B273" s="63" t="s">
        <v>4632</v>
      </c>
    </row>
    <row r="274" spans="1:2" x14ac:dyDescent="0.25">
      <c r="A274" s="62">
        <v>11101615</v>
      </c>
      <c r="B274" s="63" t="s">
        <v>6943</v>
      </c>
    </row>
    <row r="275" spans="1:2" x14ac:dyDescent="0.25">
      <c r="A275" s="62">
        <v>11101616</v>
      </c>
      <c r="B275" s="63" t="s">
        <v>2260</v>
      </c>
    </row>
    <row r="276" spans="1:2" x14ac:dyDescent="0.25">
      <c r="A276" s="62">
        <v>11101617</v>
      </c>
      <c r="B276" s="63" t="s">
        <v>15510</v>
      </c>
    </row>
    <row r="277" spans="1:2" x14ac:dyDescent="0.25">
      <c r="A277" s="62">
        <v>11101618</v>
      </c>
      <c r="B277" s="63" t="s">
        <v>12287</v>
      </c>
    </row>
    <row r="278" spans="1:2" x14ac:dyDescent="0.25">
      <c r="A278" s="62">
        <v>11101619</v>
      </c>
      <c r="B278" s="63" t="s">
        <v>958</v>
      </c>
    </row>
    <row r="279" spans="1:2" x14ac:dyDescent="0.25">
      <c r="A279" s="62">
        <v>11101620</v>
      </c>
      <c r="B279" s="63" t="s">
        <v>3822</v>
      </c>
    </row>
    <row r="280" spans="1:2" x14ac:dyDescent="0.25">
      <c r="A280" s="62">
        <v>11101621</v>
      </c>
      <c r="B280" s="63" t="s">
        <v>7935</v>
      </c>
    </row>
    <row r="281" spans="1:2" x14ac:dyDescent="0.25">
      <c r="A281" s="62">
        <v>11101622</v>
      </c>
      <c r="B281" s="63" t="s">
        <v>16853</v>
      </c>
    </row>
    <row r="282" spans="1:2" x14ac:dyDescent="0.25">
      <c r="A282" s="62">
        <v>11101623</v>
      </c>
      <c r="B282" s="63" t="s">
        <v>10193</v>
      </c>
    </row>
    <row r="283" spans="1:2" x14ac:dyDescent="0.25">
      <c r="A283" s="62">
        <v>11101701</v>
      </c>
      <c r="B283" s="63" t="s">
        <v>12454</v>
      </c>
    </row>
    <row r="284" spans="1:2" x14ac:dyDescent="0.25">
      <c r="A284" s="62">
        <v>11101702</v>
      </c>
      <c r="B284" s="63" t="s">
        <v>18282</v>
      </c>
    </row>
    <row r="285" spans="1:2" x14ac:dyDescent="0.25">
      <c r="A285" s="62">
        <v>11101703</v>
      </c>
      <c r="B285" s="63" t="s">
        <v>5580</v>
      </c>
    </row>
    <row r="286" spans="1:2" x14ac:dyDescent="0.25">
      <c r="A286" s="62">
        <v>11101704</v>
      </c>
      <c r="B286" s="63" t="s">
        <v>12761</v>
      </c>
    </row>
    <row r="287" spans="1:2" x14ac:dyDescent="0.25">
      <c r="A287" s="62">
        <v>11101705</v>
      </c>
      <c r="B287" s="63" t="s">
        <v>13103</v>
      </c>
    </row>
    <row r="288" spans="1:2" x14ac:dyDescent="0.25">
      <c r="A288" s="62">
        <v>11101706</v>
      </c>
      <c r="B288" s="63" t="s">
        <v>14045</v>
      </c>
    </row>
    <row r="289" spans="1:2" x14ac:dyDescent="0.25">
      <c r="A289" s="62">
        <v>11101707</v>
      </c>
      <c r="B289" s="63" t="s">
        <v>12688</v>
      </c>
    </row>
    <row r="290" spans="1:2" x14ac:dyDescent="0.25">
      <c r="A290" s="62">
        <v>11101708</v>
      </c>
      <c r="B290" s="63" t="s">
        <v>5251</v>
      </c>
    </row>
    <row r="291" spans="1:2" x14ac:dyDescent="0.25">
      <c r="A291" s="62">
        <v>11101709</v>
      </c>
      <c r="B291" s="63" t="s">
        <v>12316</v>
      </c>
    </row>
    <row r="292" spans="1:2" x14ac:dyDescent="0.25">
      <c r="A292" s="62">
        <v>11101710</v>
      </c>
      <c r="B292" s="63" t="s">
        <v>1388</v>
      </c>
    </row>
    <row r="293" spans="1:2" x14ac:dyDescent="0.25">
      <c r="A293" s="62">
        <v>11101711</v>
      </c>
      <c r="B293" s="63" t="s">
        <v>16574</v>
      </c>
    </row>
    <row r="294" spans="1:2" x14ac:dyDescent="0.25">
      <c r="A294" s="62">
        <v>11101712</v>
      </c>
      <c r="B294" s="63" t="s">
        <v>3815</v>
      </c>
    </row>
    <row r="295" spans="1:2" x14ac:dyDescent="0.25">
      <c r="A295" s="62">
        <v>11101713</v>
      </c>
      <c r="B295" s="63" t="s">
        <v>6714</v>
      </c>
    </row>
    <row r="296" spans="1:2" x14ac:dyDescent="0.25">
      <c r="A296" s="62">
        <v>11101714</v>
      </c>
      <c r="B296" s="63" t="s">
        <v>6845</v>
      </c>
    </row>
    <row r="297" spans="1:2" x14ac:dyDescent="0.25">
      <c r="A297" s="62">
        <v>11101715</v>
      </c>
      <c r="B297" s="63" t="s">
        <v>17160</v>
      </c>
    </row>
    <row r="298" spans="1:2" x14ac:dyDescent="0.25">
      <c r="A298" s="62">
        <v>11101716</v>
      </c>
      <c r="B298" s="63" t="s">
        <v>10865</v>
      </c>
    </row>
    <row r="299" spans="1:2" x14ac:dyDescent="0.25">
      <c r="A299" s="62">
        <v>11101717</v>
      </c>
      <c r="B299" s="63" t="s">
        <v>17925</v>
      </c>
    </row>
    <row r="300" spans="1:2" x14ac:dyDescent="0.25">
      <c r="A300" s="62">
        <v>11101718</v>
      </c>
      <c r="B300" s="63" t="s">
        <v>8417</v>
      </c>
    </row>
    <row r="301" spans="1:2" x14ac:dyDescent="0.25">
      <c r="A301" s="62">
        <v>11101719</v>
      </c>
      <c r="B301" s="63" t="s">
        <v>5783</v>
      </c>
    </row>
    <row r="302" spans="1:2" x14ac:dyDescent="0.25">
      <c r="A302" s="62">
        <v>11101801</v>
      </c>
      <c r="B302" s="63" t="s">
        <v>18063</v>
      </c>
    </row>
    <row r="303" spans="1:2" x14ac:dyDescent="0.25">
      <c r="A303" s="62">
        <v>11101802</v>
      </c>
      <c r="B303" s="63" t="s">
        <v>587</v>
      </c>
    </row>
    <row r="304" spans="1:2" x14ac:dyDescent="0.25">
      <c r="A304" s="62">
        <v>11101803</v>
      </c>
      <c r="B304" s="63" t="s">
        <v>15238</v>
      </c>
    </row>
    <row r="305" spans="1:2" x14ac:dyDescent="0.25">
      <c r="A305" s="62">
        <v>11111501</v>
      </c>
      <c r="B305" s="63" t="s">
        <v>1271</v>
      </c>
    </row>
    <row r="306" spans="1:2" x14ac:dyDescent="0.25">
      <c r="A306" s="62">
        <v>11111502</v>
      </c>
      <c r="B306" s="63" t="s">
        <v>130</v>
      </c>
    </row>
    <row r="307" spans="1:2" x14ac:dyDescent="0.25">
      <c r="A307" s="62">
        <v>11111503</v>
      </c>
      <c r="B307" s="63" t="s">
        <v>12450</v>
      </c>
    </row>
    <row r="308" spans="1:2" x14ac:dyDescent="0.25">
      <c r="A308" s="62">
        <v>11111601</v>
      </c>
      <c r="B308" s="63" t="s">
        <v>5451</v>
      </c>
    </row>
    <row r="309" spans="1:2" x14ac:dyDescent="0.25">
      <c r="A309" s="62">
        <v>11111602</v>
      </c>
      <c r="B309" s="63" t="s">
        <v>9237</v>
      </c>
    </row>
    <row r="310" spans="1:2" x14ac:dyDescent="0.25">
      <c r="A310" s="62">
        <v>11111603</v>
      </c>
      <c r="B310" s="63" t="s">
        <v>8420</v>
      </c>
    </row>
    <row r="311" spans="1:2" x14ac:dyDescent="0.25">
      <c r="A311" s="62">
        <v>11111604</v>
      </c>
      <c r="B311" s="63" t="s">
        <v>3794</v>
      </c>
    </row>
    <row r="312" spans="1:2" x14ac:dyDescent="0.25">
      <c r="A312" s="62">
        <v>11111605</v>
      </c>
      <c r="B312" s="63" t="s">
        <v>14646</v>
      </c>
    </row>
    <row r="313" spans="1:2" x14ac:dyDescent="0.25">
      <c r="A313" s="62">
        <v>11111606</v>
      </c>
      <c r="B313" s="63" t="s">
        <v>5743</v>
      </c>
    </row>
    <row r="314" spans="1:2" x14ac:dyDescent="0.25">
      <c r="A314" s="62">
        <v>11111607</v>
      </c>
      <c r="B314" s="63" t="s">
        <v>3341</v>
      </c>
    </row>
    <row r="315" spans="1:2" x14ac:dyDescent="0.25">
      <c r="A315" s="62">
        <v>11111608</v>
      </c>
      <c r="B315" s="63" t="s">
        <v>18597</v>
      </c>
    </row>
    <row r="316" spans="1:2" x14ac:dyDescent="0.25">
      <c r="A316" s="62">
        <v>11111609</v>
      </c>
      <c r="B316" s="63" t="s">
        <v>12866</v>
      </c>
    </row>
    <row r="317" spans="1:2" x14ac:dyDescent="0.25">
      <c r="A317" s="62">
        <v>11111610</v>
      </c>
      <c r="B317" s="63" t="s">
        <v>17676</v>
      </c>
    </row>
    <row r="318" spans="1:2" x14ac:dyDescent="0.25">
      <c r="A318" s="62">
        <v>11111611</v>
      </c>
      <c r="B318" s="63" t="s">
        <v>2502</v>
      </c>
    </row>
    <row r="319" spans="1:2" x14ac:dyDescent="0.25">
      <c r="A319" s="62">
        <v>11111701</v>
      </c>
      <c r="B319" s="63" t="s">
        <v>24</v>
      </c>
    </row>
    <row r="320" spans="1:2" x14ac:dyDescent="0.25">
      <c r="A320" s="62">
        <v>11111801</v>
      </c>
      <c r="B320" s="63" t="s">
        <v>3622</v>
      </c>
    </row>
    <row r="321" spans="1:2" x14ac:dyDescent="0.25">
      <c r="A321" s="62">
        <v>11111802</v>
      </c>
      <c r="B321" s="63" t="s">
        <v>9096</v>
      </c>
    </row>
    <row r="322" spans="1:2" x14ac:dyDescent="0.25">
      <c r="A322" s="62">
        <v>11111803</v>
      </c>
      <c r="B322" s="63" t="s">
        <v>3987</v>
      </c>
    </row>
    <row r="323" spans="1:2" x14ac:dyDescent="0.25">
      <c r="A323" s="62">
        <v>11111804</v>
      </c>
      <c r="B323" s="63" t="s">
        <v>16020</v>
      </c>
    </row>
    <row r="324" spans="1:2" x14ac:dyDescent="0.25">
      <c r="A324" s="62">
        <v>11111805</v>
      </c>
      <c r="B324" s="63" t="s">
        <v>13897</v>
      </c>
    </row>
    <row r="325" spans="1:2" x14ac:dyDescent="0.25">
      <c r="A325" s="62">
        <v>11111806</v>
      </c>
      <c r="B325" s="63" t="s">
        <v>6669</v>
      </c>
    </row>
    <row r="326" spans="1:2" x14ac:dyDescent="0.25">
      <c r="A326" s="62">
        <v>11111807</v>
      </c>
      <c r="B326" s="63" t="s">
        <v>9473</v>
      </c>
    </row>
    <row r="327" spans="1:2" x14ac:dyDescent="0.25">
      <c r="A327" s="62">
        <v>11111808</v>
      </c>
      <c r="B327" s="63" t="s">
        <v>11619</v>
      </c>
    </row>
    <row r="328" spans="1:2" x14ac:dyDescent="0.25">
      <c r="A328" s="62">
        <v>11111809</v>
      </c>
      <c r="B328" s="63" t="s">
        <v>4779</v>
      </c>
    </row>
    <row r="329" spans="1:2" x14ac:dyDescent="0.25">
      <c r="A329" s="62">
        <v>11111810</v>
      </c>
      <c r="B329" s="63" t="s">
        <v>8379</v>
      </c>
    </row>
    <row r="330" spans="1:2" x14ac:dyDescent="0.25">
      <c r="A330" s="62">
        <v>11121502</v>
      </c>
      <c r="B330" s="63" t="s">
        <v>12293</v>
      </c>
    </row>
    <row r="331" spans="1:2" x14ac:dyDescent="0.25">
      <c r="A331" s="62">
        <v>11121503</v>
      </c>
      <c r="B331" s="63" t="s">
        <v>16912</v>
      </c>
    </row>
    <row r="332" spans="1:2" x14ac:dyDescent="0.25">
      <c r="A332" s="62">
        <v>11121603</v>
      </c>
      <c r="B332" s="63" t="s">
        <v>8979</v>
      </c>
    </row>
    <row r="333" spans="1:2" x14ac:dyDescent="0.25">
      <c r="A333" s="62">
        <v>11121604</v>
      </c>
      <c r="B333" s="63" t="s">
        <v>11898</v>
      </c>
    </row>
    <row r="334" spans="1:2" x14ac:dyDescent="0.25">
      <c r="A334" s="62">
        <v>11121605</v>
      </c>
      <c r="B334" s="63" t="s">
        <v>5728</v>
      </c>
    </row>
    <row r="335" spans="1:2" x14ac:dyDescent="0.25">
      <c r="A335" s="62">
        <v>11121606</v>
      </c>
      <c r="B335" s="63" t="s">
        <v>5527</v>
      </c>
    </row>
    <row r="336" spans="1:2" x14ac:dyDescent="0.25">
      <c r="A336" s="62">
        <v>11121607</v>
      </c>
      <c r="B336" s="63" t="s">
        <v>13874</v>
      </c>
    </row>
    <row r="337" spans="1:2" x14ac:dyDescent="0.25">
      <c r="A337" s="62">
        <v>11121608</v>
      </c>
      <c r="B337" s="63" t="s">
        <v>16557</v>
      </c>
    </row>
    <row r="338" spans="1:2" x14ac:dyDescent="0.25">
      <c r="A338" s="62">
        <v>11121609</v>
      </c>
      <c r="B338" s="63" t="s">
        <v>5080</v>
      </c>
    </row>
    <row r="339" spans="1:2" x14ac:dyDescent="0.25">
      <c r="A339" s="62">
        <v>11121610</v>
      </c>
      <c r="B339" s="63" t="s">
        <v>15164</v>
      </c>
    </row>
    <row r="340" spans="1:2" x14ac:dyDescent="0.25">
      <c r="A340" s="62">
        <v>11121611</v>
      </c>
      <c r="B340" s="63" t="s">
        <v>6559</v>
      </c>
    </row>
    <row r="341" spans="1:2" x14ac:dyDescent="0.25">
      <c r="A341" s="62">
        <v>11121612</v>
      </c>
      <c r="B341" s="63" t="s">
        <v>18395</v>
      </c>
    </row>
    <row r="342" spans="1:2" x14ac:dyDescent="0.25">
      <c r="A342" s="62">
        <v>11121701</v>
      </c>
      <c r="B342" s="63" t="s">
        <v>6206</v>
      </c>
    </row>
    <row r="343" spans="1:2" x14ac:dyDescent="0.25">
      <c r="A343" s="62">
        <v>11121702</v>
      </c>
      <c r="B343" s="63" t="s">
        <v>721</v>
      </c>
    </row>
    <row r="344" spans="1:2" x14ac:dyDescent="0.25">
      <c r="A344" s="62">
        <v>11121703</v>
      </c>
      <c r="B344" s="63" t="s">
        <v>4403</v>
      </c>
    </row>
    <row r="345" spans="1:2" x14ac:dyDescent="0.25">
      <c r="A345" s="62">
        <v>11121705</v>
      </c>
      <c r="B345" s="63" t="s">
        <v>10892</v>
      </c>
    </row>
    <row r="346" spans="1:2" x14ac:dyDescent="0.25">
      <c r="A346" s="62">
        <v>11121706</v>
      </c>
      <c r="B346" s="63" t="s">
        <v>10</v>
      </c>
    </row>
    <row r="347" spans="1:2" x14ac:dyDescent="0.25">
      <c r="A347" s="62">
        <v>11121707</v>
      </c>
      <c r="B347" s="63" t="s">
        <v>18593</v>
      </c>
    </row>
    <row r="348" spans="1:2" x14ac:dyDescent="0.25">
      <c r="A348" s="62">
        <v>11121708</v>
      </c>
      <c r="B348" s="63" t="s">
        <v>15607</v>
      </c>
    </row>
    <row r="349" spans="1:2" x14ac:dyDescent="0.25">
      <c r="A349" s="62">
        <v>11121709</v>
      </c>
      <c r="B349" s="63" t="s">
        <v>1501</v>
      </c>
    </row>
    <row r="350" spans="1:2" x14ac:dyDescent="0.25">
      <c r="A350" s="62">
        <v>11121710</v>
      </c>
      <c r="B350" s="63" t="s">
        <v>13836</v>
      </c>
    </row>
    <row r="351" spans="1:2" x14ac:dyDescent="0.25">
      <c r="A351" s="62">
        <v>11121801</v>
      </c>
      <c r="B351" s="63" t="s">
        <v>3156</v>
      </c>
    </row>
    <row r="352" spans="1:2" x14ac:dyDescent="0.25">
      <c r="A352" s="62">
        <v>11121802</v>
      </c>
      <c r="B352" s="63" t="s">
        <v>17405</v>
      </c>
    </row>
    <row r="353" spans="1:2" x14ac:dyDescent="0.25">
      <c r="A353" s="62">
        <v>11121803</v>
      </c>
      <c r="B353" s="63" t="s">
        <v>14625</v>
      </c>
    </row>
    <row r="354" spans="1:2" x14ac:dyDescent="0.25">
      <c r="A354" s="62">
        <v>11121804</v>
      </c>
      <c r="B354" s="63" t="s">
        <v>14117</v>
      </c>
    </row>
    <row r="355" spans="1:2" x14ac:dyDescent="0.25">
      <c r="A355" s="62">
        <v>11121805</v>
      </c>
      <c r="B355" s="63" t="s">
        <v>9469</v>
      </c>
    </row>
    <row r="356" spans="1:2" x14ac:dyDescent="0.25">
      <c r="A356" s="62">
        <v>11121806</v>
      </c>
      <c r="B356" s="63" t="s">
        <v>16917</v>
      </c>
    </row>
    <row r="357" spans="1:2" x14ac:dyDescent="0.25">
      <c r="A357" s="62">
        <v>11121807</v>
      </c>
      <c r="B357" s="63" t="s">
        <v>18776</v>
      </c>
    </row>
    <row r="358" spans="1:2" x14ac:dyDescent="0.25">
      <c r="A358" s="62">
        <v>11121808</v>
      </c>
      <c r="B358" s="63" t="s">
        <v>16288</v>
      </c>
    </row>
    <row r="359" spans="1:2" x14ac:dyDescent="0.25">
      <c r="A359" s="62">
        <v>11121809</v>
      </c>
      <c r="B359" s="63" t="s">
        <v>16693</v>
      </c>
    </row>
    <row r="360" spans="1:2" x14ac:dyDescent="0.25">
      <c r="A360" s="62">
        <v>11121810</v>
      </c>
      <c r="B360" s="63" t="s">
        <v>14280</v>
      </c>
    </row>
    <row r="361" spans="1:2" x14ac:dyDescent="0.25">
      <c r="A361" s="62">
        <v>11121901</v>
      </c>
      <c r="B361" s="63" t="s">
        <v>11428</v>
      </c>
    </row>
    <row r="362" spans="1:2" x14ac:dyDescent="0.25">
      <c r="A362" s="62">
        <v>11131501</v>
      </c>
      <c r="B362" s="63" t="s">
        <v>16365</v>
      </c>
    </row>
    <row r="363" spans="1:2" x14ac:dyDescent="0.25">
      <c r="A363" s="62">
        <v>11131502</v>
      </c>
      <c r="B363" s="63" t="s">
        <v>15078</v>
      </c>
    </row>
    <row r="364" spans="1:2" x14ac:dyDescent="0.25">
      <c r="A364" s="62">
        <v>11131503</v>
      </c>
      <c r="B364" s="63" t="s">
        <v>8523</v>
      </c>
    </row>
    <row r="365" spans="1:2" x14ac:dyDescent="0.25">
      <c r="A365" s="62">
        <v>11131504</v>
      </c>
      <c r="B365" s="63" t="s">
        <v>15786</v>
      </c>
    </row>
    <row r="366" spans="1:2" x14ac:dyDescent="0.25">
      <c r="A366" s="62">
        <v>11131505</v>
      </c>
      <c r="B366" s="63" t="s">
        <v>5014</v>
      </c>
    </row>
    <row r="367" spans="1:2" x14ac:dyDescent="0.25">
      <c r="A367" s="62">
        <v>11131506</v>
      </c>
      <c r="B367" s="63" t="s">
        <v>4619</v>
      </c>
    </row>
    <row r="368" spans="1:2" x14ac:dyDescent="0.25">
      <c r="A368" s="62">
        <v>11131507</v>
      </c>
      <c r="B368" s="63" t="s">
        <v>12870</v>
      </c>
    </row>
    <row r="369" spans="1:2" x14ac:dyDescent="0.25">
      <c r="A369" s="62">
        <v>11131508</v>
      </c>
      <c r="B369" s="63" t="s">
        <v>10717</v>
      </c>
    </row>
    <row r="370" spans="1:2" x14ac:dyDescent="0.25">
      <c r="A370" s="62">
        <v>11131601</v>
      </c>
      <c r="B370" s="63" t="s">
        <v>13053</v>
      </c>
    </row>
    <row r="371" spans="1:2" x14ac:dyDescent="0.25">
      <c r="A371" s="62">
        <v>11131602</v>
      </c>
      <c r="B371" s="63" t="s">
        <v>13777</v>
      </c>
    </row>
    <row r="372" spans="1:2" x14ac:dyDescent="0.25">
      <c r="A372" s="62">
        <v>11131603</v>
      </c>
      <c r="B372" s="63" t="s">
        <v>7843</v>
      </c>
    </row>
    <row r="373" spans="1:2" x14ac:dyDescent="0.25">
      <c r="A373" s="62">
        <v>11131604</v>
      </c>
      <c r="B373" s="63" t="s">
        <v>5834</v>
      </c>
    </row>
    <row r="374" spans="1:2" x14ac:dyDescent="0.25">
      <c r="A374" s="62">
        <v>11131605</v>
      </c>
      <c r="B374" s="63" t="s">
        <v>12116</v>
      </c>
    </row>
    <row r="375" spans="1:2" x14ac:dyDescent="0.25">
      <c r="A375" s="62">
        <v>11131606</v>
      </c>
      <c r="B375" s="63" t="s">
        <v>2255</v>
      </c>
    </row>
    <row r="376" spans="1:2" x14ac:dyDescent="0.25">
      <c r="A376" s="62">
        <v>11131607</v>
      </c>
      <c r="B376" s="63" t="s">
        <v>4072</v>
      </c>
    </row>
    <row r="377" spans="1:2" x14ac:dyDescent="0.25">
      <c r="A377" s="62">
        <v>11131608</v>
      </c>
      <c r="B377" s="63" t="s">
        <v>9715</v>
      </c>
    </row>
    <row r="378" spans="1:2" x14ac:dyDescent="0.25">
      <c r="A378" s="62">
        <v>11141601</v>
      </c>
      <c r="B378" s="63" t="s">
        <v>7406</v>
      </c>
    </row>
    <row r="379" spans="1:2" x14ac:dyDescent="0.25">
      <c r="A379" s="62">
        <v>11141602</v>
      </c>
      <c r="B379" s="63" t="s">
        <v>13399</v>
      </c>
    </row>
    <row r="380" spans="1:2" x14ac:dyDescent="0.25">
      <c r="A380" s="62">
        <v>11141603</v>
      </c>
      <c r="B380" s="63" t="s">
        <v>3607</v>
      </c>
    </row>
    <row r="381" spans="1:2" x14ac:dyDescent="0.25">
      <c r="A381" s="62">
        <v>11141604</v>
      </c>
      <c r="B381" s="63" t="s">
        <v>12571</v>
      </c>
    </row>
    <row r="382" spans="1:2" x14ac:dyDescent="0.25">
      <c r="A382" s="62">
        <v>11141605</v>
      </c>
      <c r="B382" s="63" t="s">
        <v>3413</v>
      </c>
    </row>
    <row r="383" spans="1:2" x14ac:dyDescent="0.25">
      <c r="A383" s="62">
        <v>11141606</v>
      </c>
      <c r="B383" s="63" t="s">
        <v>6761</v>
      </c>
    </row>
    <row r="384" spans="1:2" x14ac:dyDescent="0.25">
      <c r="A384" s="62">
        <v>11141607</v>
      </c>
      <c r="B384" s="63" t="s">
        <v>3522</v>
      </c>
    </row>
    <row r="385" spans="1:2" x14ac:dyDescent="0.25">
      <c r="A385" s="62">
        <v>11141608</v>
      </c>
      <c r="B385" s="63" t="s">
        <v>7640</v>
      </c>
    </row>
    <row r="386" spans="1:2" x14ac:dyDescent="0.25">
      <c r="A386" s="62">
        <v>11141609</v>
      </c>
      <c r="B386" s="63" t="s">
        <v>16828</v>
      </c>
    </row>
    <row r="387" spans="1:2" x14ac:dyDescent="0.25">
      <c r="A387" s="62">
        <v>11141610</v>
      </c>
      <c r="B387" s="63" t="s">
        <v>10940</v>
      </c>
    </row>
    <row r="388" spans="1:2" x14ac:dyDescent="0.25">
      <c r="A388" s="62">
        <v>11141701</v>
      </c>
      <c r="B388" s="63" t="s">
        <v>7429</v>
      </c>
    </row>
    <row r="389" spans="1:2" x14ac:dyDescent="0.25">
      <c r="A389" s="62">
        <v>11141702</v>
      </c>
      <c r="B389" s="63" t="s">
        <v>13806</v>
      </c>
    </row>
    <row r="390" spans="1:2" x14ac:dyDescent="0.25">
      <c r="A390" s="62">
        <v>11151501</v>
      </c>
      <c r="B390" s="63" t="s">
        <v>1742</v>
      </c>
    </row>
    <row r="391" spans="1:2" x14ac:dyDescent="0.25">
      <c r="A391" s="62">
        <v>11151502</v>
      </c>
      <c r="B391" s="63" t="s">
        <v>7309</v>
      </c>
    </row>
    <row r="392" spans="1:2" x14ac:dyDescent="0.25">
      <c r="A392" s="62">
        <v>11151503</v>
      </c>
      <c r="B392" s="63" t="s">
        <v>15967</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14575</v>
      </c>
    </row>
    <row r="397" spans="1:2" x14ac:dyDescent="0.25">
      <c r="A397" s="62">
        <v>11151508</v>
      </c>
      <c r="B397" s="63" t="s">
        <v>6918</v>
      </c>
    </row>
    <row r="398" spans="1:2" x14ac:dyDescent="0.25">
      <c r="A398" s="62">
        <v>11151509</v>
      </c>
      <c r="B398" s="63" t="s">
        <v>104</v>
      </c>
    </row>
    <row r="399" spans="1:2" x14ac:dyDescent="0.25">
      <c r="A399" s="62">
        <v>11151510</v>
      </c>
      <c r="B399" s="63" t="s">
        <v>18699</v>
      </c>
    </row>
    <row r="400" spans="1:2" x14ac:dyDescent="0.25">
      <c r="A400" s="62">
        <v>11151511</v>
      </c>
      <c r="B400" s="63" t="s">
        <v>4339</v>
      </c>
    </row>
    <row r="401" spans="1:2" x14ac:dyDescent="0.25">
      <c r="A401" s="62">
        <v>11151512</v>
      </c>
      <c r="B401" s="63" t="s">
        <v>18135</v>
      </c>
    </row>
    <row r="402" spans="1:2" x14ac:dyDescent="0.25">
      <c r="A402" s="62">
        <v>11151513</v>
      </c>
      <c r="B402" s="63" t="s">
        <v>15943</v>
      </c>
    </row>
    <row r="403" spans="1:2" x14ac:dyDescent="0.25">
      <c r="A403" s="62">
        <v>11151514</v>
      </c>
      <c r="B403" s="63" t="s">
        <v>620</v>
      </c>
    </row>
    <row r="404" spans="1:2" x14ac:dyDescent="0.25">
      <c r="A404" s="62">
        <v>11151515</v>
      </c>
      <c r="B404" s="63" t="s">
        <v>15953</v>
      </c>
    </row>
    <row r="405" spans="1:2" x14ac:dyDescent="0.25">
      <c r="A405" s="62">
        <v>11151601</v>
      </c>
      <c r="B405" s="63" t="s">
        <v>16136</v>
      </c>
    </row>
    <row r="406" spans="1:2" x14ac:dyDescent="0.25">
      <c r="A406" s="62">
        <v>11151602</v>
      </c>
      <c r="B406" s="63" t="s">
        <v>18140</v>
      </c>
    </row>
    <row r="407" spans="1:2" x14ac:dyDescent="0.25">
      <c r="A407" s="62">
        <v>11151603</v>
      </c>
      <c r="B407" s="63" t="s">
        <v>17176</v>
      </c>
    </row>
    <row r="408" spans="1:2" x14ac:dyDescent="0.25">
      <c r="A408" s="62">
        <v>11151604</v>
      </c>
      <c r="B408" s="63" t="s">
        <v>2453</v>
      </c>
    </row>
    <row r="409" spans="1:2" x14ac:dyDescent="0.25">
      <c r="A409" s="62">
        <v>11151605</v>
      </c>
      <c r="B409" s="63" t="s">
        <v>1217</v>
      </c>
    </row>
    <row r="410" spans="1:2" x14ac:dyDescent="0.25">
      <c r="A410" s="62">
        <v>11151606</v>
      </c>
      <c r="B410" s="63" t="s">
        <v>13135</v>
      </c>
    </row>
    <row r="411" spans="1:2" x14ac:dyDescent="0.25">
      <c r="A411" s="62">
        <v>11151607</v>
      </c>
      <c r="B411" s="63" t="s">
        <v>3597</v>
      </c>
    </row>
    <row r="412" spans="1:2" x14ac:dyDescent="0.25">
      <c r="A412" s="62">
        <v>11151608</v>
      </c>
      <c r="B412" s="63" t="s">
        <v>6370</v>
      </c>
    </row>
    <row r="413" spans="1:2" x14ac:dyDescent="0.25">
      <c r="A413" s="62">
        <v>11151609</v>
      </c>
      <c r="B413" s="63" t="s">
        <v>8233</v>
      </c>
    </row>
    <row r="414" spans="1:2" x14ac:dyDescent="0.25">
      <c r="A414" s="62">
        <v>11151610</v>
      </c>
      <c r="B414" s="63" t="s">
        <v>7997</v>
      </c>
    </row>
    <row r="415" spans="1:2" x14ac:dyDescent="0.25">
      <c r="A415" s="62">
        <v>11151611</v>
      </c>
      <c r="B415" s="63" t="s">
        <v>2310</v>
      </c>
    </row>
    <row r="416" spans="1:2" x14ac:dyDescent="0.25">
      <c r="A416" s="62">
        <v>11151612</v>
      </c>
      <c r="B416" s="63" t="s">
        <v>14827</v>
      </c>
    </row>
    <row r="417" spans="1:2" x14ac:dyDescent="0.25">
      <c r="A417" s="62">
        <v>11151701</v>
      </c>
      <c r="B417" s="63" t="s">
        <v>13866</v>
      </c>
    </row>
    <row r="418" spans="1:2" x14ac:dyDescent="0.25">
      <c r="A418" s="62">
        <v>11151702</v>
      </c>
      <c r="B418" s="63" t="s">
        <v>16996</v>
      </c>
    </row>
    <row r="419" spans="1:2" x14ac:dyDescent="0.25">
      <c r="A419" s="62">
        <v>11151703</v>
      </c>
      <c r="B419" s="63" t="s">
        <v>10841</v>
      </c>
    </row>
    <row r="420" spans="1:2" x14ac:dyDescent="0.25">
      <c r="A420" s="62">
        <v>11151704</v>
      </c>
      <c r="B420" s="63" t="s">
        <v>488</v>
      </c>
    </row>
    <row r="421" spans="1:2" x14ac:dyDescent="0.25">
      <c r="A421" s="62">
        <v>11151705</v>
      </c>
      <c r="B421" s="63" t="s">
        <v>2805</v>
      </c>
    </row>
    <row r="422" spans="1:2" x14ac:dyDescent="0.25">
      <c r="A422" s="62">
        <v>11151706</v>
      </c>
      <c r="B422" s="63" t="s">
        <v>5533</v>
      </c>
    </row>
    <row r="423" spans="1:2" x14ac:dyDescent="0.25">
      <c r="A423" s="62">
        <v>11151708</v>
      </c>
      <c r="B423" s="63" t="s">
        <v>17202</v>
      </c>
    </row>
    <row r="424" spans="1:2" x14ac:dyDescent="0.25">
      <c r="A424" s="62">
        <v>11151709</v>
      </c>
      <c r="B424" s="63" t="s">
        <v>16065</v>
      </c>
    </row>
    <row r="425" spans="1:2" x14ac:dyDescent="0.25">
      <c r="A425" s="62">
        <v>11151710</v>
      </c>
      <c r="B425" s="63" t="s">
        <v>2902</v>
      </c>
    </row>
    <row r="426" spans="1:2" x14ac:dyDescent="0.25">
      <c r="A426" s="62">
        <v>11151711</v>
      </c>
      <c r="B426" s="63" t="s">
        <v>8188</v>
      </c>
    </row>
    <row r="427" spans="1:2" x14ac:dyDescent="0.25">
      <c r="A427" s="62">
        <v>11151712</v>
      </c>
      <c r="B427" s="63" t="s">
        <v>13006</v>
      </c>
    </row>
    <row r="428" spans="1:2" x14ac:dyDescent="0.25">
      <c r="A428" s="62">
        <v>11151713</v>
      </c>
      <c r="B428" s="63" t="s">
        <v>11002</v>
      </c>
    </row>
    <row r="429" spans="1:2" x14ac:dyDescent="0.25">
      <c r="A429" s="62">
        <v>11151714</v>
      </c>
      <c r="B429" s="63" t="s">
        <v>11235</v>
      </c>
    </row>
    <row r="430" spans="1:2" x14ac:dyDescent="0.25">
      <c r="A430" s="62">
        <v>11151715</v>
      </c>
      <c r="B430" s="63" t="s">
        <v>15757</v>
      </c>
    </row>
    <row r="431" spans="1:2" x14ac:dyDescent="0.25">
      <c r="A431" s="62">
        <v>11161501</v>
      </c>
      <c r="B431" s="63" t="s">
        <v>5209</v>
      </c>
    </row>
    <row r="432" spans="1:2" x14ac:dyDescent="0.25">
      <c r="A432" s="62">
        <v>11161502</v>
      </c>
      <c r="B432" s="63" t="s">
        <v>7387</v>
      </c>
    </row>
    <row r="433" spans="1:2" x14ac:dyDescent="0.25">
      <c r="A433" s="62">
        <v>11161503</v>
      </c>
      <c r="B433" s="63" t="s">
        <v>15916</v>
      </c>
    </row>
    <row r="434" spans="1:2" x14ac:dyDescent="0.25">
      <c r="A434" s="62">
        <v>11161504</v>
      </c>
      <c r="B434" s="63" t="s">
        <v>13176</v>
      </c>
    </row>
    <row r="435" spans="1:2" x14ac:dyDescent="0.25">
      <c r="A435" s="62">
        <v>11161601</v>
      </c>
      <c r="B435" s="63" t="s">
        <v>8773</v>
      </c>
    </row>
    <row r="436" spans="1:2" x14ac:dyDescent="0.25">
      <c r="A436" s="62">
        <v>11161602</v>
      </c>
      <c r="B436" s="63" t="s">
        <v>10425</v>
      </c>
    </row>
    <row r="437" spans="1:2" x14ac:dyDescent="0.25">
      <c r="A437" s="62">
        <v>11161603</v>
      </c>
      <c r="B437" s="63" t="s">
        <v>18767</v>
      </c>
    </row>
    <row r="438" spans="1:2" x14ac:dyDescent="0.25">
      <c r="A438" s="62">
        <v>11161604</v>
      </c>
      <c r="B438" s="63" t="s">
        <v>1323</v>
      </c>
    </row>
    <row r="439" spans="1:2" x14ac:dyDescent="0.25">
      <c r="A439" s="62">
        <v>11161701</v>
      </c>
      <c r="B439" s="63" t="s">
        <v>1561</v>
      </c>
    </row>
    <row r="440" spans="1:2" x14ac:dyDescent="0.25">
      <c r="A440" s="62">
        <v>11161702</v>
      </c>
      <c r="B440" s="63" t="s">
        <v>17039</v>
      </c>
    </row>
    <row r="441" spans="1:2" x14ac:dyDescent="0.25">
      <c r="A441" s="62">
        <v>11161703</v>
      </c>
      <c r="B441" s="63" t="s">
        <v>15041</v>
      </c>
    </row>
    <row r="442" spans="1:2" x14ac:dyDescent="0.25">
      <c r="A442" s="62">
        <v>11161704</v>
      </c>
      <c r="B442" s="63" t="s">
        <v>6895</v>
      </c>
    </row>
    <row r="443" spans="1:2" x14ac:dyDescent="0.25">
      <c r="A443" s="62">
        <v>11161705</v>
      </c>
      <c r="B443" s="63" t="s">
        <v>8727</v>
      </c>
    </row>
    <row r="444" spans="1:2" x14ac:dyDescent="0.25">
      <c r="A444" s="62">
        <v>11161801</v>
      </c>
      <c r="B444" s="63" t="s">
        <v>17779</v>
      </c>
    </row>
    <row r="445" spans="1:2" x14ac:dyDescent="0.25">
      <c r="A445" s="62">
        <v>11161802</v>
      </c>
      <c r="B445" s="63" t="s">
        <v>4894</v>
      </c>
    </row>
    <row r="446" spans="1:2" x14ac:dyDescent="0.25">
      <c r="A446" s="62">
        <v>11161803</v>
      </c>
      <c r="B446" s="63" t="s">
        <v>16769</v>
      </c>
    </row>
    <row r="447" spans="1:2" x14ac:dyDescent="0.25">
      <c r="A447" s="62">
        <v>11161804</v>
      </c>
      <c r="B447" s="63" t="s">
        <v>9871</v>
      </c>
    </row>
    <row r="448" spans="1:2" x14ac:dyDescent="0.25">
      <c r="A448" s="62">
        <v>11161805</v>
      </c>
      <c r="B448" s="63" t="s">
        <v>14341</v>
      </c>
    </row>
    <row r="449" spans="1:2" x14ac:dyDescent="0.25">
      <c r="A449" s="62">
        <v>11162001</v>
      </c>
      <c r="B449" s="63" t="s">
        <v>16856</v>
      </c>
    </row>
    <row r="450" spans="1:2" x14ac:dyDescent="0.25">
      <c r="A450" s="62">
        <v>11162002</v>
      </c>
      <c r="B450" s="63" t="s">
        <v>13162</v>
      </c>
    </row>
    <row r="451" spans="1:2" x14ac:dyDescent="0.25">
      <c r="A451" s="62">
        <v>11162003</v>
      </c>
      <c r="B451" s="63" t="s">
        <v>7949</v>
      </c>
    </row>
    <row r="452" spans="1:2" x14ac:dyDescent="0.25">
      <c r="A452" s="62">
        <v>11162101</v>
      </c>
      <c r="B452" s="63" t="s">
        <v>1715</v>
      </c>
    </row>
    <row r="453" spans="1:2" x14ac:dyDescent="0.25">
      <c r="A453" s="62">
        <v>11162102</v>
      </c>
      <c r="B453" s="63" t="s">
        <v>11974</v>
      </c>
    </row>
    <row r="454" spans="1:2" x14ac:dyDescent="0.25">
      <c r="A454" s="62">
        <v>11162104</v>
      </c>
      <c r="B454" s="63" t="s">
        <v>9940</v>
      </c>
    </row>
    <row r="455" spans="1:2" x14ac:dyDescent="0.25">
      <c r="A455" s="62">
        <v>11162105</v>
      </c>
      <c r="B455" s="63" t="s">
        <v>2905</v>
      </c>
    </row>
    <row r="456" spans="1:2" x14ac:dyDescent="0.25">
      <c r="A456" s="62">
        <v>11162107</v>
      </c>
      <c r="B456" s="63" t="s">
        <v>12021</v>
      </c>
    </row>
    <row r="457" spans="1:2" x14ac:dyDescent="0.25">
      <c r="A457" s="62">
        <v>11162108</v>
      </c>
      <c r="B457" s="63" t="s">
        <v>8910</v>
      </c>
    </row>
    <row r="458" spans="1:2" x14ac:dyDescent="0.25">
      <c r="A458" s="62">
        <v>11162109</v>
      </c>
      <c r="B458" s="63" t="s">
        <v>15663</v>
      </c>
    </row>
    <row r="459" spans="1:2" x14ac:dyDescent="0.25">
      <c r="A459" s="62">
        <v>11162110</v>
      </c>
      <c r="B459" s="63" t="s">
        <v>3725</v>
      </c>
    </row>
    <row r="460" spans="1:2" x14ac:dyDescent="0.25">
      <c r="A460" s="62">
        <v>11162111</v>
      </c>
      <c r="B460" s="63" t="s">
        <v>15114</v>
      </c>
    </row>
    <row r="461" spans="1:2" x14ac:dyDescent="0.25">
      <c r="A461" s="62">
        <v>11162112</v>
      </c>
      <c r="B461" s="63" t="s">
        <v>13465</v>
      </c>
    </row>
    <row r="462" spans="1:2" x14ac:dyDescent="0.25">
      <c r="A462" s="62">
        <v>11162113</v>
      </c>
      <c r="B462" s="63" t="s">
        <v>18786</v>
      </c>
    </row>
    <row r="463" spans="1:2" x14ac:dyDescent="0.25">
      <c r="A463" s="62">
        <v>11162114</v>
      </c>
      <c r="B463" s="63" t="s">
        <v>15819</v>
      </c>
    </row>
    <row r="464" spans="1:2" x14ac:dyDescent="0.25">
      <c r="A464" s="62">
        <v>11162115</v>
      </c>
      <c r="B464" s="63" t="s">
        <v>7233</v>
      </c>
    </row>
    <row r="465" spans="1:2" x14ac:dyDescent="0.25">
      <c r="A465" s="62">
        <v>11162116</v>
      </c>
      <c r="B465" s="63" t="s">
        <v>4665</v>
      </c>
    </row>
    <row r="466" spans="1:2" x14ac:dyDescent="0.25">
      <c r="A466" s="62">
        <v>11162117</v>
      </c>
      <c r="B466" s="63" t="s">
        <v>12340</v>
      </c>
    </row>
    <row r="467" spans="1:2" x14ac:dyDescent="0.25">
      <c r="A467" s="62">
        <v>11162118</v>
      </c>
      <c r="B467" s="63" t="s">
        <v>10794</v>
      </c>
    </row>
    <row r="468" spans="1:2" x14ac:dyDescent="0.25">
      <c r="A468" s="62">
        <v>11162119</v>
      </c>
      <c r="B468" s="63" t="s">
        <v>8925</v>
      </c>
    </row>
    <row r="469" spans="1:2" x14ac:dyDescent="0.25">
      <c r="A469" s="62">
        <v>11162120</v>
      </c>
      <c r="B469" s="63" t="s">
        <v>4375</v>
      </c>
    </row>
    <row r="470" spans="1:2" x14ac:dyDescent="0.25">
      <c r="A470" s="62">
        <v>11162121</v>
      </c>
      <c r="B470" s="63" t="s">
        <v>9418</v>
      </c>
    </row>
    <row r="471" spans="1:2" x14ac:dyDescent="0.25">
      <c r="A471" s="62">
        <v>11162122</v>
      </c>
      <c r="B471" s="63" t="s">
        <v>11153</v>
      </c>
    </row>
    <row r="472" spans="1:2" x14ac:dyDescent="0.25">
      <c r="A472" s="62">
        <v>11162123</v>
      </c>
      <c r="B472" s="63" t="s">
        <v>6871</v>
      </c>
    </row>
    <row r="473" spans="1:2" x14ac:dyDescent="0.25">
      <c r="A473" s="62">
        <v>11162124</v>
      </c>
      <c r="B473" s="63" t="s">
        <v>11869</v>
      </c>
    </row>
    <row r="474" spans="1:2" x14ac:dyDescent="0.25">
      <c r="A474" s="62">
        <v>11162125</v>
      </c>
      <c r="B474" s="63" t="s">
        <v>13651</v>
      </c>
    </row>
    <row r="475" spans="1:2" x14ac:dyDescent="0.25">
      <c r="A475" s="62">
        <v>11162126</v>
      </c>
      <c r="B475" s="63" t="s">
        <v>5097</v>
      </c>
    </row>
    <row r="476" spans="1:2" x14ac:dyDescent="0.25">
      <c r="A476" s="62">
        <v>11162127</v>
      </c>
      <c r="B476" s="63" t="s">
        <v>1683</v>
      </c>
    </row>
    <row r="477" spans="1:2" x14ac:dyDescent="0.25">
      <c r="A477" s="62">
        <v>11162128</v>
      </c>
      <c r="B477" s="63" t="s">
        <v>6695</v>
      </c>
    </row>
    <row r="478" spans="1:2" x14ac:dyDescent="0.25">
      <c r="A478" s="62">
        <v>11162129</v>
      </c>
      <c r="B478" s="63" t="s">
        <v>2457</v>
      </c>
    </row>
    <row r="479" spans="1:2" x14ac:dyDescent="0.25">
      <c r="A479" s="62">
        <v>11162130</v>
      </c>
      <c r="B479" s="63" t="s">
        <v>1510</v>
      </c>
    </row>
    <row r="480" spans="1:2" x14ac:dyDescent="0.25">
      <c r="A480" s="62">
        <v>11162131</v>
      </c>
      <c r="B480" s="63" t="s">
        <v>5088</v>
      </c>
    </row>
    <row r="481" spans="1:2" x14ac:dyDescent="0.25">
      <c r="A481" s="62">
        <v>11162201</v>
      </c>
      <c r="B481" s="63" t="s">
        <v>4241</v>
      </c>
    </row>
    <row r="482" spans="1:2" x14ac:dyDescent="0.25">
      <c r="A482" s="62">
        <v>11162202</v>
      </c>
      <c r="B482" s="63" t="s">
        <v>2021</v>
      </c>
    </row>
    <row r="483" spans="1:2" x14ac:dyDescent="0.25">
      <c r="A483" s="62">
        <v>11162301</v>
      </c>
      <c r="B483" s="63" t="s">
        <v>12753</v>
      </c>
    </row>
    <row r="484" spans="1:2" x14ac:dyDescent="0.25">
      <c r="A484" s="62">
        <v>11162302</v>
      </c>
      <c r="B484" s="63" t="s">
        <v>3928</v>
      </c>
    </row>
    <row r="485" spans="1:2" x14ac:dyDescent="0.25">
      <c r="A485" s="62">
        <v>11162303</v>
      </c>
      <c r="B485" s="63" t="s">
        <v>17541</v>
      </c>
    </row>
    <row r="486" spans="1:2" x14ac:dyDescent="0.25">
      <c r="A486" s="62">
        <v>11162304</v>
      </c>
      <c r="B486" s="63" t="s">
        <v>5925</v>
      </c>
    </row>
    <row r="487" spans="1:2" x14ac:dyDescent="0.25">
      <c r="A487" s="62">
        <v>11162305</v>
      </c>
      <c r="B487" s="63" t="s">
        <v>1935</v>
      </c>
    </row>
    <row r="488" spans="1:2" x14ac:dyDescent="0.25">
      <c r="A488" s="62">
        <v>11162306</v>
      </c>
      <c r="B488" s="63" t="s">
        <v>17865</v>
      </c>
    </row>
    <row r="489" spans="1:2" x14ac:dyDescent="0.25">
      <c r="A489" s="62">
        <v>11162307</v>
      </c>
      <c r="B489" s="63" t="s">
        <v>4718</v>
      </c>
    </row>
    <row r="490" spans="1:2" x14ac:dyDescent="0.25">
      <c r="A490" s="62">
        <v>11162308</v>
      </c>
      <c r="B490" s="63" t="s">
        <v>800</v>
      </c>
    </row>
    <row r="491" spans="1:2" x14ac:dyDescent="0.25">
      <c r="A491" s="62">
        <v>11162309</v>
      </c>
      <c r="B491" s="63" t="s">
        <v>18738</v>
      </c>
    </row>
    <row r="492" spans="1:2" x14ac:dyDescent="0.25">
      <c r="A492" s="62">
        <v>11162310</v>
      </c>
      <c r="B492" s="63" t="s">
        <v>14351</v>
      </c>
    </row>
    <row r="493" spans="1:2" x14ac:dyDescent="0.25">
      <c r="A493" s="62">
        <v>11162311</v>
      </c>
      <c r="B493" s="63" t="s">
        <v>2112</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14594</v>
      </c>
    </row>
    <row r="498" spans="1:2" x14ac:dyDescent="0.25">
      <c r="A498" s="62">
        <v>11171701</v>
      </c>
      <c r="B498" s="63" t="s">
        <v>11166</v>
      </c>
    </row>
    <row r="499" spans="1:2" x14ac:dyDescent="0.25">
      <c r="A499" s="62">
        <v>11171702</v>
      </c>
      <c r="B499" s="63" t="s">
        <v>7643</v>
      </c>
    </row>
    <row r="500" spans="1:2" x14ac:dyDescent="0.25">
      <c r="A500" s="62">
        <v>11171801</v>
      </c>
      <c r="B500" s="63" t="s">
        <v>7547</v>
      </c>
    </row>
    <row r="501" spans="1:2" x14ac:dyDescent="0.25">
      <c r="A501" s="62">
        <v>11171901</v>
      </c>
      <c r="B501" s="63" t="s">
        <v>12660</v>
      </c>
    </row>
    <row r="502" spans="1:2" x14ac:dyDescent="0.25">
      <c r="A502" s="62">
        <v>11172001</v>
      </c>
      <c r="B502" s="63" t="s">
        <v>2612</v>
      </c>
    </row>
    <row r="503" spans="1:2" x14ac:dyDescent="0.25">
      <c r="A503" s="62">
        <v>11172101</v>
      </c>
      <c r="B503" s="63" t="s">
        <v>12962</v>
      </c>
    </row>
    <row r="504" spans="1:2" x14ac:dyDescent="0.25">
      <c r="A504" s="62">
        <v>11181501</v>
      </c>
      <c r="B504" s="63" t="s">
        <v>17303</v>
      </c>
    </row>
    <row r="505" spans="1:2" x14ac:dyDescent="0.25">
      <c r="A505" s="62">
        <v>11191501</v>
      </c>
      <c r="B505" s="63" t="s">
        <v>2556</v>
      </c>
    </row>
    <row r="506" spans="1:2" x14ac:dyDescent="0.25">
      <c r="A506" s="62">
        <v>11191502</v>
      </c>
      <c r="B506" s="63" t="s">
        <v>16300</v>
      </c>
    </row>
    <row r="507" spans="1:2" x14ac:dyDescent="0.25">
      <c r="A507" s="62">
        <v>11191503</v>
      </c>
      <c r="B507" s="63" t="s">
        <v>3922</v>
      </c>
    </row>
    <row r="508" spans="1:2" x14ac:dyDescent="0.25">
      <c r="A508" s="62">
        <v>11191504</v>
      </c>
      <c r="B508" s="63" t="s">
        <v>17467</v>
      </c>
    </row>
    <row r="509" spans="1:2" x14ac:dyDescent="0.25">
      <c r="A509" s="62">
        <v>11191505</v>
      </c>
      <c r="B509" s="63" t="s">
        <v>2793</v>
      </c>
    </row>
    <row r="510" spans="1:2" x14ac:dyDescent="0.25">
      <c r="A510" s="62">
        <v>11191601</v>
      </c>
      <c r="B510" s="63" t="s">
        <v>2605</v>
      </c>
    </row>
    <row r="511" spans="1:2" x14ac:dyDescent="0.25">
      <c r="A511" s="62">
        <v>11191602</v>
      </c>
      <c r="B511" s="63" t="s">
        <v>2686</v>
      </c>
    </row>
    <row r="512" spans="1:2" x14ac:dyDescent="0.25">
      <c r="A512" s="62">
        <v>11191603</v>
      </c>
      <c r="B512" s="63" t="s">
        <v>2284</v>
      </c>
    </row>
    <row r="513" spans="1:2" x14ac:dyDescent="0.25">
      <c r="A513" s="62">
        <v>11191604</v>
      </c>
      <c r="B513" s="63" t="s">
        <v>9271</v>
      </c>
    </row>
    <row r="514" spans="1:2" x14ac:dyDescent="0.25">
      <c r="A514" s="62">
        <v>11191605</v>
      </c>
      <c r="B514" s="63" t="s">
        <v>16007</v>
      </c>
    </row>
    <row r="515" spans="1:2" x14ac:dyDescent="0.25">
      <c r="A515" s="62">
        <v>11191606</v>
      </c>
      <c r="B515" s="63" t="s">
        <v>15948</v>
      </c>
    </row>
    <row r="516" spans="1:2" x14ac:dyDescent="0.25">
      <c r="A516" s="62">
        <v>11191701</v>
      </c>
      <c r="B516" s="63" t="s">
        <v>12882</v>
      </c>
    </row>
    <row r="517" spans="1:2" x14ac:dyDescent="0.25">
      <c r="A517" s="62">
        <v>11191702</v>
      </c>
      <c r="B517" s="63" t="s">
        <v>2445</v>
      </c>
    </row>
    <row r="518" spans="1:2" x14ac:dyDescent="0.25">
      <c r="A518" s="62">
        <v>12131501</v>
      </c>
      <c r="B518" s="63" t="s">
        <v>16563</v>
      </c>
    </row>
    <row r="519" spans="1:2" x14ac:dyDescent="0.25">
      <c r="A519" s="62">
        <v>12131502</v>
      </c>
      <c r="B519" s="63" t="s">
        <v>9350</v>
      </c>
    </row>
    <row r="520" spans="1:2" x14ac:dyDescent="0.25">
      <c r="A520" s="62">
        <v>12131503</v>
      </c>
      <c r="B520" s="63" t="s">
        <v>6995</v>
      </c>
    </row>
    <row r="521" spans="1:2" x14ac:dyDescent="0.25">
      <c r="A521" s="62">
        <v>12131504</v>
      </c>
      <c r="B521" s="63" t="s">
        <v>3259</v>
      </c>
    </row>
    <row r="522" spans="1:2" x14ac:dyDescent="0.25">
      <c r="A522" s="62">
        <v>12131505</v>
      </c>
      <c r="B522" s="63" t="s">
        <v>17193</v>
      </c>
    </row>
    <row r="523" spans="1:2" x14ac:dyDescent="0.25">
      <c r="A523" s="62">
        <v>12131506</v>
      </c>
      <c r="B523" s="63" t="s">
        <v>4609</v>
      </c>
    </row>
    <row r="524" spans="1:2" x14ac:dyDescent="0.25">
      <c r="A524" s="62">
        <v>12131507</v>
      </c>
      <c r="B524" s="63" t="s">
        <v>9576</v>
      </c>
    </row>
    <row r="525" spans="1:2" x14ac:dyDescent="0.25">
      <c r="A525" s="62">
        <v>12131508</v>
      </c>
      <c r="B525" s="63" t="s">
        <v>2388</v>
      </c>
    </row>
    <row r="526" spans="1:2" x14ac:dyDescent="0.25">
      <c r="A526" s="62">
        <v>12131601</v>
      </c>
      <c r="B526" s="63" t="s">
        <v>18730</v>
      </c>
    </row>
    <row r="527" spans="1:2" x14ac:dyDescent="0.25">
      <c r="A527" s="62">
        <v>12131602</v>
      </c>
      <c r="B527" s="63" t="s">
        <v>9023</v>
      </c>
    </row>
    <row r="528" spans="1:2" x14ac:dyDescent="0.25">
      <c r="A528" s="62">
        <v>12131603</v>
      </c>
      <c r="B528" s="63" t="s">
        <v>4749</v>
      </c>
    </row>
    <row r="529" spans="1:2" x14ac:dyDescent="0.25">
      <c r="A529" s="62">
        <v>12131604</v>
      </c>
      <c r="B529" s="63" t="s">
        <v>6997</v>
      </c>
    </row>
    <row r="530" spans="1:2" x14ac:dyDescent="0.25">
      <c r="A530" s="62">
        <v>12131605</v>
      </c>
      <c r="B530" s="63" t="s">
        <v>1397</v>
      </c>
    </row>
    <row r="531" spans="1:2" x14ac:dyDescent="0.25">
      <c r="A531" s="62">
        <v>12131701</v>
      </c>
      <c r="B531" s="63" t="s">
        <v>5231</v>
      </c>
    </row>
    <row r="532" spans="1:2" x14ac:dyDescent="0.25">
      <c r="A532" s="62">
        <v>12131702</v>
      </c>
      <c r="B532" s="63" t="s">
        <v>6575</v>
      </c>
    </row>
    <row r="533" spans="1:2" x14ac:dyDescent="0.25">
      <c r="A533" s="62">
        <v>12131703</v>
      </c>
      <c r="B533" s="63" t="s">
        <v>9496</v>
      </c>
    </row>
    <row r="534" spans="1:2" x14ac:dyDescent="0.25">
      <c r="A534" s="62">
        <v>12131704</v>
      </c>
      <c r="B534" s="63" t="s">
        <v>1183</v>
      </c>
    </row>
    <row r="535" spans="1:2" x14ac:dyDescent="0.25">
      <c r="A535" s="62">
        <v>12131705</v>
      </c>
      <c r="B535" s="63" t="s">
        <v>11750</v>
      </c>
    </row>
    <row r="536" spans="1:2" x14ac:dyDescent="0.25">
      <c r="A536" s="62">
        <v>12131706</v>
      </c>
      <c r="B536" s="63" t="s">
        <v>4393</v>
      </c>
    </row>
    <row r="537" spans="1:2" x14ac:dyDescent="0.25">
      <c r="A537" s="62">
        <v>12131707</v>
      </c>
      <c r="B537" s="63" t="s">
        <v>5374</v>
      </c>
    </row>
    <row r="538" spans="1:2" x14ac:dyDescent="0.25">
      <c r="A538" s="62">
        <v>12131708</v>
      </c>
      <c r="B538" s="63" t="s">
        <v>9039</v>
      </c>
    </row>
    <row r="539" spans="1:2" x14ac:dyDescent="0.25">
      <c r="A539" s="62">
        <v>12131801</v>
      </c>
      <c r="B539" s="63" t="s">
        <v>15600</v>
      </c>
    </row>
    <row r="540" spans="1:2" x14ac:dyDescent="0.25">
      <c r="A540" s="62">
        <v>12131802</v>
      </c>
      <c r="B540" s="63" t="s">
        <v>1885</v>
      </c>
    </row>
    <row r="541" spans="1:2" x14ac:dyDescent="0.25">
      <c r="A541" s="62">
        <v>12131803</v>
      </c>
      <c r="B541" s="63" t="s">
        <v>576</v>
      </c>
    </row>
    <row r="542" spans="1:2" x14ac:dyDescent="0.25">
      <c r="A542" s="62">
        <v>12131804</v>
      </c>
      <c r="B542" s="63" t="s">
        <v>5420</v>
      </c>
    </row>
    <row r="543" spans="1:2" x14ac:dyDescent="0.25">
      <c r="A543" s="62">
        <v>12131805</v>
      </c>
      <c r="B543" s="63" t="s">
        <v>17734</v>
      </c>
    </row>
    <row r="544" spans="1:2" x14ac:dyDescent="0.25">
      <c r="A544" s="62">
        <v>12131806</v>
      </c>
      <c r="B544" s="63" t="s">
        <v>15648</v>
      </c>
    </row>
    <row r="545" spans="1:2" x14ac:dyDescent="0.25">
      <c r="A545" s="62">
        <v>12141501</v>
      </c>
      <c r="B545" s="63" t="s">
        <v>17162</v>
      </c>
    </row>
    <row r="546" spans="1:2" x14ac:dyDescent="0.25">
      <c r="A546" s="62">
        <v>12141502</v>
      </c>
      <c r="B546" s="63" t="s">
        <v>8887</v>
      </c>
    </row>
    <row r="547" spans="1:2" x14ac:dyDescent="0.25">
      <c r="A547" s="62">
        <v>12141503</v>
      </c>
      <c r="B547" s="63" t="s">
        <v>18314</v>
      </c>
    </row>
    <row r="548" spans="1:2" x14ac:dyDescent="0.25">
      <c r="A548" s="62">
        <v>12141504</v>
      </c>
      <c r="B548" s="63" t="s">
        <v>3424</v>
      </c>
    </row>
    <row r="549" spans="1:2" x14ac:dyDescent="0.25">
      <c r="A549" s="62">
        <v>12141505</v>
      </c>
      <c r="B549" s="63" t="s">
        <v>5255</v>
      </c>
    </row>
    <row r="550" spans="1:2" x14ac:dyDescent="0.25">
      <c r="A550" s="62">
        <v>12141506</v>
      </c>
      <c r="B550" s="63" t="s">
        <v>16564</v>
      </c>
    </row>
    <row r="551" spans="1:2" x14ac:dyDescent="0.25">
      <c r="A551" s="62">
        <v>12141601</v>
      </c>
      <c r="B551" s="63" t="s">
        <v>14831</v>
      </c>
    </row>
    <row r="552" spans="1:2" x14ac:dyDescent="0.25">
      <c r="A552" s="62">
        <v>12141602</v>
      </c>
      <c r="B552" s="63" t="s">
        <v>1589</v>
      </c>
    </row>
    <row r="553" spans="1:2" x14ac:dyDescent="0.25">
      <c r="A553" s="62">
        <v>12141603</v>
      </c>
      <c r="B553" s="63" t="s">
        <v>15406</v>
      </c>
    </row>
    <row r="554" spans="1:2" x14ac:dyDescent="0.25">
      <c r="A554" s="62">
        <v>12141604</v>
      </c>
      <c r="B554" s="63" t="s">
        <v>16922</v>
      </c>
    </row>
    <row r="555" spans="1:2" x14ac:dyDescent="0.25">
      <c r="A555" s="62">
        <v>12141605</v>
      </c>
      <c r="B555" s="63" t="s">
        <v>15062</v>
      </c>
    </row>
    <row r="556" spans="1:2" x14ac:dyDescent="0.25">
      <c r="A556" s="62">
        <v>12141606</v>
      </c>
      <c r="B556" s="63" t="s">
        <v>8376</v>
      </c>
    </row>
    <row r="557" spans="1:2" x14ac:dyDescent="0.25">
      <c r="A557" s="62">
        <v>12141607</v>
      </c>
      <c r="B557" s="63" t="s">
        <v>18413</v>
      </c>
    </row>
    <row r="558" spans="1:2" x14ac:dyDescent="0.25">
      <c r="A558" s="62">
        <v>12141608</v>
      </c>
      <c r="B558" s="63" t="s">
        <v>12775</v>
      </c>
    </row>
    <row r="559" spans="1:2" x14ac:dyDescent="0.25">
      <c r="A559" s="62">
        <v>12141609</v>
      </c>
      <c r="B559" s="63" t="s">
        <v>13870</v>
      </c>
    </row>
    <row r="560" spans="1:2" x14ac:dyDescent="0.25">
      <c r="A560" s="62">
        <v>12141610</v>
      </c>
      <c r="B560" s="63" t="s">
        <v>6306</v>
      </c>
    </row>
    <row r="561" spans="1:2" x14ac:dyDescent="0.25">
      <c r="A561" s="62">
        <v>12141611</v>
      </c>
      <c r="B561" s="63" t="s">
        <v>6910</v>
      </c>
    </row>
    <row r="562" spans="1:2" x14ac:dyDescent="0.25">
      <c r="A562" s="62">
        <v>12141612</v>
      </c>
      <c r="B562" s="63" t="s">
        <v>5154</v>
      </c>
    </row>
    <row r="563" spans="1:2" x14ac:dyDescent="0.25">
      <c r="A563" s="62">
        <v>12141613</v>
      </c>
      <c r="B563" s="63" t="s">
        <v>9562</v>
      </c>
    </row>
    <row r="564" spans="1:2" x14ac:dyDescent="0.25">
      <c r="A564" s="62">
        <v>12141614</v>
      </c>
      <c r="B564" s="63" t="s">
        <v>13138</v>
      </c>
    </row>
    <row r="565" spans="1:2" x14ac:dyDescent="0.25">
      <c r="A565" s="62">
        <v>12141615</v>
      </c>
      <c r="B565" s="63" t="s">
        <v>15699</v>
      </c>
    </row>
    <row r="566" spans="1:2" x14ac:dyDescent="0.25">
      <c r="A566" s="62">
        <v>12141616</v>
      </c>
      <c r="B566" s="63" t="s">
        <v>7720</v>
      </c>
    </row>
    <row r="567" spans="1:2" x14ac:dyDescent="0.25">
      <c r="A567" s="62">
        <v>12141617</v>
      </c>
      <c r="B567" s="63" t="s">
        <v>7733</v>
      </c>
    </row>
    <row r="568" spans="1:2" x14ac:dyDescent="0.25">
      <c r="A568" s="62">
        <v>12141701</v>
      </c>
      <c r="B568" s="63" t="s">
        <v>13938</v>
      </c>
    </row>
    <row r="569" spans="1:2" x14ac:dyDescent="0.25">
      <c r="A569" s="62">
        <v>12141702</v>
      </c>
      <c r="B569" s="63" t="s">
        <v>17360</v>
      </c>
    </row>
    <row r="570" spans="1:2" x14ac:dyDescent="0.25">
      <c r="A570" s="62">
        <v>12141703</v>
      </c>
      <c r="B570" s="63" t="s">
        <v>594</v>
      </c>
    </row>
    <row r="571" spans="1:2" x14ac:dyDescent="0.25">
      <c r="A571" s="62">
        <v>12141704</v>
      </c>
      <c r="B571" s="63" t="s">
        <v>3472</v>
      </c>
    </row>
    <row r="572" spans="1:2" x14ac:dyDescent="0.25">
      <c r="A572" s="62">
        <v>12141705</v>
      </c>
      <c r="B572" s="63" t="s">
        <v>8498</v>
      </c>
    </row>
    <row r="573" spans="1:2" x14ac:dyDescent="0.25">
      <c r="A573" s="62">
        <v>12141706</v>
      </c>
      <c r="B573" s="63" t="s">
        <v>14585</v>
      </c>
    </row>
    <row r="574" spans="1:2" x14ac:dyDescent="0.25">
      <c r="A574" s="62">
        <v>12141707</v>
      </c>
      <c r="B574" s="63" t="s">
        <v>7297</v>
      </c>
    </row>
    <row r="575" spans="1:2" x14ac:dyDescent="0.25">
      <c r="A575" s="62">
        <v>12141708</v>
      </c>
      <c r="B575" s="63" t="s">
        <v>5771</v>
      </c>
    </row>
    <row r="576" spans="1:2" x14ac:dyDescent="0.25">
      <c r="A576" s="62">
        <v>12141709</v>
      </c>
      <c r="B576" s="63" t="s">
        <v>8215</v>
      </c>
    </row>
    <row r="577" spans="1:2" x14ac:dyDescent="0.25">
      <c r="A577" s="62">
        <v>12141710</v>
      </c>
      <c r="B577" s="63" t="s">
        <v>9437</v>
      </c>
    </row>
    <row r="578" spans="1:2" x14ac:dyDescent="0.25">
      <c r="A578" s="62">
        <v>12141711</v>
      </c>
      <c r="B578" s="63" t="s">
        <v>3095</v>
      </c>
    </row>
    <row r="579" spans="1:2" x14ac:dyDescent="0.25">
      <c r="A579" s="62">
        <v>12141712</v>
      </c>
      <c r="B579" s="63" t="s">
        <v>821</v>
      </c>
    </row>
    <row r="580" spans="1:2" x14ac:dyDescent="0.25">
      <c r="A580" s="62">
        <v>12141713</v>
      </c>
      <c r="B580" s="63" t="s">
        <v>11990</v>
      </c>
    </row>
    <row r="581" spans="1:2" x14ac:dyDescent="0.25">
      <c r="A581" s="62">
        <v>12141714</v>
      </c>
      <c r="B581" s="63" t="s">
        <v>9899</v>
      </c>
    </row>
    <row r="582" spans="1:2" x14ac:dyDescent="0.25">
      <c r="A582" s="62">
        <v>12141715</v>
      </c>
      <c r="B582" s="63" t="s">
        <v>4878</v>
      </c>
    </row>
    <row r="583" spans="1:2" x14ac:dyDescent="0.25">
      <c r="A583" s="62">
        <v>12141716</v>
      </c>
      <c r="B583" s="63" t="s">
        <v>6021</v>
      </c>
    </row>
    <row r="584" spans="1:2" x14ac:dyDescent="0.25">
      <c r="A584" s="62">
        <v>12141717</v>
      </c>
      <c r="B584" s="63" t="s">
        <v>18127</v>
      </c>
    </row>
    <row r="585" spans="1:2" x14ac:dyDescent="0.25">
      <c r="A585" s="62">
        <v>12141718</v>
      </c>
      <c r="B585" s="63" t="s">
        <v>14701</v>
      </c>
    </row>
    <row r="586" spans="1:2" x14ac:dyDescent="0.25">
      <c r="A586" s="62">
        <v>12141719</v>
      </c>
      <c r="B586" s="63" t="s">
        <v>13761</v>
      </c>
    </row>
    <row r="587" spans="1:2" x14ac:dyDescent="0.25">
      <c r="A587" s="62">
        <v>12141720</v>
      </c>
      <c r="B587" s="63" t="s">
        <v>9335</v>
      </c>
    </row>
    <row r="588" spans="1:2" x14ac:dyDescent="0.25">
      <c r="A588" s="62">
        <v>12141721</v>
      </c>
      <c r="B588" s="63" t="s">
        <v>3197</v>
      </c>
    </row>
    <row r="589" spans="1:2" x14ac:dyDescent="0.25">
      <c r="A589" s="62">
        <v>12141722</v>
      </c>
      <c r="B589" s="63" t="s">
        <v>16861</v>
      </c>
    </row>
    <row r="590" spans="1:2" x14ac:dyDescent="0.25">
      <c r="A590" s="62">
        <v>12141723</v>
      </c>
      <c r="B590" s="63" t="s">
        <v>13175</v>
      </c>
    </row>
    <row r="591" spans="1:2" x14ac:dyDescent="0.25">
      <c r="A591" s="62">
        <v>12141724</v>
      </c>
      <c r="B591" s="63" t="s">
        <v>7472</v>
      </c>
    </row>
    <row r="592" spans="1:2" x14ac:dyDescent="0.25">
      <c r="A592" s="62">
        <v>12141725</v>
      </c>
      <c r="B592" s="63" t="s">
        <v>7159</v>
      </c>
    </row>
    <row r="593" spans="1:2" x14ac:dyDescent="0.25">
      <c r="A593" s="62">
        <v>12141726</v>
      </c>
      <c r="B593" s="63" t="s">
        <v>2912</v>
      </c>
    </row>
    <row r="594" spans="1:2" x14ac:dyDescent="0.25">
      <c r="A594" s="62">
        <v>12141727</v>
      </c>
      <c r="B594" s="63" t="s">
        <v>15469</v>
      </c>
    </row>
    <row r="595" spans="1:2" x14ac:dyDescent="0.25">
      <c r="A595" s="62">
        <v>12141728</v>
      </c>
      <c r="B595" s="63" t="s">
        <v>16863</v>
      </c>
    </row>
    <row r="596" spans="1:2" x14ac:dyDescent="0.25">
      <c r="A596" s="62">
        <v>12141729</v>
      </c>
      <c r="B596" s="63" t="s">
        <v>12493</v>
      </c>
    </row>
    <row r="597" spans="1:2" x14ac:dyDescent="0.25">
      <c r="A597" s="62">
        <v>12141730</v>
      </c>
      <c r="B597" s="63" t="s">
        <v>1339</v>
      </c>
    </row>
    <row r="598" spans="1:2" x14ac:dyDescent="0.25">
      <c r="A598" s="62">
        <v>12141731</v>
      </c>
      <c r="B598" s="63" t="s">
        <v>17933</v>
      </c>
    </row>
    <row r="599" spans="1:2" x14ac:dyDescent="0.25">
      <c r="A599" s="62">
        <v>12141732</v>
      </c>
      <c r="B599" s="63" t="s">
        <v>6755</v>
      </c>
    </row>
    <row r="600" spans="1:2" x14ac:dyDescent="0.25">
      <c r="A600" s="62">
        <v>12141733</v>
      </c>
      <c r="B600" s="63" t="s">
        <v>16995</v>
      </c>
    </row>
    <row r="601" spans="1:2" x14ac:dyDescent="0.25">
      <c r="A601" s="62">
        <v>12141734</v>
      </c>
      <c r="B601" s="63" t="s">
        <v>3548</v>
      </c>
    </row>
    <row r="602" spans="1:2" x14ac:dyDescent="0.25">
      <c r="A602" s="62">
        <v>12141735</v>
      </c>
      <c r="B602" s="63" t="s">
        <v>13196</v>
      </c>
    </row>
    <row r="603" spans="1:2" x14ac:dyDescent="0.25">
      <c r="A603" s="62">
        <v>12141736</v>
      </c>
      <c r="B603" s="63" t="s">
        <v>10001</v>
      </c>
    </row>
    <row r="604" spans="1:2" x14ac:dyDescent="0.25">
      <c r="A604" s="62">
        <v>12141737</v>
      </c>
      <c r="B604" s="63" t="s">
        <v>5189</v>
      </c>
    </row>
    <row r="605" spans="1:2" x14ac:dyDescent="0.25">
      <c r="A605" s="62">
        <v>12141738</v>
      </c>
      <c r="B605" s="63" t="s">
        <v>9396</v>
      </c>
    </row>
    <row r="606" spans="1:2" x14ac:dyDescent="0.25">
      <c r="A606" s="62">
        <v>12141739</v>
      </c>
      <c r="B606" s="63" t="s">
        <v>13389</v>
      </c>
    </row>
    <row r="607" spans="1:2" x14ac:dyDescent="0.25">
      <c r="A607" s="62">
        <v>12141740</v>
      </c>
      <c r="B607" s="63" t="s">
        <v>5924</v>
      </c>
    </row>
    <row r="608" spans="1:2" x14ac:dyDescent="0.25">
      <c r="A608" s="62">
        <v>12141741</v>
      </c>
      <c r="B608" s="63" t="s">
        <v>4893</v>
      </c>
    </row>
    <row r="609" spans="1:2" x14ac:dyDescent="0.25">
      <c r="A609" s="62">
        <v>12141742</v>
      </c>
      <c r="B609" s="63" t="s">
        <v>9679</v>
      </c>
    </row>
    <row r="610" spans="1:2" x14ac:dyDescent="0.25">
      <c r="A610" s="62">
        <v>12141743</v>
      </c>
      <c r="B610" s="63" t="s">
        <v>16573</v>
      </c>
    </row>
    <row r="611" spans="1:2" x14ac:dyDescent="0.25">
      <c r="A611" s="62">
        <v>12141744</v>
      </c>
      <c r="B611" s="63" t="s">
        <v>124</v>
      </c>
    </row>
    <row r="612" spans="1:2" x14ac:dyDescent="0.25">
      <c r="A612" s="62">
        <v>12141745</v>
      </c>
      <c r="B612" s="63" t="s">
        <v>17187</v>
      </c>
    </row>
    <row r="613" spans="1:2" x14ac:dyDescent="0.25">
      <c r="A613" s="62">
        <v>12141746</v>
      </c>
      <c r="B613" s="63" t="s">
        <v>11207</v>
      </c>
    </row>
    <row r="614" spans="1:2" x14ac:dyDescent="0.25">
      <c r="A614" s="62">
        <v>12141747</v>
      </c>
      <c r="B614" s="63" t="s">
        <v>4505</v>
      </c>
    </row>
    <row r="615" spans="1:2" x14ac:dyDescent="0.25">
      <c r="A615" s="62">
        <v>12141748</v>
      </c>
      <c r="B615" s="63" t="s">
        <v>13207</v>
      </c>
    </row>
    <row r="616" spans="1:2" x14ac:dyDescent="0.25">
      <c r="A616" s="62">
        <v>12141749</v>
      </c>
      <c r="B616" s="63" t="s">
        <v>17041</v>
      </c>
    </row>
    <row r="617" spans="1:2" x14ac:dyDescent="0.25">
      <c r="A617" s="62">
        <v>12141750</v>
      </c>
      <c r="B617" s="63" t="s">
        <v>7790</v>
      </c>
    </row>
    <row r="618" spans="1:2" x14ac:dyDescent="0.25">
      <c r="A618" s="62">
        <v>12141751</v>
      </c>
      <c r="B618" s="63" t="s">
        <v>10467</v>
      </c>
    </row>
    <row r="619" spans="1:2" x14ac:dyDescent="0.25">
      <c r="A619" s="62">
        <v>12141752</v>
      </c>
      <c r="B619" s="63" t="s">
        <v>1239</v>
      </c>
    </row>
    <row r="620" spans="1:2" x14ac:dyDescent="0.25">
      <c r="A620" s="62">
        <v>12141753</v>
      </c>
      <c r="B620" s="63" t="s">
        <v>4514</v>
      </c>
    </row>
    <row r="621" spans="1:2" x14ac:dyDescent="0.25">
      <c r="A621" s="62">
        <v>12141754</v>
      </c>
      <c r="B621" s="63" t="s">
        <v>7422</v>
      </c>
    </row>
    <row r="622" spans="1:2" x14ac:dyDescent="0.25">
      <c r="A622" s="62">
        <v>12141755</v>
      </c>
      <c r="B622" s="63" t="s">
        <v>6441</v>
      </c>
    </row>
    <row r="623" spans="1:2" x14ac:dyDescent="0.25">
      <c r="A623" s="62">
        <v>12141756</v>
      </c>
      <c r="B623" s="63" t="s">
        <v>2986</v>
      </c>
    </row>
    <row r="624" spans="1:2" x14ac:dyDescent="0.25">
      <c r="A624" s="62">
        <v>12141757</v>
      </c>
      <c r="B624" s="63" t="s">
        <v>17229</v>
      </c>
    </row>
    <row r="625" spans="1:2" x14ac:dyDescent="0.25">
      <c r="A625" s="62">
        <v>12141758</v>
      </c>
      <c r="B625" s="63" t="s">
        <v>10351</v>
      </c>
    </row>
    <row r="626" spans="1:2" x14ac:dyDescent="0.25">
      <c r="A626" s="62">
        <v>12141759</v>
      </c>
      <c r="B626" s="63" t="s">
        <v>10558</v>
      </c>
    </row>
    <row r="627" spans="1:2" x14ac:dyDescent="0.25">
      <c r="A627" s="62">
        <v>12141760</v>
      </c>
      <c r="B627" s="63" t="s">
        <v>15662</v>
      </c>
    </row>
    <row r="628" spans="1:2" x14ac:dyDescent="0.25">
      <c r="A628" s="62">
        <v>12141801</v>
      </c>
      <c r="B628" s="63" t="s">
        <v>16628</v>
      </c>
    </row>
    <row r="629" spans="1:2" x14ac:dyDescent="0.25">
      <c r="A629" s="62">
        <v>12141802</v>
      </c>
      <c r="B629" s="63" t="s">
        <v>3428</v>
      </c>
    </row>
    <row r="630" spans="1:2" x14ac:dyDescent="0.25">
      <c r="A630" s="62">
        <v>12141803</v>
      </c>
      <c r="B630" s="63" t="s">
        <v>18466</v>
      </c>
    </row>
    <row r="631" spans="1:2" x14ac:dyDescent="0.25">
      <c r="A631" s="62">
        <v>12141804</v>
      </c>
      <c r="B631" s="63" t="s">
        <v>4593</v>
      </c>
    </row>
    <row r="632" spans="1:2" x14ac:dyDescent="0.25">
      <c r="A632" s="62">
        <v>12141805</v>
      </c>
      <c r="B632" s="63" t="s">
        <v>18200</v>
      </c>
    </row>
    <row r="633" spans="1:2" x14ac:dyDescent="0.25">
      <c r="A633" s="62">
        <v>12141806</v>
      </c>
      <c r="B633" s="63" t="s">
        <v>5152</v>
      </c>
    </row>
    <row r="634" spans="1:2" x14ac:dyDescent="0.25">
      <c r="A634" s="62">
        <v>12141901</v>
      </c>
      <c r="B634" s="63" t="s">
        <v>6806</v>
      </c>
    </row>
    <row r="635" spans="1:2" x14ac:dyDescent="0.25">
      <c r="A635" s="62">
        <v>12141902</v>
      </c>
      <c r="B635" s="63" t="s">
        <v>12835</v>
      </c>
    </row>
    <row r="636" spans="1:2" x14ac:dyDescent="0.25">
      <c r="A636" s="62">
        <v>12141903</v>
      </c>
      <c r="B636" s="63" t="s">
        <v>111</v>
      </c>
    </row>
    <row r="637" spans="1:2" x14ac:dyDescent="0.25">
      <c r="A637" s="62">
        <v>12141904</v>
      </c>
      <c r="B637" s="63" t="s">
        <v>972</v>
      </c>
    </row>
    <row r="638" spans="1:2" x14ac:dyDescent="0.25">
      <c r="A638" s="62">
        <v>12141905</v>
      </c>
      <c r="B638" s="63" t="s">
        <v>9239</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17018</v>
      </c>
    </row>
    <row r="644" spans="1:2" x14ac:dyDescent="0.25">
      <c r="A644" s="62">
        <v>12141911</v>
      </c>
      <c r="B644" s="63" t="s">
        <v>18619</v>
      </c>
    </row>
    <row r="645" spans="1:2" x14ac:dyDescent="0.25">
      <c r="A645" s="62">
        <v>12141912</v>
      </c>
      <c r="B645" s="63" t="s">
        <v>341</v>
      </c>
    </row>
    <row r="646" spans="1:2" x14ac:dyDescent="0.25">
      <c r="A646" s="62">
        <v>12141913</v>
      </c>
      <c r="B646" s="63" t="s">
        <v>7847</v>
      </c>
    </row>
    <row r="647" spans="1:2" x14ac:dyDescent="0.25">
      <c r="A647" s="62">
        <v>12141914</v>
      </c>
      <c r="B647" s="63" t="s">
        <v>781</v>
      </c>
    </row>
    <row r="648" spans="1:2" x14ac:dyDescent="0.25">
      <c r="A648" s="62">
        <v>12141915</v>
      </c>
      <c r="B648" s="63" t="s">
        <v>998</v>
      </c>
    </row>
    <row r="649" spans="1:2" x14ac:dyDescent="0.25">
      <c r="A649" s="62">
        <v>12141916</v>
      </c>
      <c r="B649" s="63" t="s">
        <v>15353</v>
      </c>
    </row>
    <row r="650" spans="1:2" x14ac:dyDescent="0.25">
      <c r="A650" s="62">
        <v>12142001</v>
      </c>
      <c r="B650" s="63" t="s">
        <v>3490</v>
      </c>
    </row>
    <row r="651" spans="1:2" x14ac:dyDescent="0.25">
      <c r="A651" s="62">
        <v>12142002</v>
      </c>
      <c r="B651" s="63" t="s">
        <v>17685</v>
      </c>
    </row>
    <row r="652" spans="1:2" x14ac:dyDescent="0.25">
      <c r="A652" s="62">
        <v>12142003</v>
      </c>
      <c r="B652" s="63" t="s">
        <v>1655</v>
      </c>
    </row>
    <row r="653" spans="1:2" x14ac:dyDescent="0.25">
      <c r="A653" s="62">
        <v>12142004</v>
      </c>
      <c r="B653" s="63" t="s">
        <v>13822</v>
      </c>
    </row>
    <row r="654" spans="1:2" x14ac:dyDescent="0.25">
      <c r="A654" s="62">
        <v>12142005</v>
      </c>
      <c r="B654" s="63" t="s">
        <v>13046</v>
      </c>
    </row>
    <row r="655" spans="1:2" x14ac:dyDescent="0.25">
      <c r="A655" s="62">
        <v>12142006</v>
      </c>
      <c r="B655" s="63" t="s">
        <v>8059</v>
      </c>
    </row>
    <row r="656" spans="1:2" x14ac:dyDescent="0.25">
      <c r="A656" s="62">
        <v>12142101</v>
      </c>
      <c r="B656" s="63" t="s">
        <v>9495</v>
      </c>
    </row>
    <row r="657" spans="1:2" x14ac:dyDescent="0.25">
      <c r="A657" s="62">
        <v>12142102</v>
      </c>
      <c r="B657" s="63" t="s">
        <v>17123</v>
      </c>
    </row>
    <row r="658" spans="1:2" x14ac:dyDescent="0.25">
      <c r="A658" s="62">
        <v>12142103</v>
      </c>
      <c r="B658" s="63" t="s">
        <v>18367</v>
      </c>
    </row>
    <row r="659" spans="1:2" x14ac:dyDescent="0.25">
      <c r="A659" s="62">
        <v>12142104</v>
      </c>
      <c r="B659" s="63" t="s">
        <v>9401</v>
      </c>
    </row>
    <row r="660" spans="1:2" x14ac:dyDescent="0.25">
      <c r="A660" s="62">
        <v>12142105</v>
      </c>
      <c r="B660" s="63" t="s">
        <v>17525</v>
      </c>
    </row>
    <row r="661" spans="1:2" x14ac:dyDescent="0.25">
      <c r="A661" s="62">
        <v>12142106</v>
      </c>
      <c r="B661" s="63" t="s">
        <v>15387</v>
      </c>
    </row>
    <row r="662" spans="1:2" x14ac:dyDescent="0.25">
      <c r="A662" s="62">
        <v>12142201</v>
      </c>
      <c r="B662" s="63" t="s">
        <v>5385</v>
      </c>
    </row>
    <row r="663" spans="1:2" x14ac:dyDescent="0.25">
      <c r="A663" s="62">
        <v>12142202</v>
      </c>
      <c r="B663" s="63" t="s">
        <v>2837</v>
      </c>
    </row>
    <row r="664" spans="1:2" x14ac:dyDescent="0.25">
      <c r="A664" s="62">
        <v>12142203</v>
      </c>
      <c r="B664" s="63" t="s">
        <v>925</v>
      </c>
    </row>
    <row r="665" spans="1:2" x14ac:dyDescent="0.25">
      <c r="A665" s="62">
        <v>12142204</v>
      </c>
      <c r="B665" s="63" t="s">
        <v>3519</v>
      </c>
    </row>
    <row r="666" spans="1:2" x14ac:dyDescent="0.25">
      <c r="A666" s="62">
        <v>12142205</v>
      </c>
      <c r="B666" s="63" t="s">
        <v>9684</v>
      </c>
    </row>
    <row r="667" spans="1:2" x14ac:dyDescent="0.25">
      <c r="A667" s="62">
        <v>12142206</v>
      </c>
      <c r="B667" s="63" t="s">
        <v>5361</v>
      </c>
    </row>
    <row r="668" spans="1:2" x14ac:dyDescent="0.25">
      <c r="A668" s="62">
        <v>12142207</v>
      </c>
      <c r="B668" s="63" t="s">
        <v>378</v>
      </c>
    </row>
    <row r="669" spans="1:2" x14ac:dyDescent="0.25">
      <c r="A669" s="62">
        <v>12142208</v>
      </c>
      <c r="B669" s="63" t="s">
        <v>16231</v>
      </c>
    </row>
    <row r="670" spans="1:2" x14ac:dyDescent="0.25">
      <c r="A670" s="62">
        <v>12161501</v>
      </c>
      <c r="B670" s="63" t="s">
        <v>2868</v>
      </c>
    </row>
    <row r="671" spans="1:2" x14ac:dyDescent="0.25">
      <c r="A671" s="62">
        <v>12161502</v>
      </c>
      <c r="B671" s="63" t="s">
        <v>7763</v>
      </c>
    </row>
    <row r="672" spans="1:2" x14ac:dyDescent="0.25">
      <c r="A672" s="62">
        <v>12161503</v>
      </c>
      <c r="B672" s="63" t="s">
        <v>9490</v>
      </c>
    </row>
    <row r="673" spans="1:2" x14ac:dyDescent="0.25">
      <c r="A673" s="62">
        <v>12161504</v>
      </c>
      <c r="B673" s="63" t="s">
        <v>12821</v>
      </c>
    </row>
    <row r="674" spans="1:2" x14ac:dyDescent="0.25">
      <c r="A674" s="62">
        <v>12161505</v>
      </c>
      <c r="B674" s="63" t="s">
        <v>16330</v>
      </c>
    </row>
    <row r="675" spans="1:2" x14ac:dyDescent="0.25">
      <c r="A675" s="62">
        <v>12161506</v>
      </c>
      <c r="B675" s="63" t="s">
        <v>16465</v>
      </c>
    </row>
    <row r="676" spans="1:2" x14ac:dyDescent="0.25">
      <c r="A676" s="62">
        <v>12161507</v>
      </c>
      <c r="B676" s="63" t="s">
        <v>12734</v>
      </c>
    </row>
    <row r="677" spans="1:2" x14ac:dyDescent="0.25">
      <c r="A677" s="62">
        <v>12161601</v>
      </c>
      <c r="B677" s="63" t="s">
        <v>229</v>
      </c>
    </row>
    <row r="678" spans="1:2" x14ac:dyDescent="0.25">
      <c r="A678" s="62">
        <v>12161602</v>
      </c>
      <c r="B678" s="63" t="s">
        <v>7303</v>
      </c>
    </row>
    <row r="679" spans="1:2" x14ac:dyDescent="0.25">
      <c r="A679" s="62">
        <v>12161603</v>
      </c>
      <c r="B679" s="63" t="s">
        <v>13647</v>
      </c>
    </row>
    <row r="680" spans="1:2" x14ac:dyDescent="0.25">
      <c r="A680" s="62">
        <v>12161604</v>
      </c>
      <c r="B680" s="63" t="s">
        <v>12051</v>
      </c>
    </row>
    <row r="681" spans="1:2" x14ac:dyDescent="0.25">
      <c r="A681" s="62">
        <v>12161701</v>
      </c>
      <c r="B681" s="63" t="s">
        <v>5228</v>
      </c>
    </row>
    <row r="682" spans="1:2" x14ac:dyDescent="0.25">
      <c r="A682" s="62">
        <v>12161702</v>
      </c>
      <c r="B682" s="63" t="s">
        <v>5435</v>
      </c>
    </row>
    <row r="683" spans="1:2" x14ac:dyDescent="0.25">
      <c r="A683" s="62">
        <v>12161703</v>
      </c>
      <c r="B683" s="63" t="s">
        <v>11325</v>
      </c>
    </row>
    <row r="684" spans="1:2" x14ac:dyDescent="0.25">
      <c r="A684" s="62">
        <v>12161704</v>
      </c>
      <c r="B684" s="63" t="s">
        <v>2045</v>
      </c>
    </row>
    <row r="685" spans="1:2" x14ac:dyDescent="0.25">
      <c r="A685" s="62">
        <v>12161705</v>
      </c>
      <c r="B685" s="63" t="s">
        <v>15580</v>
      </c>
    </row>
    <row r="686" spans="1:2" x14ac:dyDescent="0.25">
      <c r="A686" s="62">
        <v>12161706</v>
      </c>
      <c r="B686" s="63" t="s">
        <v>3050</v>
      </c>
    </row>
    <row r="687" spans="1:2" x14ac:dyDescent="0.25">
      <c r="A687" s="62">
        <v>12161801</v>
      </c>
      <c r="B687" s="63" t="s">
        <v>15107</v>
      </c>
    </row>
    <row r="688" spans="1:2" x14ac:dyDescent="0.25">
      <c r="A688" s="62">
        <v>12161802</v>
      </c>
      <c r="B688" s="63" t="s">
        <v>4218</v>
      </c>
    </row>
    <row r="689" spans="1:2" x14ac:dyDescent="0.25">
      <c r="A689" s="62">
        <v>12161803</v>
      </c>
      <c r="B689" s="63" t="s">
        <v>9866</v>
      </c>
    </row>
    <row r="690" spans="1:2" x14ac:dyDescent="0.25">
      <c r="A690" s="62">
        <v>12161804</v>
      </c>
      <c r="B690" s="63" t="s">
        <v>2087</v>
      </c>
    </row>
    <row r="691" spans="1:2" x14ac:dyDescent="0.25">
      <c r="A691" s="62">
        <v>12161805</v>
      </c>
      <c r="B691" s="63" t="s">
        <v>7284</v>
      </c>
    </row>
    <row r="692" spans="1:2" x14ac:dyDescent="0.25">
      <c r="A692" s="62">
        <v>12161806</v>
      </c>
      <c r="B692" s="63" t="s">
        <v>4714</v>
      </c>
    </row>
    <row r="693" spans="1:2" x14ac:dyDescent="0.25">
      <c r="A693" s="62">
        <v>12161807</v>
      </c>
      <c r="B693" s="63" t="s">
        <v>159</v>
      </c>
    </row>
    <row r="694" spans="1:2" x14ac:dyDescent="0.25">
      <c r="A694" s="62">
        <v>12161808</v>
      </c>
      <c r="B694" s="63" t="s">
        <v>12056</v>
      </c>
    </row>
    <row r="695" spans="1:2" x14ac:dyDescent="0.25">
      <c r="A695" s="62">
        <v>12161901</v>
      </c>
      <c r="B695" s="63" t="s">
        <v>17314</v>
      </c>
    </row>
    <row r="696" spans="1:2" x14ac:dyDescent="0.25">
      <c r="A696" s="62">
        <v>12161902</v>
      </c>
      <c r="B696" s="63" t="s">
        <v>5208</v>
      </c>
    </row>
    <row r="697" spans="1:2" x14ac:dyDescent="0.25">
      <c r="A697" s="62">
        <v>12161903</v>
      </c>
      <c r="B697" s="63" t="s">
        <v>8514</v>
      </c>
    </row>
    <row r="698" spans="1:2" x14ac:dyDescent="0.25">
      <c r="A698" s="62">
        <v>12161904</v>
      </c>
      <c r="B698" s="63" t="s">
        <v>17440</v>
      </c>
    </row>
    <row r="699" spans="1:2" x14ac:dyDescent="0.25">
      <c r="A699" s="62">
        <v>12161905</v>
      </c>
      <c r="B699" s="63" t="s">
        <v>13769</v>
      </c>
    </row>
    <row r="700" spans="1:2" x14ac:dyDescent="0.25">
      <c r="A700" s="62">
        <v>12161906</v>
      </c>
      <c r="B700" s="63" t="s">
        <v>12650</v>
      </c>
    </row>
    <row r="701" spans="1:2" x14ac:dyDescent="0.25">
      <c r="A701" s="62">
        <v>12161907</v>
      </c>
      <c r="B701" s="63" t="s">
        <v>10815</v>
      </c>
    </row>
    <row r="702" spans="1:2" x14ac:dyDescent="0.25">
      <c r="A702" s="62">
        <v>12162002</v>
      </c>
      <c r="B702" s="63" t="s">
        <v>6866</v>
      </c>
    </row>
    <row r="703" spans="1:2" x14ac:dyDescent="0.25">
      <c r="A703" s="62">
        <v>12162003</v>
      </c>
      <c r="B703" s="63" t="s">
        <v>16337</v>
      </c>
    </row>
    <row r="704" spans="1:2" x14ac:dyDescent="0.25">
      <c r="A704" s="62">
        <v>12162004</v>
      </c>
      <c r="B704" s="63" t="s">
        <v>8096</v>
      </c>
    </row>
    <row r="705" spans="1:2" x14ac:dyDescent="0.25">
      <c r="A705" s="62">
        <v>12162005</v>
      </c>
      <c r="B705" s="63" t="s">
        <v>249</v>
      </c>
    </row>
    <row r="706" spans="1:2" x14ac:dyDescent="0.25">
      <c r="A706" s="62">
        <v>12162101</v>
      </c>
      <c r="B706" s="63" t="s">
        <v>7086</v>
      </c>
    </row>
    <row r="707" spans="1:2" x14ac:dyDescent="0.25">
      <c r="A707" s="62">
        <v>12162201</v>
      </c>
      <c r="B707" s="63" t="s">
        <v>11144</v>
      </c>
    </row>
    <row r="708" spans="1:2" x14ac:dyDescent="0.25">
      <c r="A708" s="62">
        <v>12162202</v>
      </c>
      <c r="B708" s="63" t="s">
        <v>2215</v>
      </c>
    </row>
    <row r="709" spans="1:2" x14ac:dyDescent="0.25">
      <c r="A709" s="62">
        <v>12162203</v>
      </c>
      <c r="B709" s="63" t="s">
        <v>6324</v>
      </c>
    </row>
    <row r="710" spans="1:2" x14ac:dyDescent="0.25">
      <c r="A710" s="62">
        <v>12162204</v>
      </c>
      <c r="B710" s="63" t="s">
        <v>3959</v>
      </c>
    </row>
    <row r="711" spans="1:2" x14ac:dyDescent="0.25">
      <c r="A711" s="62">
        <v>12162205</v>
      </c>
      <c r="B711" s="63" t="s">
        <v>7082</v>
      </c>
    </row>
    <row r="712" spans="1:2" x14ac:dyDescent="0.25">
      <c r="A712" s="62">
        <v>12162206</v>
      </c>
      <c r="B712" s="63" t="s">
        <v>1214</v>
      </c>
    </row>
    <row r="713" spans="1:2" x14ac:dyDescent="0.25">
      <c r="A713" s="62">
        <v>12162207</v>
      </c>
      <c r="B713" s="63" t="s">
        <v>11635</v>
      </c>
    </row>
    <row r="714" spans="1:2" x14ac:dyDescent="0.25">
      <c r="A714" s="62">
        <v>12162208</v>
      </c>
      <c r="B714" s="63" t="s">
        <v>14758</v>
      </c>
    </row>
    <row r="715" spans="1:2" x14ac:dyDescent="0.25">
      <c r="A715" s="62">
        <v>12162209</v>
      </c>
      <c r="B715" s="63" t="s">
        <v>7948</v>
      </c>
    </row>
    <row r="716" spans="1:2" x14ac:dyDescent="0.25">
      <c r="A716" s="62">
        <v>12162210</v>
      </c>
      <c r="B716" s="63" t="s">
        <v>13566</v>
      </c>
    </row>
    <row r="717" spans="1:2" x14ac:dyDescent="0.25">
      <c r="A717" s="62">
        <v>12162211</v>
      </c>
      <c r="B717" s="63" t="s">
        <v>3988</v>
      </c>
    </row>
    <row r="718" spans="1:2" x14ac:dyDescent="0.25">
      <c r="A718" s="62">
        <v>12162212</v>
      </c>
      <c r="B718" s="63" t="s">
        <v>6291</v>
      </c>
    </row>
    <row r="719" spans="1:2" x14ac:dyDescent="0.25">
      <c r="A719" s="62">
        <v>12162301</v>
      </c>
      <c r="B719" s="63" t="s">
        <v>15153</v>
      </c>
    </row>
    <row r="720" spans="1:2" x14ac:dyDescent="0.25">
      <c r="A720" s="62">
        <v>12162302</v>
      </c>
      <c r="B720" s="63" t="s">
        <v>6234</v>
      </c>
    </row>
    <row r="721" spans="1:2" x14ac:dyDescent="0.25">
      <c r="A721" s="62">
        <v>12162303</v>
      </c>
      <c r="B721" s="63" t="s">
        <v>9535</v>
      </c>
    </row>
    <row r="722" spans="1:2" x14ac:dyDescent="0.25">
      <c r="A722" s="62">
        <v>12162401</v>
      </c>
      <c r="B722" s="63" t="s">
        <v>18505</v>
      </c>
    </row>
    <row r="723" spans="1:2" x14ac:dyDescent="0.25">
      <c r="A723" s="62">
        <v>12162402</v>
      </c>
      <c r="B723" s="63" t="s">
        <v>5248</v>
      </c>
    </row>
    <row r="724" spans="1:2" x14ac:dyDescent="0.25">
      <c r="A724" s="62">
        <v>12162501</v>
      </c>
      <c r="B724" s="63" t="s">
        <v>13793</v>
      </c>
    </row>
    <row r="725" spans="1:2" x14ac:dyDescent="0.25">
      <c r="A725" s="62">
        <v>12162502</v>
      </c>
      <c r="B725" s="63" t="s">
        <v>10635</v>
      </c>
    </row>
    <row r="726" spans="1:2" x14ac:dyDescent="0.25">
      <c r="A726" s="62">
        <v>12162503</v>
      </c>
      <c r="B726" s="63" t="s">
        <v>18276</v>
      </c>
    </row>
    <row r="727" spans="1:2" x14ac:dyDescent="0.25">
      <c r="A727" s="62">
        <v>12162601</v>
      </c>
      <c r="B727" s="63" t="s">
        <v>8362</v>
      </c>
    </row>
    <row r="728" spans="1:2" x14ac:dyDescent="0.25">
      <c r="A728" s="62">
        <v>12162602</v>
      </c>
      <c r="B728" s="63" t="s">
        <v>2789</v>
      </c>
    </row>
    <row r="729" spans="1:2" x14ac:dyDescent="0.25">
      <c r="A729" s="62">
        <v>12162701</v>
      </c>
      <c r="B729" s="63" t="s">
        <v>7161</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14824</v>
      </c>
    </row>
    <row r="737" spans="1:2" x14ac:dyDescent="0.25">
      <c r="A737" s="62">
        <v>12163101</v>
      </c>
      <c r="B737" s="63" t="s">
        <v>6092</v>
      </c>
    </row>
    <row r="738" spans="1:2" x14ac:dyDescent="0.25">
      <c r="A738" s="62">
        <v>12163201</v>
      </c>
      <c r="B738" s="63" t="s">
        <v>3242</v>
      </c>
    </row>
    <row r="739" spans="1:2" x14ac:dyDescent="0.25">
      <c r="A739" s="62">
        <v>12163301</v>
      </c>
      <c r="B739" s="63" t="s">
        <v>4903</v>
      </c>
    </row>
    <row r="740" spans="1:2" x14ac:dyDescent="0.25">
      <c r="A740" s="62">
        <v>12163401</v>
      </c>
      <c r="B740" s="63" t="s">
        <v>9707</v>
      </c>
    </row>
    <row r="741" spans="1:2" x14ac:dyDescent="0.25">
      <c r="A741" s="62">
        <v>12163501</v>
      </c>
      <c r="B741" s="63" t="s">
        <v>7478</v>
      </c>
    </row>
    <row r="742" spans="1:2" x14ac:dyDescent="0.25">
      <c r="A742" s="62">
        <v>12163601</v>
      </c>
      <c r="B742" s="63" t="s">
        <v>14135</v>
      </c>
    </row>
    <row r="743" spans="1:2" x14ac:dyDescent="0.25">
      <c r="A743" s="62">
        <v>12163602</v>
      </c>
      <c r="B743" s="63" t="s">
        <v>11156</v>
      </c>
    </row>
    <row r="744" spans="1:2" x14ac:dyDescent="0.25">
      <c r="A744" s="62">
        <v>12163701</v>
      </c>
      <c r="B744" s="63" t="s">
        <v>13893</v>
      </c>
    </row>
    <row r="745" spans="1:2" x14ac:dyDescent="0.25">
      <c r="A745" s="62">
        <v>12163801</v>
      </c>
      <c r="B745" s="63" t="s">
        <v>1296</v>
      </c>
    </row>
    <row r="746" spans="1:2" x14ac:dyDescent="0.25">
      <c r="A746" s="62">
        <v>12163802</v>
      </c>
      <c r="B746" s="63" t="s">
        <v>2674</v>
      </c>
    </row>
    <row r="747" spans="1:2" x14ac:dyDescent="0.25">
      <c r="A747" s="62">
        <v>12163901</v>
      </c>
      <c r="B747" s="63" t="s">
        <v>13261</v>
      </c>
    </row>
    <row r="748" spans="1:2" x14ac:dyDescent="0.25">
      <c r="A748" s="62">
        <v>12163902</v>
      </c>
      <c r="B748" s="63" t="s">
        <v>3224</v>
      </c>
    </row>
    <row r="749" spans="1:2" x14ac:dyDescent="0.25">
      <c r="A749" s="62">
        <v>12164001</v>
      </c>
      <c r="B749" s="63" t="s">
        <v>2113</v>
      </c>
    </row>
    <row r="750" spans="1:2" x14ac:dyDescent="0.25">
      <c r="A750" s="62">
        <v>12164101</v>
      </c>
      <c r="B750" s="63" t="s">
        <v>9338</v>
      </c>
    </row>
    <row r="751" spans="1:2" x14ac:dyDescent="0.25">
      <c r="A751" s="62">
        <v>12164102</v>
      </c>
      <c r="B751" s="63" t="s">
        <v>13007</v>
      </c>
    </row>
    <row r="752" spans="1:2" x14ac:dyDescent="0.25">
      <c r="A752" s="62">
        <v>12164201</v>
      </c>
      <c r="B752" s="63" t="s">
        <v>6810</v>
      </c>
    </row>
    <row r="753" spans="1:2" x14ac:dyDescent="0.25">
      <c r="A753" s="62">
        <v>12164301</v>
      </c>
      <c r="B753" s="63" t="s">
        <v>487</v>
      </c>
    </row>
    <row r="754" spans="1:2" x14ac:dyDescent="0.25">
      <c r="A754" s="62">
        <v>12164401</v>
      </c>
      <c r="B754" s="63" t="s">
        <v>8635</v>
      </c>
    </row>
    <row r="755" spans="1:2" x14ac:dyDescent="0.25">
      <c r="A755" s="62">
        <v>12164501</v>
      </c>
      <c r="B755" s="63" t="s">
        <v>631</v>
      </c>
    </row>
    <row r="756" spans="1:2" x14ac:dyDescent="0.25">
      <c r="A756" s="62">
        <v>12164502</v>
      </c>
      <c r="B756" s="63" t="s">
        <v>16183</v>
      </c>
    </row>
    <row r="757" spans="1:2" x14ac:dyDescent="0.25">
      <c r="A757" s="62">
        <v>12164503</v>
      </c>
      <c r="B757" s="63" t="s">
        <v>15681</v>
      </c>
    </row>
    <row r="758" spans="1:2" x14ac:dyDescent="0.25">
      <c r="A758" s="62">
        <v>12164504</v>
      </c>
      <c r="B758" s="63" t="s">
        <v>567</v>
      </c>
    </row>
    <row r="759" spans="1:2" x14ac:dyDescent="0.25">
      <c r="A759" s="62">
        <v>12171501</v>
      </c>
      <c r="B759" s="63" t="s">
        <v>16938</v>
      </c>
    </row>
    <row r="760" spans="1:2" x14ac:dyDescent="0.25">
      <c r="A760" s="62">
        <v>12171502</v>
      </c>
      <c r="B760" s="63" t="s">
        <v>12503</v>
      </c>
    </row>
    <row r="761" spans="1:2" x14ac:dyDescent="0.25">
      <c r="A761" s="62">
        <v>12171503</v>
      </c>
      <c r="B761" s="63" t="s">
        <v>5606</v>
      </c>
    </row>
    <row r="762" spans="1:2" x14ac:dyDescent="0.25">
      <c r="A762" s="62">
        <v>12171504</v>
      </c>
      <c r="B762" s="63" t="s">
        <v>9696</v>
      </c>
    </row>
    <row r="763" spans="1:2" x14ac:dyDescent="0.25">
      <c r="A763" s="62">
        <v>12171505</v>
      </c>
      <c r="B763" s="63" t="s">
        <v>10224</v>
      </c>
    </row>
    <row r="764" spans="1:2" x14ac:dyDescent="0.25">
      <c r="A764" s="62">
        <v>12171506</v>
      </c>
      <c r="B764" s="63" t="s">
        <v>237</v>
      </c>
    </row>
    <row r="765" spans="1:2" x14ac:dyDescent="0.25">
      <c r="A765" s="62">
        <v>12171602</v>
      </c>
      <c r="B765" s="63" t="s">
        <v>11038</v>
      </c>
    </row>
    <row r="766" spans="1:2" x14ac:dyDescent="0.25">
      <c r="A766" s="62">
        <v>12171603</v>
      </c>
      <c r="B766" s="63" t="s">
        <v>5913</v>
      </c>
    </row>
    <row r="767" spans="1:2" x14ac:dyDescent="0.25">
      <c r="A767" s="62">
        <v>12171604</v>
      </c>
      <c r="B767" s="63" t="s">
        <v>4762</v>
      </c>
    </row>
    <row r="768" spans="1:2" x14ac:dyDescent="0.25">
      <c r="A768" s="62">
        <v>12171605</v>
      </c>
      <c r="B768" s="63" t="s">
        <v>7752</v>
      </c>
    </row>
    <row r="769" spans="1:2" x14ac:dyDescent="0.25">
      <c r="A769" s="62">
        <v>12171701</v>
      </c>
      <c r="B769" s="63" t="s">
        <v>14561</v>
      </c>
    </row>
    <row r="770" spans="1:2" x14ac:dyDescent="0.25">
      <c r="A770" s="62">
        <v>12171702</v>
      </c>
      <c r="B770" s="63" t="s">
        <v>17036</v>
      </c>
    </row>
    <row r="771" spans="1:2" x14ac:dyDescent="0.25">
      <c r="A771" s="62">
        <v>12171703</v>
      </c>
      <c r="B771" s="63" t="s">
        <v>14060</v>
      </c>
    </row>
    <row r="772" spans="1:2" x14ac:dyDescent="0.25">
      <c r="A772" s="62">
        <v>12181501</v>
      </c>
      <c r="B772" s="63" t="s">
        <v>16140</v>
      </c>
    </row>
    <row r="773" spans="1:2" x14ac:dyDescent="0.25">
      <c r="A773" s="62">
        <v>12181502</v>
      </c>
      <c r="B773" s="63" t="s">
        <v>3287</v>
      </c>
    </row>
    <row r="774" spans="1:2" x14ac:dyDescent="0.25">
      <c r="A774" s="62">
        <v>12181503</v>
      </c>
      <c r="B774" s="63" t="s">
        <v>6848</v>
      </c>
    </row>
    <row r="775" spans="1:2" x14ac:dyDescent="0.25">
      <c r="A775" s="62">
        <v>12181504</v>
      </c>
      <c r="B775" s="63" t="s">
        <v>18607</v>
      </c>
    </row>
    <row r="776" spans="1:2" x14ac:dyDescent="0.25">
      <c r="A776" s="62">
        <v>12181601</v>
      </c>
      <c r="B776" s="63" t="s">
        <v>9229</v>
      </c>
    </row>
    <row r="777" spans="1:2" x14ac:dyDescent="0.25">
      <c r="A777" s="62">
        <v>12181602</v>
      </c>
      <c r="B777" s="63" t="s">
        <v>16071</v>
      </c>
    </row>
    <row r="778" spans="1:2" x14ac:dyDescent="0.25">
      <c r="A778" s="62">
        <v>12191501</v>
      </c>
      <c r="B778" s="63" t="s">
        <v>7665</v>
      </c>
    </row>
    <row r="779" spans="1:2" x14ac:dyDescent="0.25">
      <c r="A779" s="62">
        <v>12191502</v>
      </c>
      <c r="B779" s="63" t="s">
        <v>3927</v>
      </c>
    </row>
    <row r="780" spans="1:2" x14ac:dyDescent="0.25">
      <c r="A780" s="62">
        <v>12191503</v>
      </c>
      <c r="B780" s="63" t="s">
        <v>2678</v>
      </c>
    </row>
    <row r="781" spans="1:2" x14ac:dyDescent="0.25">
      <c r="A781" s="62">
        <v>12191504</v>
      </c>
      <c r="B781" s="63" t="s">
        <v>9466</v>
      </c>
    </row>
    <row r="782" spans="1:2" x14ac:dyDescent="0.25">
      <c r="A782" s="62">
        <v>12191601</v>
      </c>
      <c r="B782" s="63" t="s">
        <v>16480</v>
      </c>
    </row>
    <row r="783" spans="1:2" x14ac:dyDescent="0.25">
      <c r="A783" s="62">
        <v>12191602</v>
      </c>
      <c r="B783" s="63" t="s">
        <v>6117</v>
      </c>
    </row>
    <row r="784" spans="1:2" x14ac:dyDescent="0.25">
      <c r="A784" s="62">
        <v>12352001</v>
      </c>
      <c r="B784" s="63" t="s">
        <v>3664</v>
      </c>
    </row>
    <row r="785" spans="1:2" x14ac:dyDescent="0.25">
      <c r="A785" s="62">
        <v>12352002</v>
      </c>
      <c r="B785" s="63" t="s">
        <v>1427</v>
      </c>
    </row>
    <row r="786" spans="1:2" x14ac:dyDescent="0.25">
      <c r="A786" s="62">
        <v>12352003</v>
      </c>
      <c r="B786" s="63" t="s">
        <v>569</v>
      </c>
    </row>
    <row r="787" spans="1:2" x14ac:dyDescent="0.25">
      <c r="A787" s="62">
        <v>12352005</v>
      </c>
      <c r="B787" s="63" t="s">
        <v>9732</v>
      </c>
    </row>
    <row r="788" spans="1:2" x14ac:dyDescent="0.25">
      <c r="A788" s="62">
        <v>12352101</v>
      </c>
      <c r="B788" s="63" t="s">
        <v>1583</v>
      </c>
    </row>
    <row r="789" spans="1:2" x14ac:dyDescent="0.25">
      <c r="A789" s="62">
        <v>12352102</v>
      </c>
      <c r="B789" s="63" t="s">
        <v>17998</v>
      </c>
    </row>
    <row r="790" spans="1:2" x14ac:dyDescent="0.25">
      <c r="A790" s="62">
        <v>12352103</v>
      </c>
      <c r="B790" s="63" t="s">
        <v>7550</v>
      </c>
    </row>
    <row r="791" spans="1:2" x14ac:dyDescent="0.25">
      <c r="A791" s="62">
        <v>12352104</v>
      </c>
      <c r="B791" s="63" t="s">
        <v>17068</v>
      </c>
    </row>
    <row r="792" spans="1:2" x14ac:dyDescent="0.25">
      <c r="A792" s="62">
        <v>12352105</v>
      </c>
      <c r="B792" s="63" t="s">
        <v>8106</v>
      </c>
    </row>
    <row r="793" spans="1:2" x14ac:dyDescent="0.25">
      <c r="A793" s="62">
        <v>12352106</v>
      </c>
      <c r="B793" s="63" t="s">
        <v>3159</v>
      </c>
    </row>
    <row r="794" spans="1:2" x14ac:dyDescent="0.25">
      <c r="A794" s="62">
        <v>12352107</v>
      </c>
      <c r="B794" s="63" t="s">
        <v>6268</v>
      </c>
    </row>
    <row r="795" spans="1:2" x14ac:dyDescent="0.25">
      <c r="A795" s="62">
        <v>12352108</v>
      </c>
      <c r="B795" s="63" t="s">
        <v>12227</v>
      </c>
    </row>
    <row r="796" spans="1:2" x14ac:dyDescent="0.25">
      <c r="A796" s="62">
        <v>12352111</v>
      </c>
      <c r="B796" s="63" t="s">
        <v>8055</v>
      </c>
    </row>
    <row r="797" spans="1:2" x14ac:dyDescent="0.25">
      <c r="A797" s="62">
        <v>12352112</v>
      </c>
      <c r="B797" s="63" t="s">
        <v>12227</v>
      </c>
    </row>
    <row r="798" spans="1:2" x14ac:dyDescent="0.25">
      <c r="A798" s="62">
        <v>12352113</v>
      </c>
      <c r="B798" s="63" t="s">
        <v>18635</v>
      </c>
    </row>
    <row r="799" spans="1:2" x14ac:dyDescent="0.25">
      <c r="A799" s="62">
        <v>12352114</v>
      </c>
      <c r="B799" s="63" t="s">
        <v>3378</v>
      </c>
    </row>
    <row r="800" spans="1:2" x14ac:dyDescent="0.25">
      <c r="A800" s="62">
        <v>12352115</v>
      </c>
      <c r="B800" s="63" t="s">
        <v>10513</v>
      </c>
    </row>
    <row r="801" spans="1:2" x14ac:dyDescent="0.25">
      <c r="A801" s="62">
        <v>12352116</v>
      </c>
      <c r="B801" s="63" t="s">
        <v>2598</v>
      </c>
    </row>
    <row r="802" spans="1:2" x14ac:dyDescent="0.25">
      <c r="A802" s="62">
        <v>12352117</v>
      </c>
      <c r="B802" s="63" t="s">
        <v>17052</v>
      </c>
    </row>
    <row r="803" spans="1:2" x14ac:dyDescent="0.25">
      <c r="A803" s="62">
        <v>12352118</v>
      </c>
      <c r="B803" s="63" t="s">
        <v>1376</v>
      </c>
    </row>
    <row r="804" spans="1:2" x14ac:dyDescent="0.25">
      <c r="A804" s="62">
        <v>12352119</v>
      </c>
      <c r="B804" s="63" t="s">
        <v>6813</v>
      </c>
    </row>
    <row r="805" spans="1:2" x14ac:dyDescent="0.25">
      <c r="A805" s="62">
        <v>12352120</v>
      </c>
      <c r="B805" s="63" t="s">
        <v>11646</v>
      </c>
    </row>
    <row r="806" spans="1:2" x14ac:dyDescent="0.25">
      <c r="A806" s="62">
        <v>12352121</v>
      </c>
      <c r="B806" s="63" t="s">
        <v>10785</v>
      </c>
    </row>
    <row r="807" spans="1:2" x14ac:dyDescent="0.25">
      <c r="A807" s="62">
        <v>12352123</v>
      </c>
      <c r="B807" s="63" t="s">
        <v>18058</v>
      </c>
    </row>
    <row r="808" spans="1:2" x14ac:dyDescent="0.25">
      <c r="A808" s="62">
        <v>12352124</v>
      </c>
      <c r="B808" s="63" t="s">
        <v>17175</v>
      </c>
    </row>
    <row r="809" spans="1:2" x14ac:dyDescent="0.25">
      <c r="A809" s="62">
        <v>12352125</v>
      </c>
      <c r="B809" s="63" t="s">
        <v>15903</v>
      </c>
    </row>
    <row r="810" spans="1:2" x14ac:dyDescent="0.25">
      <c r="A810" s="62">
        <v>12352126</v>
      </c>
      <c r="B810" s="63" t="s">
        <v>12281</v>
      </c>
    </row>
    <row r="811" spans="1:2" x14ac:dyDescent="0.25">
      <c r="A811" s="62">
        <v>12352127</v>
      </c>
      <c r="B811" s="63" t="s">
        <v>2906</v>
      </c>
    </row>
    <row r="812" spans="1:2" x14ac:dyDescent="0.25">
      <c r="A812" s="62">
        <v>12352128</v>
      </c>
      <c r="B812" s="63" t="s">
        <v>1751</v>
      </c>
    </row>
    <row r="813" spans="1:2" x14ac:dyDescent="0.25">
      <c r="A813" s="62">
        <v>12352129</v>
      </c>
      <c r="B813" s="63" t="s">
        <v>5529</v>
      </c>
    </row>
    <row r="814" spans="1:2" x14ac:dyDescent="0.25">
      <c r="A814" s="62">
        <v>12352130</v>
      </c>
      <c r="B814" s="63" t="s">
        <v>15028</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15704</v>
      </c>
    </row>
    <row r="820" spans="1:2" x14ac:dyDescent="0.25">
      <c r="A820" s="62">
        <v>12352206</v>
      </c>
      <c r="B820" s="63" t="s">
        <v>276</v>
      </c>
    </row>
    <row r="821" spans="1:2" x14ac:dyDescent="0.25">
      <c r="A821" s="62">
        <v>12352207</v>
      </c>
      <c r="B821" s="63" t="s">
        <v>710</v>
      </c>
    </row>
    <row r="822" spans="1:2" x14ac:dyDescent="0.25">
      <c r="A822" s="62">
        <v>12352208</v>
      </c>
      <c r="B822" s="63" t="s">
        <v>7508</v>
      </c>
    </row>
    <row r="823" spans="1:2" x14ac:dyDescent="0.25">
      <c r="A823" s="62">
        <v>12352209</v>
      </c>
      <c r="B823" s="63" t="s">
        <v>5002</v>
      </c>
    </row>
    <row r="824" spans="1:2" x14ac:dyDescent="0.25">
      <c r="A824" s="62">
        <v>12352210</v>
      </c>
      <c r="B824" s="63" t="s">
        <v>5774</v>
      </c>
    </row>
    <row r="825" spans="1:2" x14ac:dyDescent="0.25">
      <c r="A825" s="62">
        <v>12352211</v>
      </c>
      <c r="B825" s="63" t="s">
        <v>16407</v>
      </c>
    </row>
    <row r="826" spans="1:2" x14ac:dyDescent="0.25">
      <c r="A826" s="62">
        <v>12352212</v>
      </c>
      <c r="B826" s="63" t="s">
        <v>11716</v>
      </c>
    </row>
    <row r="827" spans="1:2" x14ac:dyDescent="0.25">
      <c r="A827" s="62">
        <v>12352301</v>
      </c>
      <c r="B827" s="63" t="s">
        <v>4346</v>
      </c>
    </row>
    <row r="828" spans="1:2" x14ac:dyDescent="0.25">
      <c r="A828" s="62">
        <v>12352302</v>
      </c>
      <c r="B828" s="63" t="s">
        <v>7642</v>
      </c>
    </row>
    <row r="829" spans="1:2" x14ac:dyDescent="0.25">
      <c r="A829" s="62">
        <v>12352303</v>
      </c>
      <c r="B829" s="63" t="s">
        <v>18693</v>
      </c>
    </row>
    <row r="830" spans="1:2" x14ac:dyDescent="0.25">
      <c r="A830" s="62">
        <v>12352304</v>
      </c>
      <c r="B830" s="63" t="s">
        <v>694</v>
      </c>
    </row>
    <row r="831" spans="1:2" x14ac:dyDescent="0.25">
      <c r="A831" s="62">
        <v>12352305</v>
      </c>
      <c r="B831" s="63" t="s">
        <v>1121</v>
      </c>
    </row>
    <row r="832" spans="1:2" x14ac:dyDescent="0.25">
      <c r="A832" s="62">
        <v>12352306</v>
      </c>
      <c r="B832" s="63" t="s">
        <v>17218</v>
      </c>
    </row>
    <row r="833" spans="1:2" x14ac:dyDescent="0.25">
      <c r="A833" s="62">
        <v>12352307</v>
      </c>
      <c r="B833" s="63" t="s">
        <v>12570</v>
      </c>
    </row>
    <row r="834" spans="1:2" x14ac:dyDescent="0.25">
      <c r="A834" s="62">
        <v>12352308</v>
      </c>
      <c r="B834" s="63" t="s">
        <v>17226</v>
      </c>
    </row>
    <row r="835" spans="1:2" x14ac:dyDescent="0.25">
      <c r="A835" s="62">
        <v>12352309</v>
      </c>
      <c r="B835" s="63" t="s">
        <v>6894</v>
      </c>
    </row>
    <row r="836" spans="1:2" x14ac:dyDescent="0.25">
      <c r="A836" s="62">
        <v>12352310</v>
      </c>
      <c r="B836" s="63" t="s">
        <v>14606</v>
      </c>
    </row>
    <row r="837" spans="1:2" x14ac:dyDescent="0.25">
      <c r="A837" s="62">
        <v>12352311</v>
      </c>
      <c r="B837" s="63" t="s">
        <v>8977</v>
      </c>
    </row>
    <row r="838" spans="1:2" x14ac:dyDescent="0.25">
      <c r="A838" s="62">
        <v>12352312</v>
      </c>
      <c r="B838" s="63" t="s">
        <v>4789</v>
      </c>
    </row>
    <row r="839" spans="1:2" x14ac:dyDescent="0.25">
      <c r="A839" s="62">
        <v>12352401</v>
      </c>
      <c r="B839" s="63" t="s">
        <v>12643</v>
      </c>
    </row>
    <row r="840" spans="1:2" x14ac:dyDescent="0.25">
      <c r="A840" s="62">
        <v>12352402</v>
      </c>
      <c r="B840" s="63" t="s">
        <v>6676</v>
      </c>
    </row>
    <row r="841" spans="1:2" x14ac:dyDescent="0.25">
      <c r="A841" s="62">
        <v>12352501</v>
      </c>
      <c r="B841" s="63" t="s">
        <v>4999</v>
      </c>
    </row>
    <row r="842" spans="1:2" x14ac:dyDescent="0.25">
      <c r="A842" s="62">
        <v>12352502</v>
      </c>
      <c r="B842" s="63" t="s">
        <v>3272</v>
      </c>
    </row>
    <row r="843" spans="1:2" x14ac:dyDescent="0.25">
      <c r="A843" s="62">
        <v>12352503</v>
      </c>
      <c r="B843" s="63" t="s">
        <v>15392</v>
      </c>
    </row>
    <row r="844" spans="1:2" x14ac:dyDescent="0.25">
      <c r="A844" s="62">
        <v>13101501</v>
      </c>
      <c r="B844" s="63" t="s">
        <v>7001</v>
      </c>
    </row>
    <row r="845" spans="1:2" x14ac:dyDescent="0.25">
      <c r="A845" s="62">
        <v>13101502</v>
      </c>
      <c r="B845" s="63" t="s">
        <v>11114</v>
      </c>
    </row>
    <row r="846" spans="1:2" x14ac:dyDescent="0.25">
      <c r="A846" s="62">
        <v>13101503</v>
      </c>
      <c r="B846" s="63" t="s">
        <v>397</v>
      </c>
    </row>
    <row r="847" spans="1:2" x14ac:dyDescent="0.25">
      <c r="A847" s="62">
        <v>13101504</v>
      </c>
      <c r="B847" s="63" t="s">
        <v>15017</v>
      </c>
    </row>
    <row r="848" spans="1:2" x14ac:dyDescent="0.25">
      <c r="A848" s="62">
        <v>13101505</v>
      </c>
      <c r="B848" s="63" t="s">
        <v>1341</v>
      </c>
    </row>
    <row r="849" spans="1:2" x14ac:dyDescent="0.25">
      <c r="A849" s="62">
        <v>13101601</v>
      </c>
      <c r="B849" s="63" t="s">
        <v>2773</v>
      </c>
    </row>
    <row r="850" spans="1:2" x14ac:dyDescent="0.25">
      <c r="A850" s="62">
        <v>13101602</v>
      </c>
      <c r="B850" s="63" t="s">
        <v>10478</v>
      </c>
    </row>
    <row r="851" spans="1:2" x14ac:dyDescent="0.25">
      <c r="A851" s="62">
        <v>13101603</v>
      </c>
      <c r="B851" s="63" t="s">
        <v>5250</v>
      </c>
    </row>
    <row r="852" spans="1:2" x14ac:dyDescent="0.25">
      <c r="A852" s="62">
        <v>13101604</v>
      </c>
      <c r="B852" s="63" t="s">
        <v>18158</v>
      </c>
    </row>
    <row r="853" spans="1:2" x14ac:dyDescent="0.25">
      <c r="A853" s="62">
        <v>13101605</v>
      </c>
      <c r="B853" s="63" t="s">
        <v>5496</v>
      </c>
    </row>
    <row r="854" spans="1:2" x14ac:dyDescent="0.25">
      <c r="A854" s="62">
        <v>13101606</v>
      </c>
      <c r="B854" s="63" t="s">
        <v>6708</v>
      </c>
    </row>
    <row r="855" spans="1:2" x14ac:dyDescent="0.25">
      <c r="A855" s="62">
        <v>13101607</v>
      </c>
      <c r="B855" s="63" t="s">
        <v>9488</v>
      </c>
    </row>
    <row r="856" spans="1:2" x14ac:dyDescent="0.25">
      <c r="A856" s="62">
        <v>13101701</v>
      </c>
      <c r="B856" s="63" t="s">
        <v>7127</v>
      </c>
    </row>
    <row r="857" spans="1:2" x14ac:dyDescent="0.25">
      <c r="A857" s="62">
        <v>13101702</v>
      </c>
      <c r="B857" s="63" t="s">
        <v>18142</v>
      </c>
    </row>
    <row r="858" spans="1:2" x14ac:dyDescent="0.25">
      <c r="A858" s="62">
        <v>13101703</v>
      </c>
      <c r="B858" s="63" t="s">
        <v>13160</v>
      </c>
    </row>
    <row r="859" spans="1:2" x14ac:dyDescent="0.25">
      <c r="A859" s="62">
        <v>13101704</v>
      </c>
      <c r="B859" s="63" t="s">
        <v>14944</v>
      </c>
    </row>
    <row r="860" spans="1:2" x14ac:dyDescent="0.25">
      <c r="A860" s="62">
        <v>13101705</v>
      </c>
      <c r="B860" s="63" t="s">
        <v>12701</v>
      </c>
    </row>
    <row r="861" spans="1:2" x14ac:dyDescent="0.25">
      <c r="A861" s="62">
        <v>13101706</v>
      </c>
      <c r="B861" s="63" t="s">
        <v>9281</v>
      </c>
    </row>
    <row r="862" spans="1:2" x14ac:dyDescent="0.25">
      <c r="A862" s="62">
        <v>13101707</v>
      </c>
      <c r="B862" s="63" t="s">
        <v>7034</v>
      </c>
    </row>
    <row r="863" spans="1:2" x14ac:dyDescent="0.25">
      <c r="A863" s="62">
        <v>13101708</v>
      </c>
      <c r="B863" s="63" t="s">
        <v>10898</v>
      </c>
    </row>
    <row r="864" spans="1:2" x14ac:dyDescent="0.25">
      <c r="A864" s="62">
        <v>13101709</v>
      </c>
      <c r="B864" s="63" t="s">
        <v>3818</v>
      </c>
    </row>
    <row r="865" spans="1:2" x14ac:dyDescent="0.25">
      <c r="A865" s="62">
        <v>13101710</v>
      </c>
      <c r="B865" s="63" t="s">
        <v>13338</v>
      </c>
    </row>
    <row r="866" spans="1:2" x14ac:dyDescent="0.25">
      <c r="A866" s="62">
        <v>13101711</v>
      </c>
      <c r="B866" s="63" t="s">
        <v>3714</v>
      </c>
    </row>
    <row r="867" spans="1:2" x14ac:dyDescent="0.25">
      <c r="A867" s="62">
        <v>13101712</v>
      </c>
      <c r="B867" s="63" t="s">
        <v>3288</v>
      </c>
    </row>
    <row r="868" spans="1:2" x14ac:dyDescent="0.25">
      <c r="A868" s="62">
        <v>13101713</v>
      </c>
      <c r="B868" s="63" t="s">
        <v>1830</v>
      </c>
    </row>
    <row r="869" spans="1:2" x14ac:dyDescent="0.25">
      <c r="A869" s="62">
        <v>13101714</v>
      </c>
      <c r="B869" s="63" t="s">
        <v>12270</v>
      </c>
    </row>
    <row r="870" spans="1:2" x14ac:dyDescent="0.25">
      <c r="A870" s="62">
        <v>13101715</v>
      </c>
      <c r="B870" s="63" t="s">
        <v>9119</v>
      </c>
    </row>
    <row r="871" spans="1:2" x14ac:dyDescent="0.25">
      <c r="A871" s="62">
        <v>13101716</v>
      </c>
      <c r="B871" s="63" t="s">
        <v>18520</v>
      </c>
    </row>
    <row r="872" spans="1:2" x14ac:dyDescent="0.25">
      <c r="A872" s="62">
        <v>13101717</v>
      </c>
      <c r="B872" s="63" t="s">
        <v>4723</v>
      </c>
    </row>
    <row r="873" spans="1:2" x14ac:dyDescent="0.25">
      <c r="A873" s="62">
        <v>13101718</v>
      </c>
      <c r="B873" s="63" t="s">
        <v>10149</v>
      </c>
    </row>
    <row r="874" spans="1:2" x14ac:dyDescent="0.25">
      <c r="A874" s="62">
        <v>13101719</v>
      </c>
      <c r="B874" s="63" t="s">
        <v>4134</v>
      </c>
    </row>
    <row r="875" spans="1:2" x14ac:dyDescent="0.25">
      <c r="A875" s="62">
        <v>13101720</v>
      </c>
      <c r="B875" s="63" t="s">
        <v>13549</v>
      </c>
    </row>
    <row r="876" spans="1:2" x14ac:dyDescent="0.25">
      <c r="A876" s="62">
        <v>13101721</v>
      </c>
      <c r="B876" s="63" t="s">
        <v>13420</v>
      </c>
    </row>
    <row r="877" spans="1:2" x14ac:dyDescent="0.25">
      <c r="A877" s="62">
        <v>13101722</v>
      </c>
      <c r="B877" s="63" t="s">
        <v>15616</v>
      </c>
    </row>
    <row r="878" spans="1:2" x14ac:dyDescent="0.25">
      <c r="A878" s="62">
        <v>13101723</v>
      </c>
      <c r="B878" s="63" t="s">
        <v>1573</v>
      </c>
    </row>
    <row r="879" spans="1:2" x14ac:dyDescent="0.25">
      <c r="A879" s="62">
        <v>13101724</v>
      </c>
      <c r="B879" s="63" t="s">
        <v>14649</v>
      </c>
    </row>
    <row r="880" spans="1:2" x14ac:dyDescent="0.25">
      <c r="A880" s="62">
        <v>13101902</v>
      </c>
      <c r="B880" s="63" t="s">
        <v>10991</v>
      </c>
    </row>
    <row r="881" spans="1:2" x14ac:dyDescent="0.25">
      <c r="A881" s="62">
        <v>13101903</v>
      </c>
      <c r="B881" s="63" t="s">
        <v>18530</v>
      </c>
    </row>
    <row r="882" spans="1:2" x14ac:dyDescent="0.25">
      <c r="A882" s="62">
        <v>13101904</v>
      </c>
      <c r="B882" s="63" t="s">
        <v>17568</v>
      </c>
    </row>
    <row r="883" spans="1:2" x14ac:dyDescent="0.25">
      <c r="A883" s="62">
        <v>13101905</v>
      </c>
      <c r="B883" s="63" t="s">
        <v>7776</v>
      </c>
    </row>
    <row r="884" spans="1:2" x14ac:dyDescent="0.25">
      <c r="A884" s="62">
        <v>13101906</v>
      </c>
      <c r="B884" s="63" t="s">
        <v>8002</v>
      </c>
    </row>
    <row r="885" spans="1:2" x14ac:dyDescent="0.25">
      <c r="A885" s="62">
        <v>13102001</v>
      </c>
      <c r="B885" s="63" t="s">
        <v>131</v>
      </c>
    </row>
    <row r="886" spans="1:2" x14ac:dyDescent="0.25">
      <c r="A886" s="62">
        <v>13102002</v>
      </c>
      <c r="B886" s="63" t="s">
        <v>3749</v>
      </c>
    </row>
    <row r="887" spans="1:2" x14ac:dyDescent="0.25">
      <c r="A887" s="62">
        <v>13102003</v>
      </c>
      <c r="B887" s="63" t="s">
        <v>11655</v>
      </c>
    </row>
    <row r="888" spans="1:2" x14ac:dyDescent="0.25">
      <c r="A888" s="62">
        <v>13102005</v>
      </c>
      <c r="B888" s="63" t="s">
        <v>10405</v>
      </c>
    </row>
    <row r="889" spans="1:2" x14ac:dyDescent="0.25">
      <c r="A889" s="62">
        <v>13102006</v>
      </c>
      <c r="B889" s="63" t="s">
        <v>16472</v>
      </c>
    </row>
    <row r="890" spans="1:2" x14ac:dyDescent="0.25">
      <c r="A890" s="62">
        <v>13102008</v>
      </c>
      <c r="B890" s="63" t="s">
        <v>18307</v>
      </c>
    </row>
    <row r="891" spans="1:2" x14ac:dyDescent="0.25">
      <c r="A891" s="62">
        <v>13102009</v>
      </c>
      <c r="B891" s="63" t="s">
        <v>844</v>
      </c>
    </row>
    <row r="892" spans="1:2" x14ac:dyDescent="0.25">
      <c r="A892" s="62">
        <v>13102010</v>
      </c>
      <c r="B892" s="63" t="s">
        <v>11749</v>
      </c>
    </row>
    <row r="893" spans="1:2" x14ac:dyDescent="0.25">
      <c r="A893" s="62">
        <v>13102011</v>
      </c>
      <c r="B893" s="63" t="s">
        <v>17017</v>
      </c>
    </row>
    <row r="894" spans="1:2" x14ac:dyDescent="0.25">
      <c r="A894" s="62">
        <v>13102012</v>
      </c>
      <c r="B894" s="63" t="s">
        <v>15149</v>
      </c>
    </row>
    <row r="895" spans="1:2" x14ac:dyDescent="0.25">
      <c r="A895" s="62">
        <v>13102013</v>
      </c>
      <c r="B895" s="63" t="s">
        <v>5720</v>
      </c>
    </row>
    <row r="896" spans="1:2" x14ac:dyDescent="0.25">
      <c r="A896" s="62">
        <v>13102014</v>
      </c>
      <c r="B896" s="63" t="s">
        <v>1974</v>
      </c>
    </row>
    <row r="897" spans="1:2" x14ac:dyDescent="0.25">
      <c r="A897" s="62">
        <v>13102015</v>
      </c>
      <c r="B897" s="63" t="s">
        <v>18045</v>
      </c>
    </row>
    <row r="898" spans="1:2" x14ac:dyDescent="0.25">
      <c r="A898" s="62">
        <v>13102016</v>
      </c>
      <c r="B898" s="63" t="s">
        <v>6428</v>
      </c>
    </row>
    <row r="899" spans="1:2" x14ac:dyDescent="0.25">
      <c r="A899" s="62">
        <v>13102017</v>
      </c>
      <c r="B899" s="63" t="s">
        <v>7809</v>
      </c>
    </row>
    <row r="900" spans="1:2" x14ac:dyDescent="0.25">
      <c r="A900" s="62">
        <v>13102018</v>
      </c>
      <c r="B900" s="63" t="s">
        <v>17104</v>
      </c>
    </row>
    <row r="901" spans="1:2" x14ac:dyDescent="0.25">
      <c r="A901" s="62">
        <v>13102019</v>
      </c>
      <c r="B901" s="63" t="s">
        <v>10072</v>
      </c>
    </row>
    <row r="902" spans="1:2" x14ac:dyDescent="0.25">
      <c r="A902" s="62">
        <v>13102020</v>
      </c>
      <c r="B902" s="63" t="s">
        <v>2459</v>
      </c>
    </row>
    <row r="903" spans="1:2" x14ac:dyDescent="0.25">
      <c r="A903" s="62">
        <v>13102021</v>
      </c>
      <c r="B903" s="63" t="s">
        <v>8373</v>
      </c>
    </row>
    <row r="904" spans="1:2" x14ac:dyDescent="0.25">
      <c r="A904" s="62">
        <v>13102022</v>
      </c>
      <c r="B904" s="63" t="s">
        <v>1148</v>
      </c>
    </row>
    <row r="905" spans="1:2" x14ac:dyDescent="0.25">
      <c r="A905" s="62">
        <v>13102023</v>
      </c>
      <c r="B905" s="63" t="s">
        <v>11794</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15799</v>
      </c>
    </row>
    <row r="911" spans="1:2" x14ac:dyDescent="0.25">
      <c r="A911" s="62">
        <v>13102029</v>
      </c>
      <c r="B911" s="63" t="s">
        <v>1268</v>
      </c>
    </row>
    <row r="912" spans="1:2" x14ac:dyDescent="0.25">
      <c r="A912" s="62">
        <v>13102030</v>
      </c>
      <c r="B912" s="63" t="s">
        <v>17310</v>
      </c>
    </row>
    <row r="913" spans="1:2" x14ac:dyDescent="0.25">
      <c r="A913" s="62">
        <v>13102031</v>
      </c>
      <c r="B913" s="63" t="s">
        <v>635</v>
      </c>
    </row>
    <row r="914" spans="1:2" x14ac:dyDescent="0.25">
      <c r="A914" s="62">
        <v>13111001</v>
      </c>
      <c r="B914" s="63" t="s">
        <v>8028</v>
      </c>
    </row>
    <row r="915" spans="1:2" x14ac:dyDescent="0.25">
      <c r="A915" s="62">
        <v>13111002</v>
      </c>
      <c r="B915" s="63" t="s">
        <v>4528</v>
      </c>
    </row>
    <row r="916" spans="1:2" x14ac:dyDescent="0.25">
      <c r="A916" s="62">
        <v>13111003</v>
      </c>
      <c r="B916" s="63" t="s">
        <v>15587</v>
      </c>
    </row>
    <row r="917" spans="1:2" x14ac:dyDescent="0.25">
      <c r="A917" s="62">
        <v>13111004</v>
      </c>
      <c r="B917" s="63" t="s">
        <v>7628</v>
      </c>
    </row>
    <row r="918" spans="1:2" x14ac:dyDescent="0.25">
      <c r="A918" s="62">
        <v>13111005</v>
      </c>
      <c r="B918" s="63" t="s">
        <v>12648</v>
      </c>
    </row>
    <row r="919" spans="1:2" x14ac:dyDescent="0.25">
      <c r="A919" s="62">
        <v>13111006</v>
      </c>
      <c r="B919" s="63" t="s">
        <v>6955</v>
      </c>
    </row>
    <row r="920" spans="1:2" x14ac:dyDescent="0.25">
      <c r="A920" s="62">
        <v>13111007</v>
      </c>
      <c r="B920" s="63" t="s">
        <v>8338</v>
      </c>
    </row>
    <row r="921" spans="1:2" x14ac:dyDescent="0.25">
      <c r="A921" s="62">
        <v>13111008</v>
      </c>
      <c r="B921" s="63" t="s">
        <v>12393</v>
      </c>
    </row>
    <row r="922" spans="1:2" x14ac:dyDescent="0.25">
      <c r="A922" s="62">
        <v>13111009</v>
      </c>
      <c r="B922" s="63" t="s">
        <v>10318</v>
      </c>
    </row>
    <row r="923" spans="1:2" x14ac:dyDescent="0.25">
      <c r="A923" s="62">
        <v>13111010</v>
      </c>
      <c r="B923" s="63" t="s">
        <v>15416</v>
      </c>
    </row>
    <row r="924" spans="1:2" x14ac:dyDescent="0.25">
      <c r="A924" s="62">
        <v>13111011</v>
      </c>
      <c r="B924" s="63" t="s">
        <v>9102</v>
      </c>
    </row>
    <row r="925" spans="1:2" x14ac:dyDescent="0.25">
      <c r="A925" s="62">
        <v>13111012</v>
      </c>
      <c r="B925" s="63" t="s">
        <v>10709</v>
      </c>
    </row>
    <row r="926" spans="1:2" x14ac:dyDescent="0.25">
      <c r="A926" s="62">
        <v>13111013</v>
      </c>
      <c r="B926" s="63" t="s">
        <v>13593</v>
      </c>
    </row>
    <row r="927" spans="1:2" x14ac:dyDescent="0.25">
      <c r="A927" s="62">
        <v>13111014</v>
      </c>
      <c r="B927" s="63" t="s">
        <v>2766</v>
      </c>
    </row>
    <row r="928" spans="1:2" x14ac:dyDescent="0.25">
      <c r="A928" s="62">
        <v>13111015</v>
      </c>
      <c r="B928" s="63" t="s">
        <v>1405</v>
      </c>
    </row>
    <row r="929" spans="1:2" x14ac:dyDescent="0.25">
      <c r="A929" s="62">
        <v>13111016</v>
      </c>
      <c r="B929" s="63" t="s">
        <v>15156</v>
      </c>
    </row>
    <row r="930" spans="1:2" x14ac:dyDescent="0.25">
      <c r="A930" s="62">
        <v>13111017</v>
      </c>
      <c r="B930" s="63" t="s">
        <v>11110</v>
      </c>
    </row>
    <row r="931" spans="1:2" x14ac:dyDescent="0.25">
      <c r="A931" s="62">
        <v>13111018</v>
      </c>
      <c r="B931" s="63" t="s">
        <v>13778</v>
      </c>
    </row>
    <row r="932" spans="1:2" x14ac:dyDescent="0.25">
      <c r="A932" s="62">
        <v>13111019</v>
      </c>
      <c r="B932" s="63" t="s">
        <v>1379</v>
      </c>
    </row>
    <row r="933" spans="1:2" x14ac:dyDescent="0.25">
      <c r="A933" s="62">
        <v>13111020</v>
      </c>
      <c r="B933" s="63" t="s">
        <v>4287</v>
      </c>
    </row>
    <row r="934" spans="1:2" x14ac:dyDescent="0.25">
      <c r="A934" s="62">
        <v>13111021</v>
      </c>
      <c r="B934" s="63" t="s">
        <v>12512</v>
      </c>
    </row>
    <row r="935" spans="1:2" x14ac:dyDescent="0.25">
      <c r="A935" s="62">
        <v>13111022</v>
      </c>
      <c r="B935" s="63" t="s">
        <v>12653</v>
      </c>
    </row>
    <row r="936" spans="1:2" x14ac:dyDescent="0.25">
      <c r="A936" s="62">
        <v>13111023</v>
      </c>
      <c r="B936" s="63" t="s">
        <v>17237</v>
      </c>
    </row>
    <row r="937" spans="1:2" x14ac:dyDescent="0.25">
      <c r="A937" s="62">
        <v>13111024</v>
      </c>
      <c r="B937" s="63" t="s">
        <v>15069</v>
      </c>
    </row>
    <row r="938" spans="1:2" x14ac:dyDescent="0.25">
      <c r="A938" s="62">
        <v>13111025</v>
      </c>
      <c r="B938" s="63" t="s">
        <v>2813</v>
      </c>
    </row>
    <row r="939" spans="1:2" x14ac:dyDescent="0.25">
      <c r="A939" s="62">
        <v>13111026</v>
      </c>
      <c r="B939" s="63" t="s">
        <v>12948</v>
      </c>
    </row>
    <row r="940" spans="1:2" x14ac:dyDescent="0.25">
      <c r="A940" s="62">
        <v>13111027</v>
      </c>
      <c r="B940" s="63" t="s">
        <v>9210</v>
      </c>
    </row>
    <row r="941" spans="1:2" x14ac:dyDescent="0.25">
      <c r="A941" s="62">
        <v>13111028</v>
      </c>
      <c r="B941" s="63" t="s">
        <v>4016</v>
      </c>
    </row>
    <row r="942" spans="1:2" x14ac:dyDescent="0.25">
      <c r="A942" s="62">
        <v>13111029</v>
      </c>
      <c r="B942" s="63" t="s">
        <v>14478</v>
      </c>
    </row>
    <row r="943" spans="1:2" x14ac:dyDescent="0.25">
      <c r="A943" s="62">
        <v>13111030</v>
      </c>
      <c r="B943" s="63" t="s">
        <v>8000</v>
      </c>
    </row>
    <row r="944" spans="1:2" x14ac:dyDescent="0.25">
      <c r="A944" s="62">
        <v>13111031</v>
      </c>
      <c r="B944" s="63" t="s">
        <v>11632</v>
      </c>
    </row>
    <row r="945" spans="1:2" x14ac:dyDescent="0.25">
      <c r="A945" s="62">
        <v>13111032</v>
      </c>
      <c r="B945" s="63" t="s">
        <v>18334</v>
      </c>
    </row>
    <row r="946" spans="1:2" x14ac:dyDescent="0.25">
      <c r="A946" s="62">
        <v>13111033</v>
      </c>
      <c r="B946" s="63" t="s">
        <v>15411</v>
      </c>
    </row>
    <row r="947" spans="1:2" x14ac:dyDescent="0.25">
      <c r="A947" s="62">
        <v>13111034</v>
      </c>
      <c r="B947" s="63" t="s">
        <v>12131</v>
      </c>
    </row>
    <row r="948" spans="1:2" x14ac:dyDescent="0.25">
      <c r="A948" s="62">
        <v>13111035</v>
      </c>
      <c r="B948" s="63" t="s">
        <v>1047</v>
      </c>
    </row>
    <row r="949" spans="1:2" x14ac:dyDescent="0.25">
      <c r="A949" s="62">
        <v>13111036</v>
      </c>
      <c r="B949" s="63" t="s">
        <v>8650</v>
      </c>
    </row>
    <row r="950" spans="1:2" x14ac:dyDescent="0.25">
      <c r="A950" s="62">
        <v>13111037</v>
      </c>
      <c r="B950" s="63" t="s">
        <v>6497</v>
      </c>
    </row>
    <row r="951" spans="1:2" x14ac:dyDescent="0.25">
      <c r="A951" s="62">
        <v>13111038</v>
      </c>
      <c r="B951" s="63" t="s">
        <v>12193</v>
      </c>
    </row>
    <row r="952" spans="1:2" x14ac:dyDescent="0.25">
      <c r="A952" s="62">
        <v>13111039</v>
      </c>
      <c r="B952" s="63" t="s">
        <v>16734</v>
      </c>
    </row>
    <row r="953" spans="1:2" x14ac:dyDescent="0.25">
      <c r="A953" s="62">
        <v>13111040</v>
      </c>
      <c r="B953" s="63" t="s">
        <v>8590</v>
      </c>
    </row>
    <row r="954" spans="1:2" x14ac:dyDescent="0.25">
      <c r="A954" s="62">
        <v>13111041</v>
      </c>
      <c r="B954" s="63" t="s">
        <v>8950</v>
      </c>
    </row>
    <row r="955" spans="1:2" x14ac:dyDescent="0.25">
      <c r="A955" s="62">
        <v>13111042</v>
      </c>
      <c r="B955" s="63" t="s">
        <v>9428</v>
      </c>
    </row>
    <row r="956" spans="1:2" x14ac:dyDescent="0.25">
      <c r="A956" s="62">
        <v>13111043</v>
      </c>
      <c r="B956" s="63" t="s">
        <v>16961</v>
      </c>
    </row>
    <row r="957" spans="1:2" x14ac:dyDescent="0.25">
      <c r="A957" s="62">
        <v>13111044</v>
      </c>
      <c r="B957" s="63" t="s">
        <v>1289</v>
      </c>
    </row>
    <row r="958" spans="1:2" x14ac:dyDescent="0.25">
      <c r="A958" s="62">
        <v>13111045</v>
      </c>
      <c r="B958" s="63" t="s">
        <v>12901</v>
      </c>
    </row>
    <row r="959" spans="1:2" x14ac:dyDescent="0.25">
      <c r="A959" s="62">
        <v>13111046</v>
      </c>
      <c r="B959" s="63" t="s">
        <v>11968</v>
      </c>
    </row>
    <row r="960" spans="1:2" x14ac:dyDescent="0.25">
      <c r="A960" s="62">
        <v>13111047</v>
      </c>
      <c r="B960" s="63" t="s">
        <v>2784</v>
      </c>
    </row>
    <row r="961" spans="1:2" x14ac:dyDescent="0.25">
      <c r="A961" s="62">
        <v>13111048</v>
      </c>
      <c r="B961" s="63" t="s">
        <v>203</v>
      </c>
    </row>
    <row r="962" spans="1:2" x14ac:dyDescent="0.25">
      <c r="A962" s="62">
        <v>13111049</v>
      </c>
      <c r="B962" s="63" t="s">
        <v>16977</v>
      </c>
    </row>
    <row r="963" spans="1:2" x14ac:dyDescent="0.25">
      <c r="A963" s="62">
        <v>13111050</v>
      </c>
      <c r="B963" s="63" t="s">
        <v>3615</v>
      </c>
    </row>
    <row r="964" spans="1:2" x14ac:dyDescent="0.25">
      <c r="A964" s="62">
        <v>13111051</v>
      </c>
      <c r="B964" s="63" t="s">
        <v>8672</v>
      </c>
    </row>
    <row r="965" spans="1:2" x14ac:dyDescent="0.25">
      <c r="A965" s="62">
        <v>13111052</v>
      </c>
      <c r="B965" s="63" t="s">
        <v>941</v>
      </c>
    </row>
    <row r="966" spans="1:2" x14ac:dyDescent="0.25">
      <c r="A966" s="62">
        <v>13111053</v>
      </c>
      <c r="B966" s="63" t="s">
        <v>12232</v>
      </c>
    </row>
    <row r="967" spans="1:2" x14ac:dyDescent="0.25">
      <c r="A967" s="62">
        <v>13111054</v>
      </c>
      <c r="B967" s="63" t="s">
        <v>11600</v>
      </c>
    </row>
    <row r="968" spans="1:2" x14ac:dyDescent="0.25">
      <c r="A968" s="62">
        <v>13111055</v>
      </c>
      <c r="B968" s="63" t="s">
        <v>16070</v>
      </c>
    </row>
    <row r="969" spans="1:2" x14ac:dyDescent="0.25">
      <c r="A969" s="62">
        <v>13111056</v>
      </c>
      <c r="B969" s="63" t="s">
        <v>12844</v>
      </c>
    </row>
    <row r="970" spans="1:2" x14ac:dyDescent="0.25">
      <c r="A970" s="62">
        <v>13111057</v>
      </c>
      <c r="B970" s="63" t="s">
        <v>12800</v>
      </c>
    </row>
    <row r="971" spans="1:2" x14ac:dyDescent="0.25">
      <c r="A971" s="62">
        <v>13111058</v>
      </c>
      <c r="B971" s="63" t="s">
        <v>10071</v>
      </c>
    </row>
    <row r="972" spans="1:2" x14ac:dyDescent="0.25">
      <c r="A972" s="62">
        <v>13111059</v>
      </c>
      <c r="B972" s="63" t="s">
        <v>1916</v>
      </c>
    </row>
    <row r="973" spans="1:2" x14ac:dyDescent="0.25">
      <c r="A973" s="62">
        <v>13111060</v>
      </c>
      <c r="B973" s="63" t="s">
        <v>462</v>
      </c>
    </row>
    <row r="974" spans="1:2" x14ac:dyDescent="0.25">
      <c r="A974" s="62">
        <v>13111061</v>
      </c>
      <c r="B974" s="63" t="s">
        <v>4729</v>
      </c>
    </row>
    <row r="975" spans="1:2" x14ac:dyDescent="0.25">
      <c r="A975" s="62">
        <v>13111062</v>
      </c>
      <c r="B975" s="63" t="s">
        <v>18447</v>
      </c>
    </row>
    <row r="976" spans="1:2" x14ac:dyDescent="0.25">
      <c r="A976" s="62">
        <v>13111063</v>
      </c>
      <c r="B976" s="63" t="s">
        <v>11684</v>
      </c>
    </row>
    <row r="977" spans="1:2" x14ac:dyDescent="0.25">
      <c r="A977" s="62">
        <v>13111064</v>
      </c>
      <c r="B977" s="63" t="s">
        <v>5422</v>
      </c>
    </row>
    <row r="978" spans="1:2" x14ac:dyDescent="0.25">
      <c r="A978" s="62">
        <v>13111065</v>
      </c>
      <c r="B978" s="63" t="s">
        <v>9471</v>
      </c>
    </row>
    <row r="979" spans="1:2" x14ac:dyDescent="0.25">
      <c r="A979" s="62">
        <v>13111066</v>
      </c>
      <c r="B979" s="63" t="s">
        <v>2298</v>
      </c>
    </row>
    <row r="980" spans="1:2" x14ac:dyDescent="0.25">
      <c r="A980" s="62">
        <v>13111101</v>
      </c>
      <c r="B980" s="63" t="s">
        <v>9116</v>
      </c>
    </row>
    <row r="981" spans="1:2" x14ac:dyDescent="0.25">
      <c r="A981" s="62">
        <v>13111102</v>
      </c>
      <c r="B981" s="63" t="s">
        <v>5363</v>
      </c>
    </row>
    <row r="982" spans="1:2" x14ac:dyDescent="0.25">
      <c r="A982" s="62">
        <v>13111103</v>
      </c>
      <c r="B982" s="63" t="s">
        <v>5880</v>
      </c>
    </row>
    <row r="983" spans="1:2" x14ac:dyDescent="0.25">
      <c r="A983" s="62">
        <v>13111201</v>
      </c>
      <c r="B983" s="63" t="s">
        <v>1189</v>
      </c>
    </row>
    <row r="984" spans="1:2" x14ac:dyDescent="0.25">
      <c r="A984" s="62">
        <v>13111202</v>
      </c>
      <c r="B984" s="63" t="s">
        <v>10370</v>
      </c>
    </row>
    <row r="985" spans="1:2" x14ac:dyDescent="0.25">
      <c r="A985" s="62">
        <v>13111203</v>
      </c>
      <c r="B985" s="63" t="s">
        <v>18719</v>
      </c>
    </row>
    <row r="986" spans="1:2" x14ac:dyDescent="0.25">
      <c r="A986" s="62">
        <v>13111204</v>
      </c>
      <c r="B986" s="63" t="s">
        <v>17432</v>
      </c>
    </row>
    <row r="987" spans="1:2" x14ac:dyDescent="0.25">
      <c r="A987" s="62">
        <v>13111205</v>
      </c>
      <c r="B987" s="63" t="s">
        <v>16925</v>
      </c>
    </row>
    <row r="988" spans="1:2" x14ac:dyDescent="0.25">
      <c r="A988" s="62">
        <v>13111206</v>
      </c>
      <c r="B988" s="63" t="s">
        <v>4666</v>
      </c>
    </row>
    <row r="989" spans="1:2" x14ac:dyDescent="0.25">
      <c r="A989" s="62">
        <v>13111207</v>
      </c>
      <c r="B989" s="63" t="s">
        <v>8799</v>
      </c>
    </row>
    <row r="990" spans="1:2" x14ac:dyDescent="0.25">
      <c r="A990" s="62">
        <v>13111208</v>
      </c>
      <c r="B990" s="63" t="s">
        <v>17060</v>
      </c>
    </row>
    <row r="991" spans="1:2" x14ac:dyDescent="0.25">
      <c r="A991" s="62">
        <v>13111209</v>
      </c>
      <c r="B991" s="63" t="s">
        <v>701</v>
      </c>
    </row>
    <row r="992" spans="1:2" x14ac:dyDescent="0.25">
      <c r="A992" s="62">
        <v>13111210</v>
      </c>
      <c r="B992" s="63" t="s">
        <v>5403</v>
      </c>
    </row>
    <row r="993" spans="1:2" x14ac:dyDescent="0.25">
      <c r="A993" s="62">
        <v>13111211</v>
      </c>
      <c r="B993" s="63" t="s">
        <v>15497</v>
      </c>
    </row>
    <row r="994" spans="1:2" x14ac:dyDescent="0.25">
      <c r="A994" s="62">
        <v>13111212</v>
      </c>
      <c r="B994" s="63" t="s">
        <v>10268</v>
      </c>
    </row>
    <row r="995" spans="1:2" x14ac:dyDescent="0.25">
      <c r="A995" s="62">
        <v>13111213</v>
      </c>
      <c r="B995" s="63" t="s">
        <v>15257</v>
      </c>
    </row>
    <row r="996" spans="1:2" x14ac:dyDescent="0.25">
      <c r="A996" s="62">
        <v>13111214</v>
      </c>
      <c r="B996" s="63" t="s">
        <v>11140</v>
      </c>
    </row>
    <row r="997" spans="1:2" x14ac:dyDescent="0.25">
      <c r="A997" s="62">
        <v>13111215</v>
      </c>
      <c r="B997" s="63" t="s">
        <v>6047</v>
      </c>
    </row>
    <row r="998" spans="1:2" x14ac:dyDescent="0.25">
      <c r="A998" s="62">
        <v>13111216</v>
      </c>
      <c r="B998" s="63" t="s">
        <v>15811</v>
      </c>
    </row>
    <row r="999" spans="1:2" x14ac:dyDescent="0.25">
      <c r="A999" s="62">
        <v>13111217</v>
      </c>
      <c r="B999" s="63" t="s">
        <v>29</v>
      </c>
    </row>
    <row r="1000" spans="1:2" x14ac:dyDescent="0.25">
      <c r="A1000" s="62">
        <v>13111218</v>
      </c>
      <c r="B1000" s="63" t="s">
        <v>8056</v>
      </c>
    </row>
    <row r="1001" spans="1:2" x14ac:dyDescent="0.25">
      <c r="A1001" s="62">
        <v>13111219</v>
      </c>
      <c r="B1001" s="63" t="s">
        <v>4487</v>
      </c>
    </row>
    <row r="1002" spans="1:2" x14ac:dyDescent="0.25">
      <c r="A1002" s="62">
        <v>13111220</v>
      </c>
      <c r="B1002" s="63" t="s">
        <v>9389</v>
      </c>
    </row>
    <row r="1003" spans="1:2" x14ac:dyDescent="0.25">
      <c r="A1003" s="62">
        <v>13111301</v>
      </c>
      <c r="B1003" s="63" t="s">
        <v>7114</v>
      </c>
    </row>
    <row r="1004" spans="1:2" x14ac:dyDescent="0.25">
      <c r="A1004" s="62">
        <v>13111302</v>
      </c>
      <c r="B1004" s="63" t="s">
        <v>9113</v>
      </c>
    </row>
    <row r="1005" spans="1:2" x14ac:dyDescent="0.25">
      <c r="A1005" s="62">
        <v>13111303</v>
      </c>
      <c r="B1005" s="63" t="s">
        <v>10114</v>
      </c>
    </row>
    <row r="1006" spans="1:2" x14ac:dyDescent="0.25">
      <c r="A1006" s="62">
        <v>13111304</v>
      </c>
      <c r="B1006" s="63" t="s">
        <v>7909</v>
      </c>
    </row>
    <row r="1007" spans="1:2" x14ac:dyDescent="0.25">
      <c r="A1007" s="62">
        <v>13111305</v>
      </c>
      <c r="B1007" s="63" t="s">
        <v>14410</v>
      </c>
    </row>
    <row r="1008" spans="1:2" x14ac:dyDescent="0.25">
      <c r="A1008" s="62">
        <v>13111306</v>
      </c>
      <c r="B1008" s="63" t="s">
        <v>18180</v>
      </c>
    </row>
    <row r="1009" spans="1:2" x14ac:dyDescent="0.25">
      <c r="A1009" s="62">
        <v>13111307</v>
      </c>
      <c r="B1009" s="63" t="s">
        <v>16240</v>
      </c>
    </row>
    <row r="1010" spans="1:2" x14ac:dyDescent="0.25">
      <c r="A1010" s="62">
        <v>13111308</v>
      </c>
      <c r="B1010" s="63" t="s">
        <v>13867</v>
      </c>
    </row>
    <row r="1011" spans="1:2" x14ac:dyDescent="0.25">
      <c r="A1011" s="62">
        <v>14101501</v>
      </c>
      <c r="B1011" s="63" t="s">
        <v>2988</v>
      </c>
    </row>
    <row r="1012" spans="1:2" x14ac:dyDescent="0.25">
      <c r="A1012" s="62">
        <v>14111501</v>
      </c>
      <c r="B1012" s="63" t="s">
        <v>18528</v>
      </c>
    </row>
    <row r="1013" spans="1:2" x14ac:dyDescent="0.25">
      <c r="A1013" s="62">
        <v>14111502</v>
      </c>
      <c r="B1013" s="63" t="s">
        <v>14290</v>
      </c>
    </row>
    <row r="1014" spans="1:2" x14ac:dyDescent="0.25">
      <c r="A1014" s="62">
        <v>14111503</v>
      </c>
      <c r="B1014" s="63" t="s">
        <v>14859</v>
      </c>
    </row>
    <row r="1015" spans="1:2" x14ac:dyDescent="0.25">
      <c r="A1015" s="62">
        <v>14111504</v>
      </c>
      <c r="B1015" s="63" t="s">
        <v>3549</v>
      </c>
    </row>
    <row r="1016" spans="1:2" x14ac:dyDescent="0.25">
      <c r="A1016" s="62">
        <v>14111505</v>
      </c>
      <c r="B1016" s="63" t="s">
        <v>18187</v>
      </c>
    </row>
    <row r="1017" spans="1:2" x14ac:dyDescent="0.25">
      <c r="A1017" s="62">
        <v>14111506</v>
      </c>
      <c r="B1017" s="63" t="s">
        <v>13274</v>
      </c>
    </row>
    <row r="1018" spans="1:2" x14ac:dyDescent="0.25">
      <c r="A1018" s="62">
        <v>14111507</v>
      </c>
      <c r="B1018" s="63" t="s">
        <v>13718</v>
      </c>
    </row>
    <row r="1019" spans="1:2" x14ac:dyDescent="0.25">
      <c r="A1019" s="62">
        <v>14111508</v>
      </c>
      <c r="B1019" s="63" t="s">
        <v>18167</v>
      </c>
    </row>
    <row r="1020" spans="1:2" x14ac:dyDescent="0.25">
      <c r="A1020" s="62">
        <v>14111509</v>
      </c>
      <c r="B1020" s="63" t="s">
        <v>3892</v>
      </c>
    </row>
    <row r="1021" spans="1:2" x14ac:dyDescent="0.25">
      <c r="A1021" s="62">
        <v>14111510</v>
      </c>
      <c r="B1021" s="63" t="s">
        <v>11291</v>
      </c>
    </row>
    <row r="1022" spans="1:2" x14ac:dyDescent="0.25">
      <c r="A1022" s="62">
        <v>14111511</v>
      </c>
      <c r="B1022" s="63" t="s">
        <v>9434</v>
      </c>
    </row>
    <row r="1023" spans="1:2" x14ac:dyDescent="0.25">
      <c r="A1023" s="62">
        <v>14111512</v>
      </c>
      <c r="B1023" s="63" t="s">
        <v>13198</v>
      </c>
    </row>
    <row r="1024" spans="1:2" x14ac:dyDescent="0.25">
      <c r="A1024" s="62">
        <v>14111513</v>
      </c>
      <c r="B1024" s="63" t="s">
        <v>14719</v>
      </c>
    </row>
    <row r="1025" spans="1:2" x14ac:dyDescent="0.25">
      <c r="A1025" s="62">
        <v>14111514</v>
      </c>
      <c r="B1025" s="63" t="s">
        <v>11351</v>
      </c>
    </row>
    <row r="1026" spans="1:2" x14ac:dyDescent="0.25">
      <c r="A1026" s="62">
        <v>14111515</v>
      </c>
      <c r="B1026" s="63" t="s">
        <v>13911</v>
      </c>
    </row>
    <row r="1027" spans="1:2" x14ac:dyDescent="0.25">
      <c r="A1027" s="62">
        <v>14111516</v>
      </c>
      <c r="B1027" s="63" t="s">
        <v>6177</v>
      </c>
    </row>
    <row r="1028" spans="1:2" x14ac:dyDescent="0.25">
      <c r="A1028" s="62">
        <v>14111518</v>
      </c>
      <c r="B1028" s="63" t="s">
        <v>9216</v>
      </c>
    </row>
    <row r="1029" spans="1:2" x14ac:dyDescent="0.25">
      <c r="A1029" s="62">
        <v>14111519</v>
      </c>
      <c r="B1029" s="63" t="s">
        <v>18471</v>
      </c>
    </row>
    <row r="1030" spans="1:2" x14ac:dyDescent="0.25">
      <c r="A1030" s="62">
        <v>14111520</v>
      </c>
      <c r="B1030" s="63" t="s">
        <v>15267</v>
      </c>
    </row>
    <row r="1031" spans="1:2" x14ac:dyDescent="0.25">
      <c r="A1031" s="62">
        <v>14111523</v>
      </c>
      <c r="B1031" s="63" t="s">
        <v>3350</v>
      </c>
    </row>
    <row r="1032" spans="1:2" x14ac:dyDescent="0.25">
      <c r="A1032" s="62">
        <v>14111524</v>
      </c>
      <c r="B1032" s="63" t="s">
        <v>18197</v>
      </c>
    </row>
    <row r="1033" spans="1:2" x14ac:dyDescent="0.25">
      <c r="A1033" s="62">
        <v>14111525</v>
      </c>
      <c r="B1033" s="63" t="s">
        <v>16850</v>
      </c>
    </row>
    <row r="1034" spans="1:2" x14ac:dyDescent="0.25">
      <c r="A1034" s="62">
        <v>14111526</v>
      </c>
      <c r="B1034" s="63" t="s">
        <v>12808</v>
      </c>
    </row>
    <row r="1035" spans="1:2" x14ac:dyDescent="0.25">
      <c r="A1035" s="62">
        <v>14111527</v>
      </c>
      <c r="B1035" s="63" t="s">
        <v>10708</v>
      </c>
    </row>
    <row r="1036" spans="1:2" x14ac:dyDescent="0.25">
      <c r="A1036" s="62">
        <v>14111528</v>
      </c>
      <c r="B1036" s="63" t="s">
        <v>15170</v>
      </c>
    </row>
    <row r="1037" spans="1:2" x14ac:dyDescent="0.25">
      <c r="A1037" s="62">
        <v>14111529</v>
      </c>
      <c r="B1037" s="63" t="s">
        <v>6006</v>
      </c>
    </row>
    <row r="1038" spans="1:2" x14ac:dyDescent="0.25">
      <c r="A1038" s="62">
        <v>14111530</v>
      </c>
      <c r="B1038" s="63" t="s">
        <v>8633</v>
      </c>
    </row>
    <row r="1039" spans="1:2" x14ac:dyDescent="0.25">
      <c r="A1039" s="62">
        <v>14111531</v>
      </c>
      <c r="B1039" s="63" t="s">
        <v>12169</v>
      </c>
    </row>
    <row r="1040" spans="1:2" x14ac:dyDescent="0.25">
      <c r="A1040" s="62">
        <v>14111532</v>
      </c>
      <c r="B1040" s="63" t="s">
        <v>12230</v>
      </c>
    </row>
    <row r="1041" spans="1:2" x14ac:dyDescent="0.25">
      <c r="A1041" s="62">
        <v>14111533</v>
      </c>
      <c r="B1041" s="63" t="s">
        <v>3246</v>
      </c>
    </row>
    <row r="1042" spans="1:2" x14ac:dyDescent="0.25">
      <c r="A1042" s="62">
        <v>14111534</v>
      </c>
      <c r="B1042" s="63" t="s">
        <v>17814</v>
      </c>
    </row>
    <row r="1043" spans="1:2" x14ac:dyDescent="0.25">
      <c r="A1043" s="62">
        <v>14111535</v>
      </c>
      <c r="B1043" s="63" t="s">
        <v>18825</v>
      </c>
    </row>
    <row r="1044" spans="1:2" x14ac:dyDescent="0.25">
      <c r="A1044" s="62">
        <v>14111536</v>
      </c>
      <c r="B1044" s="63" t="s">
        <v>6419</v>
      </c>
    </row>
    <row r="1045" spans="1:2" x14ac:dyDescent="0.25">
      <c r="A1045" s="62">
        <v>14111537</v>
      </c>
      <c r="B1045" s="63" t="s">
        <v>18309</v>
      </c>
    </row>
    <row r="1046" spans="1:2" x14ac:dyDescent="0.25">
      <c r="A1046" s="62">
        <v>14111601</v>
      </c>
      <c r="B1046" s="63" t="s">
        <v>8515</v>
      </c>
    </row>
    <row r="1047" spans="1:2" x14ac:dyDescent="0.25">
      <c r="A1047" s="62">
        <v>14111604</v>
      </c>
      <c r="B1047" s="63" t="s">
        <v>4357</v>
      </c>
    </row>
    <row r="1048" spans="1:2" x14ac:dyDescent="0.25">
      <c r="A1048" s="62">
        <v>14111605</v>
      </c>
      <c r="B1048" s="63" t="s">
        <v>11366</v>
      </c>
    </row>
    <row r="1049" spans="1:2" x14ac:dyDescent="0.25">
      <c r="A1049" s="62">
        <v>14111606</v>
      </c>
      <c r="B1049" s="63" t="s">
        <v>4097</v>
      </c>
    </row>
    <row r="1050" spans="1:2" x14ac:dyDescent="0.25">
      <c r="A1050" s="62">
        <v>14111607</v>
      </c>
      <c r="B1050" s="63" t="s">
        <v>9996</v>
      </c>
    </row>
    <row r="1051" spans="1:2" x14ac:dyDescent="0.25">
      <c r="A1051" s="62">
        <v>14111608</v>
      </c>
      <c r="B1051" s="63" t="s">
        <v>11866</v>
      </c>
    </row>
    <row r="1052" spans="1:2" x14ac:dyDescent="0.25">
      <c r="A1052" s="62">
        <v>14111609</v>
      </c>
      <c r="B1052" s="63" t="s">
        <v>10929</v>
      </c>
    </row>
    <row r="1053" spans="1:2" x14ac:dyDescent="0.25">
      <c r="A1053" s="62">
        <v>14111610</v>
      </c>
      <c r="B1053" s="63" t="s">
        <v>13931</v>
      </c>
    </row>
    <row r="1054" spans="1:2" x14ac:dyDescent="0.25">
      <c r="A1054" s="62">
        <v>14111611</v>
      </c>
      <c r="B1054" s="63" t="s">
        <v>2034</v>
      </c>
    </row>
    <row r="1055" spans="1:2" x14ac:dyDescent="0.25">
      <c r="A1055" s="62">
        <v>14111613</v>
      </c>
      <c r="B1055" s="63" t="s">
        <v>3518</v>
      </c>
    </row>
    <row r="1056" spans="1:2" x14ac:dyDescent="0.25">
      <c r="A1056" s="62">
        <v>14111614</v>
      </c>
      <c r="B1056" s="63" t="s">
        <v>10586</v>
      </c>
    </row>
    <row r="1057" spans="1:2" x14ac:dyDescent="0.25">
      <c r="A1057" s="62">
        <v>14111615</v>
      </c>
      <c r="B1057" s="63" t="s">
        <v>371</v>
      </c>
    </row>
    <row r="1058" spans="1:2" x14ac:dyDescent="0.25">
      <c r="A1058" s="62">
        <v>14111616</v>
      </c>
      <c r="B1058" s="63" t="s">
        <v>17984</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2146</v>
      </c>
    </row>
    <row r="1063" spans="1:2" x14ac:dyDescent="0.25">
      <c r="A1063" s="62">
        <v>14111705</v>
      </c>
      <c r="B1063" s="63" t="s">
        <v>6311</v>
      </c>
    </row>
    <row r="1064" spans="1:2" x14ac:dyDescent="0.25">
      <c r="A1064" s="62">
        <v>14111706</v>
      </c>
      <c r="B1064" s="63" t="s">
        <v>14124</v>
      </c>
    </row>
    <row r="1065" spans="1:2" x14ac:dyDescent="0.25">
      <c r="A1065" s="62">
        <v>14111801</v>
      </c>
      <c r="B1065" s="63" t="s">
        <v>11533</v>
      </c>
    </row>
    <row r="1066" spans="1:2" x14ac:dyDescent="0.25">
      <c r="A1066" s="62">
        <v>14111802</v>
      </c>
      <c r="B1066" s="63" t="s">
        <v>5546</v>
      </c>
    </row>
    <row r="1067" spans="1:2" x14ac:dyDescent="0.25">
      <c r="A1067" s="62">
        <v>14111803</v>
      </c>
      <c r="B1067" s="63" t="s">
        <v>4055</v>
      </c>
    </row>
    <row r="1068" spans="1:2" x14ac:dyDescent="0.25">
      <c r="A1068" s="62">
        <v>14111804</v>
      </c>
      <c r="B1068" s="63" t="s">
        <v>6112</v>
      </c>
    </row>
    <row r="1069" spans="1:2" x14ac:dyDescent="0.25">
      <c r="A1069" s="62">
        <v>14111805</v>
      </c>
      <c r="B1069" s="63" t="s">
        <v>590</v>
      </c>
    </row>
    <row r="1070" spans="1:2" x14ac:dyDescent="0.25">
      <c r="A1070" s="62">
        <v>14111806</v>
      </c>
      <c r="B1070" s="63" t="s">
        <v>18038</v>
      </c>
    </row>
    <row r="1071" spans="1:2" x14ac:dyDescent="0.25">
      <c r="A1071" s="62">
        <v>14111807</v>
      </c>
      <c r="B1071" s="63" t="s">
        <v>12068</v>
      </c>
    </row>
    <row r="1072" spans="1:2" x14ac:dyDescent="0.25">
      <c r="A1072" s="62">
        <v>14111808</v>
      </c>
      <c r="B1072" s="63" t="s">
        <v>17414</v>
      </c>
    </row>
    <row r="1073" spans="1:2" x14ac:dyDescent="0.25">
      <c r="A1073" s="62">
        <v>14111809</v>
      </c>
      <c r="B1073" s="63" t="s">
        <v>14895</v>
      </c>
    </row>
    <row r="1074" spans="1:2" x14ac:dyDescent="0.25">
      <c r="A1074" s="62">
        <v>14111810</v>
      </c>
      <c r="B1074" s="63" t="s">
        <v>12371</v>
      </c>
    </row>
    <row r="1075" spans="1:2" x14ac:dyDescent="0.25">
      <c r="A1075" s="62">
        <v>14111811</v>
      </c>
      <c r="B1075" s="63" t="s">
        <v>18109</v>
      </c>
    </row>
    <row r="1076" spans="1:2" x14ac:dyDescent="0.25">
      <c r="A1076" s="62">
        <v>14111812</v>
      </c>
      <c r="B1076" s="63" t="s">
        <v>10303</v>
      </c>
    </row>
    <row r="1077" spans="1:2" x14ac:dyDescent="0.25">
      <c r="A1077" s="62">
        <v>14111813</v>
      </c>
      <c r="B1077" s="63" t="s">
        <v>10245</v>
      </c>
    </row>
    <row r="1078" spans="1:2" x14ac:dyDescent="0.25">
      <c r="A1078" s="62">
        <v>14111814</v>
      </c>
      <c r="B1078" s="63" t="s">
        <v>2249</v>
      </c>
    </row>
    <row r="1079" spans="1:2" x14ac:dyDescent="0.25">
      <c r="A1079" s="62">
        <v>14111815</v>
      </c>
      <c r="B1079" s="63" t="s">
        <v>16419</v>
      </c>
    </row>
    <row r="1080" spans="1:2" x14ac:dyDescent="0.25">
      <c r="A1080" s="62">
        <v>14111816</v>
      </c>
      <c r="B1080" s="63" t="s">
        <v>14661</v>
      </c>
    </row>
    <row r="1081" spans="1:2" x14ac:dyDescent="0.25">
      <c r="A1081" s="62">
        <v>14111817</v>
      </c>
      <c r="B1081" s="63" t="s">
        <v>18215</v>
      </c>
    </row>
    <row r="1082" spans="1:2" x14ac:dyDescent="0.25">
      <c r="A1082" s="62">
        <v>14121501</v>
      </c>
      <c r="B1082" s="63" t="s">
        <v>13024</v>
      </c>
    </row>
    <row r="1083" spans="1:2" x14ac:dyDescent="0.25">
      <c r="A1083" s="62">
        <v>14121502</v>
      </c>
      <c r="B1083" s="63" t="s">
        <v>2347</v>
      </c>
    </row>
    <row r="1084" spans="1:2" x14ac:dyDescent="0.25">
      <c r="A1084" s="62">
        <v>14121503</v>
      </c>
      <c r="B1084" s="63" t="s">
        <v>8080</v>
      </c>
    </row>
    <row r="1085" spans="1:2" x14ac:dyDescent="0.25">
      <c r="A1085" s="62">
        <v>14121504</v>
      </c>
      <c r="B1085" s="63" t="s">
        <v>11350</v>
      </c>
    </row>
    <row r="1086" spans="1:2" x14ac:dyDescent="0.25">
      <c r="A1086" s="62">
        <v>14121505</v>
      </c>
      <c r="B1086" s="63" t="s">
        <v>13608</v>
      </c>
    </row>
    <row r="1087" spans="1:2" x14ac:dyDescent="0.25">
      <c r="A1087" s="62">
        <v>14121601</v>
      </c>
      <c r="B1087" s="63" t="s">
        <v>15135</v>
      </c>
    </row>
    <row r="1088" spans="1:2" x14ac:dyDescent="0.25">
      <c r="A1088" s="62">
        <v>14121602</v>
      </c>
      <c r="B1088" s="63" t="s">
        <v>11237</v>
      </c>
    </row>
    <row r="1089" spans="1:2" x14ac:dyDescent="0.25">
      <c r="A1089" s="62">
        <v>14121603</v>
      </c>
      <c r="B1089" s="63" t="s">
        <v>17073</v>
      </c>
    </row>
    <row r="1090" spans="1:2" x14ac:dyDescent="0.25">
      <c r="A1090" s="62">
        <v>14121604</v>
      </c>
      <c r="B1090" s="63" t="s">
        <v>15498</v>
      </c>
    </row>
    <row r="1091" spans="1:2" x14ac:dyDescent="0.25">
      <c r="A1091" s="62">
        <v>14121605</v>
      </c>
      <c r="B1091" s="63" t="s">
        <v>15521</v>
      </c>
    </row>
    <row r="1092" spans="1:2" x14ac:dyDescent="0.25">
      <c r="A1092" s="62">
        <v>14121701</v>
      </c>
      <c r="B1092" s="63" t="s">
        <v>5067</v>
      </c>
    </row>
    <row r="1093" spans="1:2" x14ac:dyDescent="0.25">
      <c r="A1093" s="62">
        <v>14121702</v>
      </c>
      <c r="B1093" s="63" t="s">
        <v>14018</v>
      </c>
    </row>
    <row r="1094" spans="1:2" x14ac:dyDescent="0.25">
      <c r="A1094" s="62">
        <v>14121801</v>
      </c>
      <c r="B1094" s="63" t="s">
        <v>8132</v>
      </c>
    </row>
    <row r="1095" spans="1:2" x14ac:dyDescent="0.25">
      <c r="A1095" s="62">
        <v>14121802</v>
      </c>
      <c r="B1095" s="63" t="s">
        <v>9178</v>
      </c>
    </row>
    <row r="1096" spans="1:2" x14ac:dyDescent="0.25">
      <c r="A1096" s="62">
        <v>14121803</v>
      </c>
      <c r="B1096" s="63" t="s">
        <v>18085</v>
      </c>
    </row>
    <row r="1097" spans="1:2" x14ac:dyDescent="0.25">
      <c r="A1097" s="62">
        <v>14121804</v>
      </c>
      <c r="B1097" s="63" t="s">
        <v>14360</v>
      </c>
    </row>
    <row r="1098" spans="1:2" x14ac:dyDescent="0.25">
      <c r="A1098" s="62">
        <v>14121805</v>
      </c>
      <c r="B1098" s="63" t="s">
        <v>15878</v>
      </c>
    </row>
    <row r="1099" spans="1:2" x14ac:dyDescent="0.25">
      <c r="A1099" s="62">
        <v>14121806</v>
      </c>
      <c r="B1099" s="63" t="s">
        <v>15282</v>
      </c>
    </row>
    <row r="1100" spans="1:2" x14ac:dyDescent="0.25">
      <c r="A1100" s="62">
        <v>14121807</v>
      </c>
      <c r="B1100" s="63" t="s">
        <v>5757</v>
      </c>
    </row>
    <row r="1101" spans="1:2" x14ac:dyDescent="0.25">
      <c r="A1101" s="62">
        <v>14121808</v>
      </c>
      <c r="B1101" s="63" t="s">
        <v>7396</v>
      </c>
    </row>
    <row r="1102" spans="1:2" x14ac:dyDescent="0.25">
      <c r="A1102" s="62">
        <v>14121809</v>
      </c>
      <c r="B1102" s="63" t="s">
        <v>3944</v>
      </c>
    </row>
    <row r="1103" spans="1:2" x14ac:dyDescent="0.25">
      <c r="A1103" s="62">
        <v>14121810</v>
      </c>
      <c r="B1103" s="63" t="s">
        <v>3418</v>
      </c>
    </row>
    <row r="1104" spans="1:2" x14ac:dyDescent="0.25">
      <c r="A1104" s="62">
        <v>14121811</v>
      </c>
      <c r="B1104" s="63" t="s">
        <v>17245</v>
      </c>
    </row>
    <row r="1105" spans="1:2" x14ac:dyDescent="0.25">
      <c r="A1105" s="62">
        <v>14121812</v>
      </c>
      <c r="B1105" s="63" t="s">
        <v>4042</v>
      </c>
    </row>
    <row r="1106" spans="1:2" x14ac:dyDescent="0.25">
      <c r="A1106" s="62">
        <v>14121901</v>
      </c>
      <c r="B1106" s="63" t="s">
        <v>17636</v>
      </c>
    </row>
    <row r="1107" spans="1:2" x14ac:dyDescent="0.25">
      <c r="A1107" s="62">
        <v>14121902</v>
      </c>
      <c r="B1107" s="63" t="s">
        <v>2961</v>
      </c>
    </row>
    <row r="1108" spans="1:2" x14ac:dyDescent="0.25">
      <c r="A1108" s="62">
        <v>14121903</v>
      </c>
      <c r="B1108" s="63" t="s">
        <v>320</v>
      </c>
    </row>
    <row r="1109" spans="1:2" x14ac:dyDescent="0.25">
      <c r="A1109" s="62">
        <v>14121904</v>
      </c>
      <c r="B1109" s="63" t="s">
        <v>14426</v>
      </c>
    </row>
    <row r="1110" spans="1:2" x14ac:dyDescent="0.25">
      <c r="A1110" s="62">
        <v>14121905</v>
      </c>
      <c r="B1110" s="63" t="s">
        <v>13004</v>
      </c>
    </row>
    <row r="1111" spans="1:2" x14ac:dyDescent="0.25">
      <c r="A1111" s="62">
        <v>14122101</v>
      </c>
      <c r="B1111" s="63" t="s">
        <v>1604</v>
      </c>
    </row>
    <row r="1112" spans="1:2" x14ac:dyDescent="0.25">
      <c r="A1112" s="62">
        <v>14122102</v>
      </c>
      <c r="B1112" s="63" t="s">
        <v>3810</v>
      </c>
    </row>
    <row r="1113" spans="1:2" x14ac:dyDescent="0.25">
      <c r="A1113" s="62">
        <v>14122103</v>
      </c>
      <c r="B1113" s="63" t="s">
        <v>14593</v>
      </c>
    </row>
    <row r="1114" spans="1:2" x14ac:dyDescent="0.25">
      <c r="A1114" s="62">
        <v>14122104</v>
      </c>
      <c r="B1114" s="63" t="s">
        <v>10206</v>
      </c>
    </row>
    <row r="1115" spans="1:2" x14ac:dyDescent="0.25">
      <c r="A1115" s="62">
        <v>14122105</v>
      </c>
      <c r="B1115" s="63" t="s">
        <v>16645</v>
      </c>
    </row>
    <row r="1116" spans="1:2" x14ac:dyDescent="0.25">
      <c r="A1116" s="62">
        <v>14122106</v>
      </c>
      <c r="B1116" s="63" t="s">
        <v>14079</v>
      </c>
    </row>
    <row r="1117" spans="1:2" x14ac:dyDescent="0.25">
      <c r="A1117" s="62">
        <v>14122201</v>
      </c>
      <c r="B1117" s="63" t="s">
        <v>10291</v>
      </c>
    </row>
    <row r="1118" spans="1:2" x14ac:dyDescent="0.25">
      <c r="A1118" s="62">
        <v>15101502</v>
      </c>
      <c r="B1118" s="63" t="s">
        <v>14301</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12685</v>
      </c>
    </row>
    <row r="1124" spans="1:2" x14ac:dyDescent="0.25">
      <c r="A1124" s="62">
        <v>15101508</v>
      </c>
      <c r="B1124" s="63" t="s">
        <v>13263</v>
      </c>
    </row>
    <row r="1125" spans="1:2" x14ac:dyDescent="0.25">
      <c r="A1125" s="62">
        <v>15101509</v>
      </c>
      <c r="B1125" s="63" t="s">
        <v>16133</v>
      </c>
    </row>
    <row r="1126" spans="1:2" x14ac:dyDescent="0.25">
      <c r="A1126" s="62">
        <v>15101510</v>
      </c>
      <c r="B1126" s="63" t="s">
        <v>17555</v>
      </c>
    </row>
    <row r="1127" spans="1:2" x14ac:dyDescent="0.25">
      <c r="A1127" s="62">
        <v>15101601</v>
      </c>
      <c r="B1127" s="63" t="s">
        <v>7134</v>
      </c>
    </row>
    <row r="1128" spans="1:2" x14ac:dyDescent="0.25">
      <c r="A1128" s="62">
        <v>15101602</v>
      </c>
      <c r="B1128" s="63" t="s">
        <v>12735</v>
      </c>
    </row>
    <row r="1129" spans="1:2" x14ac:dyDescent="0.25">
      <c r="A1129" s="62">
        <v>15101603</v>
      </c>
      <c r="B1129" s="63" t="s">
        <v>17847</v>
      </c>
    </row>
    <row r="1130" spans="1:2" x14ac:dyDescent="0.25">
      <c r="A1130" s="62">
        <v>15101604</v>
      </c>
      <c r="B1130" s="63" t="s">
        <v>1857</v>
      </c>
    </row>
    <row r="1131" spans="1:2" x14ac:dyDescent="0.25">
      <c r="A1131" s="62">
        <v>15101605</v>
      </c>
      <c r="B1131" s="63" t="s">
        <v>12383</v>
      </c>
    </row>
    <row r="1132" spans="1:2" x14ac:dyDescent="0.25">
      <c r="A1132" s="62">
        <v>15101606</v>
      </c>
      <c r="B1132" s="63" t="s">
        <v>2174</v>
      </c>
    </row>
    <row r="1133" spans="1:2" x14ac:dyDescent="0.25">
      <c r="A1133" s="62">
        <v>15101607</v>
      </c>
      <c r="B1133" s="63" t="s">
        <v>9231</v>
      </c>
    </row>
    <row r="1134" spans="1:2" x14ac:dyDescent="0.25">
      <c r="A1134" s="62">
        <v>15101608</v>
      </c>
      <c r="B1134" s="63" t="s">
        <v>14704</v>
      </c>
    </row>
    <row r="1135" spans="1:2" x14ac:dyDescent="0.25">
      <c r="A1135" s="62">
        <v>15101701</v>
      </c>
      <c r="B1135" s="63" t="s">
        <v>6776</v>
      </c>
    </row>
    <row r="1136" spans="1:2" x14ac:dyDescent="0.25">
      <c r="A1136" s="62">
        <v>15101702</v>
      </c>
      <c r="B1136" s="63" t="s">
        <v>17279</v>
      </c>
    </row>
    <row r="1137" spans="1:2" x14ac:dyDescent="0.25">
      <c r="A1137" s="62">
        <v>15111501</v>
      </c>
      <c r="B1137" s="63" t="s">
        <v>6956</v>
      </c>
    </row>
    <row r="1138" spans="1:2" x14ac:dyDescent="0.25">
      <c r="A1138" s="62">
        <v>15111502</v>
      </c>
      <c r="B1138" s="63" t="s">
        <v>2749</v>
      </c>
    </row>
    <row r="1139" spans="1:2" x14ac:dyDescent="0.25">
      <c r="A1139" s="62">
        <v>15111503</v>
      </c>
      <c r="B1139" s="63" t="s">
        <v>2738</v>
      </c>
    </row>
    <row r="1140" spans="1:2" x14ac:dyDescent="0.25">
      <c r="A1140" s="62">
        <v>15111504</v>
      </c>
      <c r="B1140" s="63" t="s">
        <v>9101</v>
      </c>
    </row>
    <row r="1141" spans="1:2" x14ac:dyDescent="0.25">
      <c r="A1141" s="62">
        <v>15111505</v>
      </c>
      <c r="B1141" s="63" t="s">
        <v>10407</v>
      </c>
    </row>
    <row r="1142" spans="1:2" x14ac:dyDescent="0.25">
      <c r="A1142" s="62">
        <v>15111506</v>
      </c>
      <c r="B1142" s="63" t="s">
        <v>18210</v>
      </c>
    </row>
    <row r="1143" spans="1:2" x14ac:dyDescent="0.25">
      <c r="A1143" s="62">
        <v>15111507</v>
      </c>
      <c r="B1143" s="63" t="s">
        <v>11872</v>
      </c>
    </row>
    <row r="1144" spans="1:2" x14ac:dyDescent="0.25">
      <c r="A1144" s="62">
        <v>15111508</v>
      </c>
      <c r="B1144" s="63" t="s">
        <v>9844</v>
      </c>
    </row>
    <row r="1145" spans="1:2" x14ac:dyDescent="0.25">
      <c r="A1145" s="62">
        <v>15111509</v>
      </c>
      <c r="B1145" s="63" t="s">
        <v>3486</v>
      </c>
    </row>
    <row r="1146" spans="1:2" x14ac:dyDescent="0.25">
      <c r="A1146" s="62">
        <v>15111510</v>
      </c>
      <c r="B1146" s="63" t="s">
        <v>164</v>
      </c>
    </row>
    <row r="1147" spans="1:2" x14ac:dyDescent="0.25">
      <c r="A1147" s="62">
        <v>15111701</v>
      </c>
      <c r="B1147" s="63" t="s">
        <v>4649</v>
      </c>
    </row>
    <row r="1148" spans="1:2" x14ac:dyDescent="0.25">
      <c r="A1148" s="62">
        <v>15111702</v>
      </c>
      <c r="B1148" s="63" t="s">
        <v>13132</v>
      </c>
    </row>
    <row r="1149" spans="1:2" x14ac:dyDescent="0.25">
      <c r="A1149" s="62">
        <v>15121501</v>
      </c>
      <c r="B1149" s="63" t="s">
        <v>9044</v>
      </c>
    </row>
    <row r="1150" spans="1:2" x14ac:dyDescent="0.25">
      <c r="A1150" s="62">
        <v>15121502</v>
      </c>
      <c r="B1150" s="63" t="s">
        <v>16078</v>
      </c>
    </row>
    <row r="1151" spans="1:2" x14ac:dyDescent="0.25">
      <c r="A1151" s="62">
        <v>15121503</v>
      </c>
      <c r="B1151" s="63" t="s">
        <v>10863</v>
      </c>
    </row>
    <row r="1152" spans="1:2" x14ac:dyDescent="0.25">
      <c r="A1152" s="62">
        <v>15121504</v>
      </c>
      <c r="B1152" s="63" t="s">
        <v>13462</v>
      </c>
    </row>
    <row r="1153" spans="1:2" x14ac:dyDescent="0.25">
      <c r="A1153" s="62">
        <v>15121505</v>
      </c>
      <c r="B1153" s="63" t="s">
        <v>5907</v>
      </c>
    </row>
    <row r="1154" spans="1:2" x14ac:dyDescent="0.25">
      <c r="A1154" s="62">
        <v>15121508</v>
      </c>
      <c r="B1154" s="63" t="s">
        <v>1320</v>
      </c>
    </row>
    <row r="1155" spans="1:2" x14ac:dyDescent="0.25">
      <c r="A1155" s="62">
        <v>15121509</v>
      </c>
      <c r="B1155" s="63" t="s">
        <v>682</v>
      </c>
    </row>
    <row r="1156" spans="1:2" x14ac:dyDescent="0.25">
      <c r="A1156" s="62">
        <v>15121510</v>
      </c>
      <c r="B1156" s="63" t="s">
        <v>739</v>
      </c>
    </row>
    <row r="1157" spans="1:2" x14ac:dyDescent="0.25">
      <c r="A1157" s="62">
        <v>15121511</v>
      </c>
      <c r="B1157" s="63" t="s">
        <v>2541</v>
      </c>
    </row>
    <row r="1158" spans="1:2" x14ac:dyDescent="0.25">
      <c r="A1158" s="62">
        <v>15121512</v>
      </c>
      <c r="B1158" s="63" t="s">
        <v>18362</v>
      </c>
    </row>
    <row r="1159" spans="1:2" x14ac:dyDescent="0.25">
      <c r="A1159" s="62">
        <v>15121513</v>
      </c>
      <c r="B1159" s="63" t="s">
        <v>16226</v>
      </c>
    </row>
    <row r="1160" spans="1:2" x14ac:dyDescent="0.25">
      <c r="A1160" s="62">
        <v>15121514</v>
      </c>
      <c r="B1160" s="63" t="s">
        <v>4009</v>
      </c>
    </row>
    <row r="1161" spans="1:2" x14ac:dyDescent="0.25">
      <c r="A1161" s="62">
        <v>15121515</v>
      </c>
      <c r="B1161" s="63" t="s">
        <v>16878</v>
      </c>
    </row>
    <row r="1162" spans="1:2" x14ac:dyDescent="0.25">
      <c r="A1162" s="62">
        <v>15121516</v>
      </c>
      <c r="B1162" s="63" t="s">
        <v>11101</v>
      </c>
    </row>
    <row r="1163" spans="1:2" x14ac:dyDescent="0.25">
      <c r="A1163" s="62">
        <v>15121517</v>
      </c>
      <c r="B1163" s="63" t="s">
        <v>13296</v>
      </c>
    </row>
    <row r="1164" spans="1:2" x14ac:dyDescent="0.25">
      <c r="A1164" s="62">
        <v>15121518</v>
      </c>
      <c r="B1164" s="63" t="s">
        <v>6721</v>
      </c>
    </row>
    <row r="1165" spans="1:2" x14ac:dyDescent="0.25">
      <c r="A1165" s="62">
        <v>15121519</v>
      </c>
      <c r="B1165" s="63" t="s">
        <v>1893</v>
      </c>
    </row>
    <row r="1166" spans="1:2" x14ac:dyDescent="0.25">
      <c r="A1166" s="62">
        <v>15121520</v>
      </c>
      <c r="B1166" s="63" t="s">
        <v>195</v>
      </c>
    </row>
    <row r="1167" spans="1:2" x14ac:dyDescent="0.25">
      <c r="A1167" s="62">
        <v>15121521</v>
      </c>
      <c r="B1167" s="63" t="s">
        <v>15436</v>
      </c>
    </row>
    <row r="1168" spans="1:2" x14ac:dyDescent="0.25">
      <c r="A1168" s="62">
        <v>15121522</v>
      </c>
      <c r="B1168" s="63" t="s">
        <v>2629</v>
      </c>
    </row>
    <row r="1169" spans="1:2" x14ac:dyDescent="0.25">
      <c r="A1169" s="62">
        <v>15121523</v>
      </c>
      <c r="B1169" s="63" t="s">
        <v>16964</v>
      </c>
    </row>
    <row r="1170" spans="1:2" x14ac:dyDescent="0.25">
      <c r="A1170" s="62">
        <v>15121524</v>
      </c>
      <c r="B1170" s="63" t="s">
        <v>4695</v>
      </c>
    </row>
    <row r="1171" spans="1:2" x14ac:dyDescent="0.25">
      <c r="A1171" s="62">
        <v>15121525</v>
      </c>
      <c r="B1171" s="63" t="s">
        <v>390</v>
      </c>
    </row>
    <row r="1172" spans="1:2" x14ac:dyDescent="0.25">
      <c r="A1172" s="62">
        <v>15121526</v>
      </c>
      <c r="B1172" s="63" t="s">
        <v>17443</v>
      </c>
    </row>
    <row r="1173" spans="1:2" x14ac:dyDescent="0.25">
      <c r="A1173" s="62">
        <v>15121527</v>
      </c>
      <c r="B1173" s="63" t="s">
        <v>16981</v>
      </c>
    </row>
    <row r="1174" spans="1:2" x14ac:dyDescent="0.25">
      <c r="A1174" s="62">
        <v>15121801</v>
      </c>
      <c r="B1174" s="63" t="s">
        <v>2110</v>
      </c>
    </row>
    <row r="1175" spans="1:2" x14ac:dyDescent="0.25">
      <c r="A1175" s="62">
        <v>15121802</v>
      </c>
      <c r="B1175" s="63" t="s">
        <v>6002</v>
      </c>
    </row>
    <row r="1176" spans="1:2" x14ac:dyDescent="0.25">
      <c r="A1176" s="62">
        <v>15121803</v>
      </c>
      <c r="B1176" s="63" t="s">
        <v>7956</v>
      </c>
    </row>
    <row r="1177" spans="1:2" x14ac:dyDescent="0.25">
      <c r="A1177" s="62">
        <v>15121804</v>
      </c>
      <c r="B1177" s="63" t="s">
        <v>1836</v>
      </c>
    </row>
    <row r="1178" spans="1:2" x14ac:dyDescent="0.25">
      <c r="A1178" s="62">
        <v>15121805</v>
      </c>
      <c r="B1178" s="63" t="s">
        <v>5351</v>
      </c>
    </row>
    <row r="1179" spans="1:2" x14ac:dyDescent="0.25">
      <c r="A1179" s="62">
        <v>15121806</v>
      </c>
      <c r="B1179" s="63" t="s">
        <v>7384</v>
      </c>
    </row>
    <row r="1180" spans="1:2" x14ac:dyDescent="0.25">
      <c r="A1180" s="62">
        <v>15121901</v>
      </c>
      <c r="B1180" s="63" t="s">
        <v>5549</v>
      </c>
    </row>
    <row r="1181" spans="1:2" x14ac:dyDescent="0.25">
      <c r="A1181" s="62">
        <v>15121902</v>
      </c>
      <c r="B1181" s="63" t="s">
        <v>9300</v>
      </c>
    </row>
    <row r="1182" spans="1:2" x14ac:dyDescent="0.25">
      <c r="A1182" s="62">
        <v>15121903</v>
      </c>
      <c r="B1182" s="63" t="s">
        <v>2544</v>
      </c>
    </row>
    <row r="1183" spans="1:2" x14ac:dyDescent="0.25">
      <c r="A1183" s="62">
        <v>15121904</v>
      </c>
      <c r="B1183" s="63" t="s">
        <v>353</v>
      </c>
    </row>
    <row r="1184" spans="1:2" x14ac:dyDescent="0.25">
      <c r="A1184" s="62">
        <v>15131502</v>
      </c>
      <c r="B1184" s="63" t="s">
        <v>16451</v>
      </c>
    </row>
    <row r="1185" spans="1:2" x14ac:dyDescent="0.25">
      <c r="A1185" s="62">
        <v>15131503</v>
      </c>
      <c r="B1185" s="63" t="s">
        <v>3080</v>
      </c>
    </row>
    <row r="1186" spans="1:2" x14ac:dyDescent="0.25">
      <c r="A1186" s="62">
        <v>15131504</v>
      </c>
      <c r="B1186" s="63" t="s">
        <v>11005</v>
      </c>
    </row>
    <row r="1187" spans="1:2" x14ac:dyDescent="0.25">
      <c r="A1187" s="62">
        <v>15131505</v>
      </c>
      <c r="B1187" s="63" t="s">
        <v>15623</v>
      </c>
    </row>
    <row r="1188" spans="1:2" x14ac:dyDescent="0.25">
      <c r="A1188" s="62">
        <v>15131506</v>
      </c>
      <c r="B1188" s="63" t="s">
        <v>17896</v>
      </c>
    </row>
    <row r="1189" spans="1:2" x14ac:dyDescent="0.25">
      <c r="A1189" s="62">
        <v>15131601</v>
      </c>
      <c r="B1189" s="63" t="s">
        <v>12913</v>
      </c>
    </row>
    <row r="1190" spans="1:2" x14ac:dyDescent="0.25">
      <c r="A1190" s="62">
        <v>20101501</v>
      </c>
      <c r="B1190" s="63" t="s">
        <v>15956</v>
      </c>
    </row>
    <row r="1191" spans="1:2" x14ac:dyDescent="0.25">
      <c r="A1191" s="62">
        <v>20101502</v>
      </c>
      <c r="B1191" s="63" t="s">
        <v>7355</v>
      </c>
    </row>
    <row r="1192" spans="1:2" x14ac:dyDescent="0.25">
      <c r="A1192" s="62">
        <v>20101503</v>
      </c>
      <c r="B1192" s="63" t="s">
        <v>9711</v>
      </c>
    </row>
    <row r="1193" spans="1:2" x14ac:dyDescent="0.25">
      <c r="A1193" s="62">
        <v>20101504</v>
      </c>
      <c r="B1193" s="63" t="s">
        <v>17131</v>
      </c>
    </row>
    <row r="1194" spans="1:2" x14ac:dyDescent="0.25">
      <c r="A1194" s="62">
        <v>20101601</v>
      </c>
      <c r="B1194" s="63" t="s">
        <v>2030</v>
      </c>
    </row>
    <row r="1195" spans="1:2" x14ac:dyDescent="0.25">
      <c r="A1195" s="62">
        <v>20101602</v>
      </c>
      <c r="B1195" s="63" t="s">
        <v>8482</v>
      </c>
    </row>
    <row r="1196" spans="1:2" x14ac:dyDescent="0.25">
      <c r="A1196" s="62">
        <v>20101603</v>
      </c>
      <c r="B1196" s="63" t="s">
        <v>1434</v>
      </c>
    </row>
    <row r="1197" spans="1:2" x14ac:dyDescent="0.25">
      <c r="A1197" s="62">
        <v>20101701</v>
      </c>
      <c r="B1197" s="63" t="s">
        <v>18797</v>
      </c>
    </row>
    <row r="1198" spans="1:2" x14ac:dyDescent="0.25">
      <c r="A1198" s="62">
        <v>20101702</v>
      </c>
      <c r="B1198" s="63" t="s">
        <v>5716</v>
      </c>
    </row>
    <row r="1199" spans="1:2" x14ac:dyDescent="0.25">
      <c r="A1199" s="62">
        <v>20101703</v>
      </c>
      <c r="B1199" s="63" t="s">
        <v>18029</v>
      </c>
    </row>
    <row r="1200" spans="1:2" x14ac:dyDescent="0.25">
      <c r="A1200" s="62">
        <v>20101704</v>
      </c>
      <c r="B1200" s="63" t="s">
        <v>17393</v>
      </c>
    </row>
    <row r="1201" spans="1:2" x14ac:dyDescent="0.25">
      <c r="A1201" s="62">
        <v>20101705</v>
      </c>
      <c r="B1201" s="63" t="s">
        <v>8148</v>
      </c>
    </row>
    <row r="1202" spans="1:2" x14ac:dyDescent="0.25">
      <c r="A1202" s="62">
        <v>20101706</v>
      </c>
      <c r="B1202" s="63" t="s">
        <v>3431</v>
      </c>
    </row>
    <row r="1203" spans="1:2" x14ac:dyDescent="0.25">
      <c r="A1203" s="62">
        <v>20101707</v>
      </c>
      <c r="B1203" s="63" t="s">
        <v>2722</v>
      </c>
    </row>
    <row r="1204" spans="1:2" x14ac:dyDescent="0.25">
      <c r="A1204" s="62">
        <v>20101708</v>
      </c>
      <c r="B1204" s="63" t="s">
        <v>13250</v>
      </c>
    </row>
    <row r="1205" spans="1:2" x14ac:dyDescent="0.25">
      <c r="A1205" s="62">
        <v>20101709</v>
      </c>
      <c r="B1205" s="63" t="s">
        <v>7576</v>
      </c>
    </row>
    <row r="1206" spans="1:2" x14ac:dyDescent="0.25">
      <c r="A1206" s="62">
        <v>20101710</v>
      </c>
      <c r="B1206" s="63" t="s">
        <v>10086</v>
      </c>
    </row>
    <row r="1207" spans="1:2" x14ac:dyDescent="0.25">
      <c r="A1207" s="62">
        <v>20101711</v>
      </c>
      <c r="B1207" s="63" t="s">
        <v>1647</v>
      </c>
    </row>
    <row r="1208" spans="1:2" x14ac:dyDescent="0.25">
      <c r="A1208" s="62">
        <v>20101712</v>
      </c>
      <c r="B1208" s="63" t="s">
        <v>10548</v>
      </c>
    </row>
    <row r="1209" spans="1:2" x14ac:dyDescent="0.25">
      <c r="A1209" s="62">
        <v>20101713</v>
      </c>
      <c r="B1209" s="63" t="s">
        <v>2413</v>
      </c>
    </row>
    <row r="1210" spans="1:2" x14ac:dyDescent="0.25">
      <c r="A1210" s="62">
        <v>20101714</v>
      </c>
      <c r="B1210" s="63" t="s">
        <v>17837</v>
      </c>
    </row>
    <row r="1211" spans="1:2" x14ac:dyDescent="0.25">
      <c r="A1211" s="62">
        <v>20101801</v>
      </c>
      <c r="B1211" s="63" t="s">
        <v>14422</v>
      </c>
    </row>
    <row r="1212" spans="1:2" x14ac:dyDescent="0.25">
      <c r="A1212" s="62">
        <v>20101802</v>
      </c>
      <c r="B1212" s="63" t="s">
        <v>18086</v>
      </c>
    </row>
    <row r="1213" spans="1:2" x14ac:dyDescent="0.25">
      <c r="A1213" s="62">
        <v>20101803</v>
      </c>
      <c r="B1213" s="63" t="s">
        <v>5000</v>
      </c>
    </row>
    <row r="1214" spans="1:2" x14ac:dyDescent="0.25">
      <c r="A1214" s="62">
        <v>20101804</v>
      </c>
      <c r="B1214" s="63" t="s">
        <v>4242</v>
      </c>
    </row>
    <row r="1215" spans="1:2" x14ac:dyDescent="0.25">
      <c r="A1215" s="62">
        <v>20101805</v>
      </c>
      <c r="B1215" s="63" t="s">
        <v>10292</v>
      </c>
    </row>
    <row r="1216" spans="1:2" x14ac:dyDescent="0.25">
      <c r="A1216" s="62">
        <v>20101901</v>
      </c>
      <c r="B1216" s="63" t="s">
        <v>4517</v>
      </c>
    </row>
    <row r="1217" spans="1:2" x14ac:dyDescent="0.25">
      <c r="A1217" s="62">
        <v>20101902</v>
      </c>
      <c r="B1217" s="63" t="s">
        <v>14581</v>
      </c>
    </row>
    <row r="1218" spans="1:2" x14ac:dyDescent="0.25">
      <c r="A1218" s="62">
        <v>20101903</v>
      </c>
      <c r="B1218" s="63" t="s">
        <v>1575</v>
      </c>
    </row>
    <row r="1219" spans="1:2" x14ac:dyDescent="0.25">
      <c r="A1219" s="62">
        <v>20102001</v>
      </c>
      <c r="B1219" s="63" t="s">
        <v>8820</v>
      </c>
    </row>
    <row r="1220" spans="1:2" x14ac:dyDescent="0.25">
      <c r="A1220" s="62">
        <v>20102002</v>
      </c>
      <c r="B1220" s="63" t="s">
        <v>8609</v>
      </c>
    </row>
    <row r="1221" spans="1:2" x14ac:dyDescent="0.25">
      <c r="A1221" s="62">
        <v>20102003</v>
      </c>
      <c r="B1221" s="63" t="s">
        <v>17033</v>
      </c>
    </row>
    <row r="1222" spans="1:2" x14ac:dyDescent="0.25">
      <c r="A1222" s="62">
        <v>20102004</v>
      </c>
      <c r="B1222" s="63" t="s">
        <v>18153</v>
      </c>
    </row>
    <row r="1223" spans="1:2" x14ac:dyDescent="0.25">
      <c r="A1223" s="62">
        <v>20102005</v>
      </c>
      <c r="B1223" s="63" t="s">
        <v>9620</v>
      </c>
    </row>
    <row r="1224" spans="1:2" x14ac:dyDescent="0.25">
      <c r="A1224" s="62">
        <v>20102006</v>
      </c>
      <c r="B1224" s="63" t="s">
        <v>17983</v>
      </c>
    </row>
    <row r="1225" spans="1:2" x14ac:dyDescent="0.25">
      <c r="A1225" s="62">
        <v>20102007</v>
      </c>
      <c r="B1225" s="63" t="s">
        <v>3180</v>
      </c>
    </row>
    <row r="1226" spans="1:2" x14ac:dyDescent="0.25">
      <c r="A1226" s="62">
        <v>20102008</v>
      </c>
      <c r="B1226" s="63" t="s">
        <v>10274</v>
      </c>
    </row>
    <row r="1227" spans="1:2" x14ac:dyDescent="0.25">
      <c r="A1227" s="62">
        <v>20102101</v>
      </c>
      <c r="B1227" s="63" t="s">
        <v>15817</v>
      </c>
    </row>
    <row r="1228" spans="1:2" x14ac:dyDescent="0.25">
      <c r="A1228" s="62">
        <v>20102102</v>
      </c>
      <c r="B1228" s="63" t="s">
        <v>11954</v>
      </c>
    </row>
    <row r="1229" spans="1:2" x14ac:dyDescent="0.25">
      <c r="A1229" s="62">
        <v>20102103</v>
      </c>
      <c r="B1229" s="63" t="s">
        <v>3047</v>
      </c>
    </row>
    <row r="1230" spans="1:2" x14ac:dyDescent="0.25">
      <c r="A1230" s="62">
        <v>20102104</v>
      </c>
      <c r="B1230" s="63" t="s">
        <v>154</v>
      </c>
    </row>
    <row r="1231" spans="1:2" x14ac:dyDescent="0.25">
      <c r="A1231" s="62">
        <v>20102201</v>
      </c>
      <c r="B1231" s="63" t="s">
        <v>3372</v>
      </c>
    </row>
    <row r="1232" spans="1:2" x14ac:dyDescent="0.25">
      <c r="A1232" s="62">
        <v>20102202</v>
      </c>
      <c r="B1232" s="63" t="s">
        <v>12981</v>
      </c>
    </row>
    <row r="1233" spans="1:2" x14ac:dyDescent="0.25">
      <c r="A1233" s="62">
        <v>20102203</v>
      </c>
      <c r="B1233" s="63" t="s">
        <v>9938</v>
      </c>
    </row>
    <row r="1234" spans="1:2" x14ac:dyDescent="0.25">
      <c r="A1234" s="62">
        <v>20102301</v>
      </c>
      <c r="B1234" s="63" t="s">
        <v>16761</v>
      </c>
    </row>
    <row r="1235" spans="1:2" x14ac:dyDescent="0.25">
      <c r="A1235" s="62">
        <v>20102302</v>
      </c>
      <c r="B1235" s="63" t="s">
        <v>9352</v>
      </c>
    </row>
    <row r="1236" spans="1:2" x14ac:dyDescent="0.25">
      <c r="A1236" s="62">
        <v>20102303</v>
      </c>
      <c r="B1236" s="63" t="s">
        <v>9787</v>
      </c>
    </row>
    <row r="1237" spans="1:2" x14ac:dyDescent="0.25">
      <c r="A1237" s="62">
        <v>20102304</v>
      </c>
      <c r="B1237" s="63" t="s">
        <v>14582</v>
      </c>
    </row>
    <row r="1238" spans="1:2" x14ac:dyDescent="0.25">
      <c r="A1238" s="62">
        <v>20102305</v>
      </c>
      <c r="B1238" s="63" t="s">
        <v>7219</v>
      </c>
    </row>
    <row r="1239" spans="1:2" x14ac:dyDescent="0.25">
      <c r="A1239" s="62">
        <v>20102306</v>
      </c>
      <c r="B1239" s="63" t="s">
        <v>18011</v>
      </c>
    </row>
    <row r="1240" spans="1:2" x14ac:dyDescent="0.25">
      <c r="A1240" s="62">
        <v>20102307</v>
      </c>
      <c r="B1240" s="63" t="s">
        <v>16376</v>
      </c>
    </row>
    <row r="1241" spans="1:2" x14ac:dyDescent="0.25">
      <c r="A1241" s="62">
        <v>20111504</v>
      </c>
      <c r="B1241" s="63" t="s">
        <v>5660</v>
      </c>
    </row>
    <row r="1242" spans="1:2" x14ac:dyDescent="0.25">
      <c r="A1242" s="62">
        <v>20111505</v>
      </c>
      <c r="B1242" s="63" t="s">
        <v>8083</v>
      </c>
    </row>
    <row r="1243" spans="1:2" x14ac:dyDescent="0.25">
      <c r="A1243" s="62">
        <v>20111601</v>
      </c>
      <c r="B1243" s="63" t="s">
        <v>18194</v>
      </c>
    </row>
    <row r="1244" spans="1:2" x14ac:dyDescent="0.25">
      <c r="A1244" s="62">
        <v>20111602</v>
      </c>
      <c r="B1244" s="63" t="s">
        <v>5843</v>
      </c>
    </row>
    <row r="1245" spans="1:2" x14ac:dyDescent="0.25">
      <c r="A1245" s="62">
        <v>20111603</v>
      </c>
      <c r="B1245" s="63" t="s">
        <v>8841</v>
      </c>
    </row>
    <row r="1246" spans="1:2" x14ac:dyDescent="0.25">
      <c r="A1246" s="62">
        <v>20111604</v>
      </c>
      <c r="B1246" s="63" t="s">
        <v>9295</v>
      </c>
    </row>
    <row r="1247" spans="1:2" x14ac:dyDescent="0.25">
      <c r="A1247" s="62">
        <v>20111606</v>
      </c>
      <c r="B1247" s="63" t="s">
        <v>16985</v>
      </c>
    </row>
    <row r="1248" spans="1:2" x14ac:dyDescent="0.25">
      <c r="A1248" s="62">
        <v>20111607</v>
      </c>
      <c r="B1248" s="63" t="s">
        <v>18393</v>
      </c>
    </row>
    <row r="1249" spans="1:2" x14ac:dyDescent="0.25">
      <c r="A1249" s="62">
        <v>20111608</v>
      </c>
      <c r="B1249" s="63" t="s">
        <v>11017</v>
      </c>
    </row>
    <row r="1250" spans="1:2" x14ac:dyDescent="0.25">
      <c r="A1250" s="62">
        <v>20111609</v>
      </c>
      <c r="B1250" s="63" t="s">
        <v>17457</v>
      </c>
    </row>
    <row r="1251" spans="1:2" x14ac:dyDescent="0.25">
      <c r="A1251" s="62">
        <v>20111610</v>
      </c>
      <c r="B1251" s="63" t="s">
        <v>969</v>
      </c>
    </row>
    <row r="1252" spans="1:2" x14ac:dyDescent="0.25">
      <c r="A1252" s="62">
        <v>20111611</v>
      </c>
      <c r="B1252" s="63" t="s">
        <v>10874</v>
      </c>
    </row>
    <row r="1253" spans="1:2" x14ac:dyDescent="0.25">
      <c r="A1253" s="62">
        <v>20111612</v>
      </c>
      <c r="B1253" s="63" t="s">
        <v>9811</v>
      </c>
    </row>
    <row r="1254" spans="1:2" x14ac:dyDescent="0.25">
      <c r="A1254" s="62">
        <v>20111613</v>
      </c>
      <c r="B1254" s="63" t="s">
        <v>1700</v>
      </c>
    </row>
    <row r="1255" spans="1:2" x14ac:dyDescent="0.25">
      <c r="A1255" s="62">
        <v>20111614</v>
      </c>
      <c r="B1255" s="63" t="s">
        <v>2756</v>
      </c>
    </row>
    <row r="1256" spans="1:2" x14ac:dyDescent="0.25">
      <c r="A1256" s="62">
        <v>20111615</v>
      </c>
      <c r="B1256" s="63" t="s">
        <v>12329</v>
      </c>
    </row>
    <row r="1257" spans="1:2" x14ac:dyDescent="0.25">
      <c r="A1257" s="62">
        <v>20111616</v>
      </c>
      <c r="B1257" s="63" t="s">
        <v>10412</v>
      </c>
    </row>
    <row r="1258" spans="1:2" x14ac:dyDescent="0.25">
      <c r="A1258" s="62">
        <v>20111617</v>
      </c>
      <c r="B1258" s="63" t="s">
        <v>7060</v>
      </c>
    </row>
    <row r="1259" spans="1:2" x14ac:dyDescent="0.25">
      <c r="A1259" s="62">
        <v>20111618</v>
      </c>
      <c r="B1259" s="63" t="s">
        <v>1489</v>
      </c>
    </row>
    <row r="1260" spans="1:2" x14ac:dyDescent="0.25">
      <c r="A1260" s="62">
        <v>20111619</v>
      </c>
      <c r="B1260" s="63" t="s">
        <v>13045</v>
      </c>
    </row>
    <row r="1261" spans="1:2" x14ac:dyDescent="0.25">
      <c r="A1261" s="62">
        <v>20111701</v>
      </c>
      <c r="B1261" s="63" t="s">
        <v>6620</v>
      </c>
    </row>
    <row r="1262" spans="1:2" x14ac:dyDescent="0.25">
      <c r="A1262" s="62">
        <v>20111702</v>
      </c>
      <c r="B1262" s="63" t="s">
        <v>12992</v>
      </c>
    </row>
    <row r="1263" spans="1:2" x14ac:dyDescent="0.25">
      <c r="A1263" s="62">
        <v>20111703</v>
      </c>
      <c r="B1263" s="63" t="s">
        <v>3768</v>
      </c>
    </row>
    <row r="1264" spans="1:2" x14ac:dyDescent="0.25">
      <c r="A1264" s="62">
        <v>20111704</v>
      </c>
      <c r="B1264" s="63" t="s">
        <v>13983</v>
      </c>
    </row>
    <row r="1265" spans="1:2" x14ac:dyDescent="0.25">
      <c r="A1265" s="62">
        <v>20111705</v>
      </c>
      <c r="B1265" s="63" t="s">
        <v>8616</v>
      </c>
    </row>
    <row r="1266" spans="1:2" x14ac:dyDescent="0.25">
      <c r="A1266" s="62">
        <v>20111706</v>
      </c>
      <c r="B1266" s="63" t="s">
        <v>1840</v>
      </c>
    </row>
    <row r="1267" spans="1:2" x14ac:dyDescent="0.25">
      <c r="A1267" s="62">
        <v>20111707</v>
      </c>
      <c r="B1267" s="63" t="s">
        <v>11611</v>
      </c>
    </row>
    <row r="1268" spans="1:2" x14ac:dyDescent="0.25">
      <c r="A1268" s="62">
        <v>20111708</v>
      </c>
      <c r="B1268" s="63" t="s">
        <v>7202</v>
      </c>
    </row>
    <row r="1269" spans="1:2" x14ac:dyDescent="0.25">
      <c r="A1269" s="62">
        <v>20111709</v>
      </c>
      <c r="B1269" s="63" t="s">
        <v>3498</v>
      </c>
    </row>
    <row r="1270" spans="1:2" x14ac:dyDescent="0.25">
      <c r="A1270" s="62">
        <v>20121001</v>
      </c>
      <c r="B1270" s="63" t="s">
        <v>6375</v>
      </c>
    </row>
    <row r="1271" spans="1:2" x14ac:dyDescent="0.25">
      <c r="A1271" s="62">
        <v>20121002</v>
      </c>
      <c r="B1271" s="63" t="s">
        <v>17845</v>
      </c>
    </row>
    <row r="1272" spans="1:2" x14ac:dyDescent="0.25">
      <c r="A1272" s="62">
        <v>20121003</v>
      </c>
      <c r="B1272" s="63" t="s">
        <v>5747</v>
      </c>
    </row>
    <row r="1273" spans="1:2" x14ac:dyDescent="0.25">
      <c r="A1273" s="62">
        <v>20121004</v>
      </c>
      <c r="B1273" s="63" t="s">
        <v>5052</v>
      </c>
    </row>
    <row r="1274" spans="1:2" x14ac:dyDescent="0.25">
      <c r="A1274" s="62">
        <v>20121005</v>
      </c>
      <c r="B1274" s="63" t="s">
        <v>17046</v>
      </c>
    </row>
    <row r="1275" spans="1:2" x14ac:dyDescent="0.25">
      <c r="A1275" s="62">
        <v>20121006</v>
      </c>
      <c r="B1275" s="63" t="s">
        <v>2311</v>
      </c>
    </row>
    <row r="1276" spans="1:2" x14ac:dyDescent="0.25">
      <c r="A1276" s="62">
        <v>20121007</v>
      </c>
      <c r="B1276" s="63" t="s">
        <v>1965</v>
      </c>
    </row>
    <row r="1277" spans="1:2" x14ac:dyDescent="0.25">
      <c r="A1277" s="62">
        <v>20121008</v>
      </c>
      <c r="B1277" s="63" t="s">
        <v>17778</v>
      </c>
    </row>
    <row r="1278" spans="1:2" x14ac:dyDescent="0.25">
      <c r="A1278" s="62">
        <v>20121009</v>
      </c>
      <c r="B1278" s="63" t="s">
        <v>11457</v>
      </c>
    </row>
    <row r="1279" spans="1:2" x14ac:dyDescent="0.25">
      <c r="A1279" s="62">
        <v>20121010</v>
      </c>
      <c r="B1279" s="63" t="s">
        <v>5106</v>
      </c>
    </row>
    <row r="1280" spans="1:2" x14ac:dyDescent="0.25">
      <c r="A1280" s="62">
        <v>20121011</v>
      </c>
      <c r="B1280" s="63" t="s">
        <v>8475</v>
      </c>
    </row>
    <row r="1281" spans="1:2" x14ac:dyDescent="0.25">
      <c r="A1281" s="62">
        <v>20121012</v>
      </c>
      <c r="B1281" s="63" t="s">
        <v>14875</v>
      </c>
    </row>
    <row r="1282" spans="1:2" x14ac:dyDescent="0.25">
      <c r="A1282" s="62">
        <v>20121013</v>
      </c>
      <c r="B1282" s="63" t="s">
        <v>17733</v>
      </c>
    </row>
    <row r="1283" spans="1:2" x14ac:dyDescent="0.25">
      <c r="A1283" s="62">
        <v>20121014</v>
      </c>
      <c r="B1283" s="63" t="s">
        <v>817</v>
      </c>
    </row>
    <row r="1284" spans="1:2" x14ac:dyDescent="0.25">
      <c r="A1284" s="62">
        <v>20121015</v>
      </c>
      <c r="B1284" s="63" t="s">
        <v>7659</v>
      </c>
    </row>
    <row r="1285" spans="1:2" x14ac:dyDescent="0.25">
      <c r="A1285" s="62">
        <v>20121016</v>
      </c>
      <c r="B1285" s="63" t="s">
        <v>13985</v>
      </c>
    </row>
    <row r="1286" spans="1:2" x14ac:dyDescent="0.25">
      <c r="A1286" s="62">
        <v>20121101</v>
      </c>
      <c r="B1286" s="63" t="s">
        <v>9705</v>
      </c>
    </row>
    <row r="1287" spans="1:2" x14ac:dyDescent="0.25">
      <c r="A1287" s="62">
        <v>20121102</v>
      </c>
      <c r="B1287" s="63" t="s">
        <v>13334</v>
      </c>
    </row>
    <row r="1288" spans="1:2" x14ac:dyDescent="0.25">
      <c r="A1288" s="62">
        <v>20121103</v>
      </c>
      <c r="B1288" s="63" t="s">
        <v>2948</v>
      </c>
    </row>
    <row r="1289" spans="1:2" x14ac:dyDescent="0.25">
      <c r="A1289" s="62">
        <v>20121104</v>
      </c>
      <c r="B1289" s="63" t="s">
        <v>9967</v>
      </c>
    </row>
    <row r="1290" spans="1:2" x14ac:dyDescent="0.25">
      <c r="A1290" s="62">
        <v>20121105</v>
      </c>
      <c r="B1290" s="63" t="s">
        <v>11710</v>
      </c>
    </row>
    <row r="1291" spans="1:2" x14ac:dyDescent="0.25">
      <c r="A1291" s="62">
        <v>20121106</v>
      </c>
      <c r="B1291" s="63" t="s">
        <v>16624</v>
      </c>
    </row>
    <row r="1292" spans="1:2" x14ac:dyDescent="0.25">
      <c r="A1292" s="62">
        <v>20121107</v>
      </c>
      <c r="B1292" s="63" t="s">
        <v>6573</v>
      </c>
    </row>
    <row r="1293" spans="1:2" x14ac:dyDescent="0.25">
      <c r="A1293" s="62">
        <v>20121108</v>
      </c>
      <c r="B1293" s="63" t="s">
        <v>4916</v>
      </c>
    </row>
    <row r="1294" spans="1:2" x14ac:dyDescent="0.25">
      <c r="A1294" s="62">
        <v>20121109</v>
      </c>
      <c r="B1294" s="63" t="s">
        <v>7812</v>
      </c>
    </row>
    <row r="1295" spans="1:2" x14ac:dyDescent="0.25">
      <c r="A1295" s="62">
        <v>20121110</v>
      </c>
      <c r="B1295" s="63" t="s">
        <v>16559</v>
      </c>
    </row>
    <row r="1296" spans="1:2" x14ac:dyDescent="0.25">
      <c r="A1296" s="62">
        <v>20121111</v>
      </c>
      <c r="B1296" s="63" t="s">
        <v>3094</v>
      </c>
    </row>
    <row r="1297" spans="1:2" x14ac:dyDescent="0.25">
      <c r="A1297" s="62">
        <v>20121112</v>
      </c>
      <c r="B1297" s="63" t="s">
        <v>8572</v>
      </c>
    </row>
    <row r="1298" spans="1:2" x14ac:dyDescent="0.25">
      <c r="A1298" s="62">
        <v>20121113</v>
      </c>
      <c r="B1298" s="63" t="s">
        <v>3311</v>
      </c>
    </row>
    <row r="1299" spans="1:2" x14ac:dyDescent="0.25">
      <c r="A1299" s="62">
        <v>20121114</v>
      </c>
      <c r="B1299" s="63" t="s">
        <v>3252</v>
      </c>
    </row>
    <row r="1300" spans="1:2" x14ac:dyDescent="0.25">
      <c r="A1300" s="62">
        <v>20121115</v>
      </c>
      <c r="B1300" s="63" t="s">
        <v>2764</v>
      </c>
    </row>
    <row r="1301" spans="1:2" x14ac:dyDescent="0.25">
      <c r="A1301" s="62">
        <v>20121116</v>
      </c>
      <c r="B1301" s="63" t="s">
        <v>11242</v>
      </c>
    </row>
    <row r="1302" spans="1:2" x14ac:dyDescent="0.25">
      <c r="A1302" s="62">
        <v>20121117</v>
      </c>
      <c r="B1302" s="63" t="s">
        <v>17718</v>
      </c>
    </row>
    <row r="1303" spans="1:2" x14ac:dyDescent="0.25">
      <c r="A1303" s="62">
        <v>20121118</v>
      </c>
      <c r="B1303" s="63" t="s">
        <v>13843</v>
      </c>
    </row>
    <row r="1304" spans="1:2" x14ac:dyDescent="0.25">
      <c r="A1304" s="62">
        <v>20121119</v>
      </c>
      <c r="B1304" s="63" t="s">
        <v>16339</v>
      </c>
    </row>
    <row r="1305" spans="1:2" x14ac:dyDescent="0.25">
      <c r="A1305" s="62">
        <v>20121201</v>
      </c>
      <c r="B1305" s="63" t="s">
        <v>3658</v>
      </c>
    </row>
    <row r="1306" spans="1:2" x14ac:dyDescent="0.25">
      <c r="A1306" s="62">
        <v>20121202</v>
      </c>
      <c r="B1306" s="63" t="s">
        <v>14590</v>
      </c>
    </row>
    <row r="1307" spans="1:2" x14ac:dyDescent="0.25">
      <c r="A1307" s="62">
        <v>20121203</v>
      </c>
      <c r="B1307" s="63" t="s">
        <v>16477</v>
      </c>
    </row>
    <row r="1308" spans="1:2" x14ac:dyDescent="0.25">
      <c r="A1308" s="62">
        <v>20121204</v>
      </c>
      <c r="B1308" s="63" t="s">
        <v>13452</v>
      </c>
    </row>
    <row r="1309" spans="1:2" x14ac:dyDescent="0.25">
      <c r="A1309" s="62">
        <v>20121205</v>
      </c>
      <c r="B1309" s="63" t="s">
        <v>10333</v>
      </c>
    </row>
    <row r="1310" spans="1:2" x14ac:dyDescent="0.25">
      <c r="A1310" s="62">
        <v>20121206</v>
      </c>
      <c r="B1310" s="63" t="s">
        <v>3359</v>
      </c>
    </row>
    <row r="1311" spans="1:2" x14ac:dyDescent="0.25">
      <c r="A1311" s="62">
        <v>20121207</v>
      </c>
      <c r="B1311" s="63" t="s">
        <v>7629</v>
      </c>
    </row>
    <row r="1312" spans="1:2" x14ac:dyDescent="0.25">
      <c r="A1312" s="62">
        <v>20121208</v>
      </c>
      <c r="B1312" s="63" t="s">
        <v>971</v>
      </c>
    </row>
    <row r="1313" spans="1:2" x14ac:dyDescent="0.25">
      <c r="A1313" s="62">
        <v>20121209</v>
      </c>
      <c r="B1313" s="63" t="s">
        <v>6555</v>
      </c>
    </row>
    <row r="1314" spans="1:2" x14ac:dyDescent="0.25">
      <c r="A1314" s="62">
        <v>20121210</v>
      </c>
      <c r="B1314" s="63" t="s">
        <v>8547</v>
      </c>
    </row>
    <row r="1315" spans="1:2" x14ac:dyDescent="0.25">
      <c r="A1315" s="62">
        <v>20121211</v>
      </c>
      <c r="B1315" s="63" t="s">
        <v>13360</v>
      </c>
    </row>
    <row r="1316" spans="1:2" x14ac:dyDescent="0.25">
      <c r="A1316" s="62">
        <v>20121212</v>
      </c>
      <c r="B1316" s="63" t="s">
        <v>14463</v>
      </c>
    </row>
    <row r="1317" spans="1:2" x14ac:dyDescent="0.25">
      <c r="A1317" s="62">
        <v>20121213</v>
      </c>
      <c r="B1317" s="63" t="s">
        <v>1713</v>
      </c>
    </row>
    <row r="1318" spans="1:2" x14ac:dyDescent="0.25">
      <c r="A1318" s="62">
        <v>20121301</v>
      </c>
      <c r="B1318" s="63" t="s">
        <v>7412</v>
      </c>
    </row>
    <row r="1319" spans="1:2" x14ac:dyDescent="0.25">
      <c r="A1319" s="62">
        <v>20121302</v>
      </c>
      <c r="B1319" s="63" t="s">
        <v>16131</v>
      </c>
    </row>
    <row r="1320" spans="1:2" x14ac:dyDescent="0.25">
      <c r="A1320" s="62">
        <v>20121303</v>
      </c>
      <c r="B1320" s="63" t="s">
        <v>18403</v>
      </c>
    </row>
    <row r="1321" spans="1:2" x14ac:dyDescent="0.25">
      <c r="A1321" s="62">
        <v>20121304</v>
      </c>
      <c r="B1321" s="63" t="s">
        <v>14677</v>
      </c>
    </row>
    <row r="1322" spans="1:2" x14ac:dyDescent="0.25">
      <c r="A1322" s="62">
        <v>20121305</v>
      </c>
      <c r="B1322" s="63" t="s">
        <v>7922</v>
      </c>
    </row>
    <row r="1323" spans="1:2" x14ac:dyDescent="0.25">
      <c r="A1323" s="62">
        <v>20121306</v>
      </c>
      <c r="B1323" s="63" t="s">
        <v>11759</v>
      </c>
    </row>
    <row r="1324" spans="1:2" x14ac:dyDescent="0.25">
      <c r="A1324" s="62">
        <v>20121307</v>
      </c>
      <c r="B1324" s="63" t="s">
        <v>8232</v>
      </c>
    </row>
    <row r="1325" spans="1:2" x14ac:dyDescent="0.25">
      <c r="A1325" s="62">
        <v>20121308</v>
      </c>
      <c r="B1325" s="63" t="s">
        <v>1273</v>
      </c>
    </row>
    <row r="1326" spans="1:2" x14ac:dyDescent="0.25">
      <c r="A1326" s="62">
        <v>20121309</v>
      </c>
      <c r="B1326" s="63" t="s">
        <v>6611</v>
      </c>
    </row>
    <row r="1327" spans="1:2" x14ac:dyDescent="0.25">
      <c r="A1327" s="62">
        <v>20121310</v>
      </c>
      <c r="B1327" s="63" t="s">
        <v>17605</v>
      </c>
    </row>
    <row r="1328" spans="1:2" x14ac:dyDescent="0.25">
      <c r="A1328" s="62">
        <v>20121311</v>
      </c>
      <c r="B1328" s="63" t="s">
        <v>18492</v>
      </c>
    </row>
    <row r="1329" spans="1:2" x14ac:dyDescent="0.25">
      <c r="A1329" s="62">
        <v>20121312</v>
      </c>
      <c r="B1329" s="63" t="s">
        <v>6490</v>
      </c>
    </row>
    <row r="1330" spans="1:2" x14ac:dyDescent="0.25">
      <c r="A1330" s="62">
        <v>20121313</v>
      </c>
      <c r="B1330" s="63" t="s">
        <v>6922</v>
      </c>
    </row>
    <row r="1331" spans="1:2" x14ac:dyDescent="0.25">
      <c r="A1331" s="62">
        <v>20121314</v>
      </c>
      <c r="B1331" s="63" t="s">
        <v>11263</v>
      </c>
    </row>
    <row r="1332" spans="1:2" x14ac:dyDescent="0.25">
      <c r="A1332" s="62">
        <v>20121315</v>
      </c>
      <c r="B1332" s="63" t="s">
        <v>14462</v>
      </c>
    </row>
    <row r="1333" spans="1:2" x14ac:dyDescent="0.25">
      <c r="A1333" s="62">
        <v>20121316</v>
      </c>
      <c r="B1333" s="63" t="s">
        <v>10215</v>
      </c>
    </row>
    <row r="1334" spans="1:2" x14ac:dyDescent="0.25">
      <c r="A1334" s="62">
        <v>20121317</v>
      </c>
      <c r="B1334" s="63" t="s">
        <v>135</v>
      </c>
    </row>
    <row r="1335" spans="1:2" x14ac:dyDescent="0.25">
      <c r="A1335" s="62">
        <v>20121318</v>
      </c>
      <c r="B1335" s="63" t="s">
        <v>12413</v>
      </c>
    </row>
    <row r="1336" spans="1:2" x14ac:dyDescent="0.25">
      <c r="A1336" s="62">
        <v>20121319</v>
      </c>
      <c r="B1336" s="63" t="s">
        <v>2919</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2897</v>
      </c>
    </row>
    <row r="1341" spans="1:2" x14ac:dyDescent="0.25">
      <c r="A1341" s="62">
        <v>20121401</v>
      </c>
      <c r="B1341" s="63" t="s">
        <v>8919</v>
      </c>
    </row>
    <row r="1342" spans="1:2" x14ac:dyDescent="0.25">
      <c r="A1342" s="62">
        <v>20121402</v>
      </c>
      <c r="B1342" s="63" t="s">
        <v>17642</v>
      </c>
    </row>
    <row r="1343" spans="1:2" x14ac:dyDescent="0.25">
      <c r="A1343" s="62">
        <v>20121403</v>
      </c>
      <c r="B1343" s="63" t="s">
        <v>5269</v>
      </c>
    </row>
    <row r="1344" spans="1:2" x14ac:dyDescent="0.25">
      <c r="A1344" s="62">
        <v>20121404</v>
      </c>
      <c r="B1344" s="63" t="s">
        <v>7841</v>
      </c>
    </row>
    <row r="1345" spans="1:2" x14ac:dyDescent="0.25">
      <c r="A1345" s="62">
        <v>20121405</v>
      </c>
      <c r="B1345" s="63" t="s">
        <v>5492</v>
      </c>
    </row>
    <row r="1346" spans="1:2" x14ac:dyDescent="0.25">
      <c r="A1346" s="62">
        <v>20121406</v>
      </c>
      <c r="B1346" s="63" t="s">
        <v>12860</v>
      </c>
    </row>
    <row r="1347" spans="1:2" x14ac:dyDescent="0.25">
      <c r="A1347" s="62">
        <v>20121407</v>
      </c>
      <c r="B1347" s="63" t="s">
        <v>18232</v>
      </c>
    </row>
    <row r="1348" spans="1:2" x14ac:dyDescent="0.25">
      <c r="A1348" s="62">
        <v>20121408</v>
      </c>
      <c r="B1348" s="63" t="s">
        <v>12812</v>
      </c>
    </row>
    <row r="1349" spans="1:2" x14ac:dyDescent="0.25">
      <c r="A1349" s="62">
        <v>20121409</v>
      </c>
      <c r="B1349" s="63" t="s">
        <v>13112</v>
      </c>
    </row>
    <row r="1350" spans="1:2" x14ac:dyDescent="0.25">
      <c r="A1350" s="62">
        <v>20121410</v>
      </c>
      <c r="B1350" s="63" t="s">
        <v>2491</v>
      </c>
    </row>
    <row r="1351" spans="1:2" x14ac:dyDescent="0.25">
      <c r="A1351" s="62">
        <v>20121411</v>
      </c>
      <c r="B1351" s="63" t="s">
        <v>15888</v>
      </c>
    </row>
    <row r="1352" spans="1:2" x14ac:dyDescent="0.25">
      <c r="A1352" s="62">
        <v>20121412</v>
      </c>
      <c r="B1352" s="63" t="s">
        <v>11408</v>
      </c>
    </row>
    <row r="1353" spans="1:2" x14ac:dyDescent="0.25">
      <c r="A1353" s="62">
        <v>20121413</v>
      </c>
      <c r="B1353" s="63" t="s">
        <v>9826</v>
      </c>
    </row>
    <row r="1354" spans="1:2" x14ac:dyDescent="0.25">
      <c r="A1354" s="62">
        <v>20121414</v>
      </c>
      <c r="B1354" s="63" t="s">
        <v>10099</v>
      </c>
    </row>
    <row r="1355" spans="1:2" x14ac:dyDescent="0.25">
      <c r="A1355" s="62">
        <v>20121415</v>
      </c>
      <c r="B1355" s="63" t="s">
        <v>112</v>
      </c>
    </row>
    <row r="1356" spans="1:2" x14ac:dyDescent="0.25">
      <c r="A1356" s="62">
        <v>20121416</v>
      </c>
      <c r="B1356" s="63" t="s">
        <v>1234</v>
      </c>
    </row>
    <row r="1357" spans="1:2" x14ac:dyDescent="0.25">
      <c r="A1357" s="62">
        <v>20121417</v>
      </c>
      <c r="B1357" s="63" t="s">
        <v>3513</v>
      </c>
    </row>
    <row r="1358" spans="1:2" x14ac:dyDescent="0.25">
      <c r="A1358" s="62">
        <v>20121418</v>
      </c>
      <c r="B1358" s="63" t="s">
        <v>18283</v>
      </c>
    </row>
    <row r="1359" spans="1:2" x14ac:dyDescent="0.25">
      <c r="A1359" s="62">
        <v>20121419</v>
      </c>
      <c r="B1359" s="63" t="s">
        <v>5721</v>
      </c>
    </row>
    <row r="1360" spans="1:2" x14ac:dyDescent="0.25">
      <c r="A1360" s="62">
        <v>20121420</v>
      </c>
      <c r="B1360" s="63" t="s">
        <v>11043</v>
      </c>
    </row>
    <row r="1361" spans="1:2" x14ac:dyDescent="0.25">
      <c r="A1361" s="62">
        <v>20121421</v>
      </c>
      <c r="B1361" s="63" t="s">
        <v>9920</v>
      </c>
    </row>
    <row r="1362" spans="1:2" x14ac:dyDescent="0.25">
      <c r="A1362" s="62">
        <v>20121422</v>
      </c>
      <c r="B1362" s="63" t="s">
        <v>1241</v>
      </c>
    </row>
    <row r="1363" spans="1:2" x14ac:dyDescent="0.25">
      <c r="A1363" s="62">
        <v>20121423</v>
      </c>
      <c r="B1363" s="63" t="s">
        <v>16602</v>
      </c>
    </row>
    <row r="1364" spans="1:2" x14ac:dyDescent="0.25">
      <c r="A1364" s="62">
        <v>20121424</v>
      </c>
      <c r="B1364" s="63" t="s">
        <v>895</v>
      </c>
    </row>
    <row r="1365" spans="1:2" x14ac:dyDescent="0.25">
      <c r="A1365" s="62">
        <v>20121425</v>
      </c>
      <c r="B1365" s="63" t="s">
        <v>267</v>
      </c>
    </row>
    <row r="1366" spans="1:2" x14ac:dyDescent="0.25">
      <c r="A1366" s="62">
        <v>20121427</v>
      </c>
      <c r="B1366" s="63" t="s">
        <v>2782</v>
      </c>
    </row>
    <row r="1367" spans="1:2" x14ac:dyDescent="0.25">
      <c r="A1367" s="62">
        <v>20121428</v>
      </c>
      <c r="B1367" s="63" t="s">
        <v>8015</v>
      </c>
    </row>
    <row r="1368" spans="1:2" x14ac:dyDescent="0.25">
      <c r="A1368" s="62">
        <v>20121429</v>
      </c>
      <c r="B1368" s="63" t="s">
        <v>1843</v>
      </c>
    </row>
    <row r="1369" spans="1:2" x14ac:dyDescent="0.25">
      <c r="A1369" s="62">
        <v>20121430</v>
      </c>
      <c r="B1369" s="63" t="s">
        <v>11529</v>
      </c>
    </row>
    <row r="1370" spans="1:2" x14ac:dyDescent="0.25">
      <c r="A1370" s="62">
        <v>20121501</v>
      </c>
      <c r="B1370" s="63" t="s">
        <v>16475</v>
      </c>
    </row>
    <row r="1371" spans="1:2" x14ac:dyDescent="0.25">
      <c r="A1371" s="62">
        <v>20121502</v>
      </c>
      <c r="B1371" s="63" t="s">
        <v>3616</v>
      </c>
    </row>
    <row r="1372" spans="1:2" x14ac:dyDescent="0.25">
      <c r="A1372" s="62">
        <v>20121503</v>
      </c>
      <c r="B1372" s="63" t="s">
        <v>17533</v>
      </c>
    </row>
    <row r="1373" spans="1:2" x14ac:dyDescent="0.25">
      <c r="A1373" s="62">
        <v>20121504</v>
      </c>
      <c r="B1373" s="63" t="s">
        <v>1614</v>
      </c>
    </row>
    <row r="1374" spans="1:2" x14ac:dyDescent="0.25">
      <c r="A1374" s="62">
        <v>20121505</v>
      </c>
      <c r="B1374" s="63" t="s">
        <v>16936</v>
      </c>
    </row>
    <row r="1375" spans="1:2" x14ac:dyDescent="0.25">
      <c r="A1375" s="62">
        <v>20121506</v>
      </c>
      <c r="B1375" s="63" t="s">
        <v>9867</v>
      </c>
    </row>
    <row r="1376" spans="1:2" x14ac:dyDescent="0.25">
      <c r="A1376" s="62">
        <v>20121507</v>
      </c>
      <c r="B1376" s="63" t="s">
        <v>14569</v>
      </c>
    </row>
    <row r="1377" spans="1:2" x14ac:dyDescent="0.25">
      <c r="A1377" s="62">
        <v>20121508</v>
      </c>
      <c r="B1377" s="63" t="s">
        <v>16677</v>
      </c>
    </row>
    <row r="1378" spans="1:2" x14ac:dyDescent="0.25">
      <c r="A1378" s="62">
        <v>20121509</v>
      </c>
      <c r="B1378" s="63" t="s">
        <v>13021</v>
      </c>
    </row>
    <row r="1379" spans="1:2" x14ac:dyDescent="0.25">
      <c r="A1379" s="62">
        <v>20121510</v>
      </c>
      <c r="B1379" s="63" t="s">
        <v>6838</v>
      </c>
    </row>
    <row r="1380" spans="1:2" x14ac:dyDescent="0.25">
      <c r="A1380" s="62">
        <v>20121511</v>
      </c>
      <c r="B1380" s="63" t="s">
        <v>8763</v>
      </c>
    </row>
    <row r="1381" spans="1:2" x14ac:dyDescent="0.25">
      <c r="A1381" s="62">
        <v>20121512</v>
      </c>
      <c r="B1381" s="63" t="s">
        <v>16171</v>
      </c>
    </row>
    <row r="1382" spans="1:2" x14ac:dyDescent="0.25">
      <c r="A1382" s="62">
        <v>20121513</v>
      </c>
      <c r="B1382" s="63" t="s">
        <v>10790</v>
      </c>
    </row>
    <row r="1383" spans="1:2" x14ac:dyDescent="0.25">
      <c r="A1383" s="62">
        <v>20121514</v>
      </c>
      <c r="B1383" s="63" t="s">
        <v>827</v>
      </c>
    </row>
    <row r="1384" spans="1:2" x14ac:dyDescent="0.25">
      <c r="A1384" s="62">
        <v>20121515</v>
      </c>
      <c r="B1384" s="63" t="s">
        <v>9588</v>
      </c>
    </row>
    <row r="1385" spans="1:2" x14ac:dyDescent="0.25">
      <c r="A1385" s="62">
        <v>20121516</v>
      </c>
      <c r="B1385" s="63" t="s">
        <v>9749</v>
      </c>
    </row>
    <row r="1386" spans="1:2" x14ac:dyDescent="0.25">
      <c r="A1386" s="62">
        <v>20121601</v>
      </c>
      <c r="B1386" s="63" t="s">
        <v>6403</v>
      </c>
    </row>
    <row r="1387" spans="1:2" x14ac:dyDescent="0.25">
      <c r="A1387" s="62">
        <v>20121602</v>
      </c>
      <c r="B1387" s="63" t="s">
        <v>4835</v>
      </c>
    </row>
    <row r="1388" spans="1:2" x14ac:dyDescent="0.25">
      <c r="A1388" s="62">
        <v>20121603</v>
      </c>
      <c r="B1388" s="63" t="s">
        <v>14497</v>
      </c>
    </row>
    <row r="1389" spans="1:2" x14ac:dyDescent="0.25">
      <c r="A1389" s="62">
        <v>20121604</v>
      </c>
      <c r="B1389" s="63" t="s">
        <v>7573</v>
      </c>
    </row>
    <row r="1390" spans="1:2" x14ac:dyDescent="0.25">
      <c r="A1390" s="62">
        <v>20121605</v>
      </c>
      <c r="B1390" s="63" t="s">
        <v>18557</v>
      </c>
    </row>
    <row r="1391" spans="1:2" x14ac:dyDescent="0.25">
      <c r="A1391" s="62">
        <v>20121606</v>
      </c>
      <c r="B1391" s="63" t="s">
        <v>3172</v>
      </c>
    </row>
    <row r="1392" spans="1:2" x14ac:dyDescent="0.25">
      <c r="A1392" s="62">
        <v>20121607</v>
      </c>
      <c r="B1392" s="63" t="s">
        <v>13088</v>
      </c>
    </row>
    <row r="1393" spans="1:2" x14ac:dyDescent="0.25">
      <c r="A1393" s="62">
        <v>20121701</v>
      </c>
      <c r="B1393" s="63" t="s">
        <v>10712</v>
      </c>
    </row>
    <row r="1394" spans="1:2" x14ac:dyDescent="0.25">
      <c r="A1394" s="62">
        <v>20121702</v>
      </c>
      <c r="B1394" s="63" t="s">
        <v>8502</v>
      </c>
    </row>
    <row r="1395" spans="1:2" x14ac:dyDescent="0.25">
      <c r="A1395" s="62">
        <v>20121703</v>
      </c>
      <c r="B1395" s="63" t="s">
        <v>7996</v>
      </c>
    </row>
    <row r="1396" spans="1:2" x14ac:dyDescent="0.25">
      <c r="A1396" s="62">
        <v>20121704</v>
      </c>
      <c r="B1396" s="63" t="s">
        <v>1181</v>
      </c>
    </row>
    <row r="1397" spans="1:2" x14ac:dyDescent="0.25">
      <c r="A1397" s="62">
        <v>20121705</v>
      </c>
      <c r="B1397" s="63" t="s">
        <v>4499</v>
      </c>
    </row>
    <row r="1398" spans="1:2" x14ac:dyDescent="0.25">
      <c r="A1398" s="62">
        <v>20121706</v>
      </c>
      <c r="B1398" s="63" t="s">
        <v>13821</v>
      </c>
    </row>
    <row r="1399" spans="1:2" x14ac:dyDescent="0.25">
      <c r="A1399" s="62">
        <v>20121707</v>
      </c>
      <c r="B1399" s="63" t="s">
        <v>5077</v>
      </c>
    </row>
    <row r="1400" spans="1:2" x14ac:dyDescent="0.25">
      <c r="A1400" s="62">
        <v>20121708</v>
      </c>
      <c r="B1400" s="63" t="s">
        <v>8320</v>
      </c>
    </row>
    <row r="1401" spans="1:2" x14ac:dyDescent="0.25">
      <c r="A1401" s="62">
        <v>20121801</v>
      </c>
      <c r="B1401" s="63" t="s">
        <v>2191</v>
      </c>
    </row>
    <row r="1402" spans="1:2" x14ac:dyDescent="0.25">
      <c r="A1402" s="62">
        <v>20121802</v>
      </c>
      <c r="B1402" s="63" t="s">
        <v>8455</v>
      </c>
    </row>
    <row r="1403" spans="1:2" x14ac:dyDescent="0.25">
      <c r="A1403" s="62">
        <v>20121803</v>
      </c>
      <c r="B1403" s="63" t="s">
        <v>13999</v>
      </c>
    </row>
    <row r="1404" spans="1:2" x14ac:dyDescent="0.25">
      <c r="A1404" s="62">
        <v>20121804</v>
      </c>
      <c r="B1404" s="63" t="s">
        <v>383</v>
      </c>
    </row>
    <row r="1405" spans="1:2" x14ac:dyDescent="0.25">
      <c r="A1405" s="62">
        <v>20121805</v>
      </c>
      <c r="B1405" s="63" t="s">
        <v>11637</v>
      </c>
    </row>
    <row r="1406" spans="1:2" x14ac:dyDescent="0.25">
      <c r="A1406" s="62">
        <v>20121901</v>
      </c>
      <c r="B1406" s="63" t="s">
        <v>18428</v>
      </c>
    </row>
    <row r="1407" spans="1:2" x14ac:dyDescent="0.25">
      <c r="A1407" s="62">
        <v>20121902</v>
      </c>
      <c r="B1407" s="63" t="s">
        <v>5915</v>
      </c>
    </row>
    <row r="1408" spans="1:2" x14ac:dyDescent="0.25">
      <c r="A1408" s="62">
        <v>20121903</v>
      </c>
      <c r="B1408" s="63" t="s">
        <v>8926</v>
      </c>
    </row>
    <row r="1409" spans="1:2" x14ac:dyDescent="0.25">
      <c r="A1409" s="62">
        <v>20121904</v>
      </c>
      <c r="B1409" s="63" t="s">
        <v>1897</v>
      </c>
    </row>
    <row r="1410" spans="1:2" x14ac:dyDescent="0.25">
      <c r="A1410" s="62">
        <v>20121905</v>
      </c>
      <c r="B1410" s="63" t="s">
        <v>7836</v>
      </c>
    </row>
    <row r="1411" spans="1:2" x14ac:dyDescent="0.25">
      <c r="A1411" s="62">
        <v>20121906</v>
      </c>
      <c r="B1411" s="63" t="s">
        <v>15724</v>
      </c>
    </row>
    <row r="1412" spans="1:2" x14ac:dyDescent="0.25">
      <c r="A1412" s="62">
        <v>20121907</v>
      </c>
      <c r="B1412" s="63" t="s">
        <v>18442</v>
      </c>
    </row>
    <row r="1413" spans="1:2" x14ac:dyDescent="0.25">
      <c r="A1413" s="62">
        <v>20121908</v>
      </c>
      <c r="B1413" s="63" t="s">
        <v>12212</v>
      </c>
    </row>
    <row r="1414" spans="1:2" x14ac:dyDescent="0.25">
      <c r="A1414" s="62">
        <v>20121909</v>
      </c>
      <c r="B1414" s="63" t="s">
        <v>13618</v>
      </c>
    </row>
    <row r="1415" spans="1:2" x14ac:dyDescent="0.25">
      <c r="A1415" s="62">
        <v>20121910</v>
      </c>
      <c r="B1415" s="63" t="s">
        <v>12139</v>
      </c>
    </row>
    <row r="1416" spans="1:2" x14ac:dyDescent="0.25">
      <c r="A1416" s="62">
        <v>20121911</v>
      </c>
      <c r="B1416" s="63" t="s">
        <v>1504</v>
      </c>
    </row>
    <row r="1417" spans="1:2" x14ac:dyDescent="0.25">
      <c r="A1417" s="62">
        <v>20121912</v>
      </c>
      <c r="B1417" s="63" t="s">
        <v>14377</v>
      </c>
    </row>
    <row r="1418" spans="1:2" x14ac:dyDescent="0.25">
      <c r="A1418" s="62">
        <v>20121913</v>
      </c>
      <c r="B1418" s="63" t="s">
        <v>15211</v>
      </c>
    </row>
    <row r="1419" spans="1:2" x14ac:dyDescent="0.25">
      <c r="A1419" s="62">
        <v>20121914</v>
      </c>
      <c r="B1419" s="63" t="s">
        <v>15103</v>
      </c>
    </row>
    <row r="1420" spans="1:2" x14ac:dyDescent="0.25">
      <c r="A1420" s="62">
        <v>20122001</v>
      </c>
      <c r="B1420" s="63" t="s">
        <v>777</v>
      </c>
    </row>
    <row r="1421" spans="1:2" x14ac:dyDescent="0.25">
      <c r="A1421" s="62">
        <v>20122002</v>
      </c>
      <c r="B1421" s="63" t="s">
        <v>16460</v>
      </c>
    </row>
    <row r="1422" spans="1:2" x14ac:dyDescent="0.25">
      <c r="A1422" s="62">
        <v>20122003</v>
      </c>
      <c r="B1422" s="63" t="s">
        <v>17882</v>
      </c>
    </row>
    <row r="1423" spans="1:2" x14ac:dyDescent="0.25">
      <c r="A1423" s="62">
        <v>20122004</v>
      </c>
      <c r="B1423" s="63" t="s">
        <v>12288</v>
      </c>
    </row>
    <row r="1424" spans="1:2" x14ac:dyDescent="0.25">
      <c r="A1424" s="62">
        <v>20122005</v>
      </c>
      <c r="B1424" s="63" t="s">
        <v>3193</v>
      </c>
    </row>
    <row r="1425" spans="1:2" x14ac:dyDescent="0.25">
      <c r="A1425" s="62">
        <v>20122006</v>
      </c>
      <c r="B1425" s="63" t="s">
        <v>1853</v>
      </c>
    </row>
    <row r="1426" spans="1:2" x14ac:dyDescent="0.25">
      <c r="A1426" s="62">
        <v>20122101</v>
      </c>
      <c r="B1426" s="63" t="s">
        <v>8406</v>
      </c>
    </row>
    <row r="1427" spans="1:2" x14ac:dyDescent="0.25">
      <c r="A1427" s="62">
        <v>20122102</v>
      </c>
      <c r="B1427" s="63" t="s">
        <v>10101</v>
      </c>
    </row>
    <row r="1428" spans="1:2" x14ac:dyDescent="0.25">
      <c r="A1428" s="62">
        <v>20122103</v>
      </c>
      <c r="B1428" s="63" t="s">
        <v>9739</v>
      </c>
    </row>
    <row r="1429" spans="1:2" x14ac:dyDescent="0.25">
      <c r="A1429" s="62">
        <v>20122104</v>
      </c>
      <c r="B1429" s="63" t="s">
        <v>982</v>
      </c>
    </row>
    <row r="1430" spans="1:2" x14ac:dyDescent="0.25">
      <c r="A1430" s="62">
        <v>20122105</v>
      </c>
      <c r="B1430" s="63" t="s">
        <v>7918</v>
      </c>
    </row>
    <row r="1431" spans="1:2" x14ac:dyDescent="0.25">
      <c r="A1431" s="62">
        <v>20122106</v>
      </c>
      <c r="B1431" s="63" t="s">
        <v>13819</v>
      </c>
    </row>
    <row r="1432" spans="1:2" x14ac:dyDescent="0.25">
      <c r="A1432" s="62">
        <v>20122107</v>
      </c>
      <c r="B1432" s="63" t="s">
        <v>629</v>
      </c>
    </row>
    <row r="1433" spans="1:2" x14ac:dyDescent="0.25">
      <c r="A1433" s="62">
        <v>20122108</v>
      </c>
      <c r="B1433" s="63" t="s">
        <v>9943</v>
      </c>
    </row>
    <row r="1434" spans="1:2" x14ac:dyDescent="0.25">
      <c r="A1434" s="62">
        <v>20122109</v>
      </c>
      <c r="B1434" s="63" t="s">
        <v>10518</v>
      </c>
    </row>
    <row r="1435" spans="1:2" x14ac:dyDescent="0.25">
      <c r="A1435" s="62">
        <v>20122110</v>
      </c>
      <c r="B1435" s="63" t="s">
        <v>8450</v>
      </c>
    </row>
    <row r="1436" spans="1:2" x14ac:dyDescent="0.25">
      <c r="A1436" s="62">
        <v>20122111</v>
      </c>
      <c r="B1436" s="63" t="s">
        <v>1231</v>
      </c>
    </row>
    <row r="1437" spans="1:2" x14ac:dyDescent="0.25">
      <c r="A1437" s="62">
        <v>20122112</v>
      </c>
      <c r="B1437" s="63" t="s">
        <v>15327</v>
      </c>
    </row>
    <row r="1438" spans="1:2" x14ac:dyDescent="0.25">
      <c r="A1438" s="62">
        <v>20122113</v>
      </c>
      <c r="B1438" s="63" t="s">
        <v>7678</v>
      </c>
    </row>
    <row r="1439" spans="1:2" x14ac:dyDescent="0.25">
      <c r="A1439" s="62">
        <v>20122114</v>
      </c>
      <c r="B1439" s="63" t="s">
        <v>7954</v>
      </c>
    </row>
    <row r="1440" spans="1:2" x14ac:dyDescent="0.25">
      <c r="A1440" s="62">
        <v>20122115</v>
      </c>
      <c r="B1440" s="63" t="s">
        <v>17493</v>
      </c>
    </row>
    <row r="1441" spans="1:2" x14ac:dyDescent="0.25">
      <c r="A1441" s="62">
        <v>20122201</v>
      </c>
      <c r="B1441" s="63" t="s">
        <v>2170</v>
      </c>
    </row>
    <row r="1442" spans="1:2" x14ac:dyDescent="0.25">
      <c r="A1442" s="62">
        <v>20122202</v>
      </c>
      <c r="B1442" s="63" t="s">
        <v>5923</v>
      </c>
    </row>
    <row r="1443" spans="1:2" x14ac:dyDescent="0.25">
      <c r="A1443" s="62">
        <v>20122203</v>
      </c>
      <c r="B1443" s="63" t="s">
        <v>16701</v>
      </c>
    </row>
    <row r="1444" spans="1:2" x14ac:dyDescent="0.25">
      <c r="A1444" s="62">
        <v>20122204</v>
      </c>
      <c r="B1444" s="63" t="s">
        <v>17082</v>
      </c>
    </row>
    <row r="1445" spans="1:2" x14ac:dyDescent="0.25">
      <c r="A1445" s="62">
        <v>20122205</v>
      </c>
      <c r="B1445" s="63" t="s">
        <v>566</v>
      </c>
    </row>
    <row r="1446" spans="1:2" x14ac:dyDescent="0.25">
      <c r="A1446" s="62">
        <v>20122206</v>
      </c>
      <c r="B1446" s="63" t="s">
        <v>9648</v>
      </c>
    </row>
    <row r="1447" spans="1:2" x14ac:dyDescent="0.25">
      <c r="A1447" s="62">
        <v>20122207</v>
      </c>
      <c r="B1447" s="63" t="s">
        <v>1964</v>
      </c>
    </row>
    <row r="1448" spans="1:2" x14ac:dyDescent="0.25">
      <c r="A1448" s="62">
        <v>20122208</v>
      </c>
      <c r="B1448" s="63" t="s">
        <v>12559</v>
      </c>
    </row>
    <row r="1449" spans="1:2" x14ac:dyDescent="0.25">
      <c r="A1449" s="62">
        <v>20122209</v>
      </c>
      <c r="B1449" s="63" t="s">
        <v>3675</v>
      </c>
    </row>
    <row r="1450" spans="1:2" x14ac:dyDescent="0.25">
      <c r="A1450" s="62">
        <v>20122210</v>
      </c>
      <c r="B1450" s="63" t="s">
        <v>13588</v>
      </c>
    </row>
    <row r="1451" spans="1:2" x14ac:dyDescent="0.25">
      <c r="A1451" s="62">
        <v>20122211</v>
      </c>
      <c r="B1451" s="63" t="s">
        <v>6154</v>
      </c>
    </row>
    <row r="1452" spans="1:2" x14ac:dyDescent="0.25">
      <c r="A1452" s="62">
        <v>20122212</v>
      </c>
      <c r="B1452" s="63" t="s">
        <v>8532</v>
      </c>
    </row>
    <row r="1453" spans="1:2" x14ac:dyDescent="0.25">
      <c r="A1453" s="62">
        <v>20122213</v>
      </c>
      <c r="B1453" s="63" t="s">
        <v>1021</v>
      </c>
    </row>
    <row r="1454" spans="1:2" x14ac:dyDescent="0.25">
      <c r="A1454" s="62">
        <v>20122214</v>
      </c>
      <c r="B1454" s="63" t="s">
        <v>13782</v>
      </c>
    </row>
    <row r="1455" spans="1:2" x14ac:dyDescent="0.25">
      <c r="A1455" s="62">
        <v>20122215</v>
      </c>
      <c r="B1455" s="63" t="s">
        <v>2200</v>
      </c>
    </row>
    <row r="1456" spans="1:2" x14ac:dyDescent="0.25">
      <c r="A1456" s="62">
        <v>20122216</v>
      </c>
      <c r="B1456" s="63" t="s">
        <v>8665</v>
      </c>
    </row>
    <row r="1457" spans="1:2" x14ac:dyDescent="0.25">
      <c r="A1457" s="62">
        <v>20122301</v>
      </c>
      <c r="B1457" s="63" t="s">
        <v>10796</v>
      </c>
    </row>
    <row r="1458" spans="1:2" x14ac:dyDescent="0.25">
      <c r="A1458" s="62">
        <v>20122302</v>
      </c>
      <c r="B1458" s="63" t="s">
        <v>18341</v>
      </c>
    </row>
    <row r="1459" spans="1:2" x14ac:dyDescent="0.25">
      <c r="A1459" s="62">
        <v>20122303</v>
      </c>
      <c r="B1459" s="63" t="s">
        <v>13517</v>
      </c>
    </row>
    <row r="1460" spans="1:2" x14ac:dyDescent="0.25">
      <c r="A1460" s="62">
        <v>20122304</v>
      </c>
      <c r="B1460" s="63" t="s">
        <v>4618</v>
      </c>
    </row>
    <row r="1461" spans="1:2" x14ac:dyDescent="0.25">
      <c r="A1461" s="62">
        <v>20122305</v>
      </c>
      <c r="B1461" s="63" t="s">
        <v>17088</v>
      </c>
    </row>
    <row r="1462" spans="1:2" x14ac:dyDescent="0.25">
      <c r="A1462" s="62">
        <v>20122306</v>
      </c>
      <c r="B1462" s="63" t="s">
        <v>4172</v>
      </c>
    </row>
    <row r="1463" spans="1:2" x14ac:dyDescent="0.25">
      <c r="A1463" s="62">
        <v>20122307</v>
      </c>
      <c r="B1463" s="63" t="s">
        <v>4915</v>
      </c>
    </row>
    <row r="1464" spans="1:2" x14ac:dyDescent="0.25">
      <c r="A1464" s="62">
        <v>20122308</v>
      </c>
      <c r="B1464" s="63" t="s">
        <v>7674</v>
      </c>
    </row>
    <row r="1465" spans="1:2" x14ac:dyDescent="0.25">
      <c r="A1465" s="62">
        <v>20122309</v>
      </c>
      <c r="B1465" s="63" t="s">
        <v>3147</v>
      </c>
    </row>
    <row r="1466" spans="1:2" x14ac:dyDescent="0.25">
      <c r="A1466" s="62">
        <v>20122310</v>
      </c>
      <c r="B1466" s="63" t="s">
        <v>15391</v>
      </c>
    </row>
    <row r="1467" spans="1:2" x14ac:dyDescent="0.25">
      <c r="A1467" s="62">
        <v>20122311</v>
      </c>
      <c r="B1467" s="63" t="s">
        <v>5359</v>
      </c>
    </row>
    <row r="1468" spans="1:2" x14ac:dyDescent="0.25">
      <c r="A1468" s="62">
        <v>20122312</v>
      </c>
      <c r="B1468" s="63" t="s">
        <v>1920</v>
      </c>
    </row>
    <row r="1469" spans="1:2" x14ac:dyDescent="0.25">
      <c r="A1469" s="62">
        <v>20122313</v>
      </c>
      <c r="B1469" s="63" t="s">
        <v>4891</v>
      </c>
    </row>
    <row r="1470" spans="1:2" x14ac:dyDescent="0.25">
      <c r="A1470" s="62">
        <v>20122314</v>
      </c>
      <c r="B1470" s="63" t="s">
        <v>14562</v>
      </c>
    </row>
    <row r="1471" spans="1:2" x14ac:dyDescent="0.25">
      <c r="A1471" s="62">
        <v>20122315</v>
      </c>
      <c r="B1471" s="63" t="s">
        <v>9693</v>
      </c>
    </row>
    <row r="1472" spans="1:2" x14ac:dyDescent="0.25">
      <c r="A1472" s="62">
        <v>20122316</v>
      </c>
      <c r="B1472" s="63" t="s">
        <v>5597</v>
      </c>
    </row>
    <row r="1473" spans="1:2" x14ac:dyDescent="0.25">
      <c r="A1473" s="62">
        <v>20122317</v>
      </c>
      <c r="B1473" s="63" t="s">
        <v>794</v>
      </c>
    </row>
    <row r="1474" spans="1:2" x14ac:dyDescent="0.25">
      <c r="A1474" s="62">
        <v>20122318</v>
      </c>
      <c r="B1474" s="63" t="s">
        <v>15781</v>
      </c>
    </row>
    <row r="1475" spans="1:2" x14ac:dyDescent="0.25">
      <c r="A1475" s="62">
        <v>20122319</v>
      </c>
      <c r="B1475" s="63" t="s">
        <v>15887</v>
      </c>
    </row>
    <row r="1476" spans="1:2" x14ac:dyDescent="0.25">
      <c r="A1476" s="62">
        <v>20122320</v>
      </c>
      <c r="B1476" s="63" t="s">
        <v>18137</v>
      </c>
    </row>
    <row r="1477" spans="1:2" x14ac:dyDescent="0.25">
      <c r="A1477" s="62">
        <v>20122321</v>
      </c>
      <c r="B1477" s="63" t="s">
        <v>2999</v>
      </c>
    </row>
    <row r="1478" spans="1:2" x14ac:dyDescent="0.25">
      <c r="A1478" s="62">
        <v>20122322</v>
      </c>
      <c r="B1478" s="63" t="s">
        <v>3337</v>
      </c>
    </row>
    <row r="1479" spans="1:2" x14ac:dyDescent="0.25">
      <c r="A1479" s="62">
        <v>20122323</v>
      </c>
      <c r="B1479" s="63" t="s">
        <v>10202</v>
      </c>
    </row>
    <row r="1480" spans="1:2" x14ac:dyDescent="0.25">
      <c r="A1480" s="62">
        <v>20122324</v>
      </c>
      <c r="B1480" s="63" t="s">
        <v>15326</v>
      </c>
    </row>
    <row r="1481" spans="1:2" x14ac:dyDescent="0.25">
      <c r="A1481" s="62">
        <v>20122325</v>
      </c>
      <c r="B1481" s="63" t="s">
        <v>14151</v>
      </c>
    </row>
    <row r="1482" spans="1:2" x14ac:dyDescent="0.25">
      <c r="A1482" s="62">
        <v>20122326</v>
      </c>
      <c r="B1482" s="63" t="s">
        <v>17637</v>
      </c>
    </row>
    <row r="1483" spans="1:2" x14ac:dyDescent="0.25">
      <c r="A1483" s="62">
        <v>20122327</v>
      </c>
      <c r="B1483" s="63" t="s">
        <v>17771</v>
      </c>
    </row>
    <row r="1484" spans="1:2" x14ac:dyDescent="0.25">
      <c r="A1484" s="62">
        <v>20122328</v>
      </c>
      <c r="B1484" s="63" t="s">
        <v>8691</v>
      </c>
    </row>
    <row r="1485" spans="1:2" x14ac:dyDescent="0.25">
      <c r="A1485" s="62">
        <v>20122329</v>
      </c>
      <c r="B1485" s="63" t="s">
        <v>13923</v>
      </c>
    </row>
    <row r="1486" spans="1:2" x14ac:dyDescent="0.25">
      <c r="A1486" s="62">
        <v>20122330</v>
      </c>
      <c r="B1486" s="63" t="s">
        <v>17215</v>
      </c>
    </row>
    <row r="1487" spans="1:2" x14ac:dyDescent="0.25">
      <c r="A1487" s="62">
        <v>20122331</v>
      </c>
      <c r="B1487" s="63" t="s">
        <v>15145</v>
      </c>
    </row>
    <row r="1488" spans="1:2" x14ac:dyDescent="0.25">
      <c r="A1488" s="62">
        <v>20122332</v>
      </c>
      <c r="B1488" s="63" t="s">
        <v>11091</v>
      </c>
    </row>
    <row r="1489" spans="1:2" x14ac:dyDescent="0.25">
      <c r="A1489" s="62">
        <v>20122333</v>
      </c>
      <c r="B1489" s="63" t="s">
        <v>16467</v>
      </c>
    </row>
    <row r="1490" spans="1:2" x14ac:dyDescent="0.25">
      <c r="A1490" s="62">
        <v>20122334</v>
      </c>
      <c r="B1490" s="63" t="s">
        <v>2357</v>
      </c>
    </row>
    <row r="1491" spans="1:2" x14ac:dyDescent="0.25">
      <c r="A1491" s="62">
        <v>20122335</v>
      </c>
      <c r="B1491" s="63" t="s">
        <v>5058</v>
      </c>
    </row>
    <row r="1492" spans="1:2" x14ac:dyDescent="0.25">
      <c r="A1492" s="62">
        <v>20122336</v>
      </c>
      <c r="B1492" s="63" t="s">
        <v>6986</v>
      </c>
    </row>
    <row r="1493" spans="1:2" x14ac:dyDescent="0.25">
      <c r="A1493" s="62">
        <v>20122338</v>
      </c>
      <c r="B1493" s="63" t="s">
        <v>2433</v>
      </c>
    </row>
    <row r="1494" spans="1:2" x14ac:dyDescent="0.25">
      <c r="A1494" s="62">
        <v>20122339</v>
      </c>
      <c r="B1494" s="63" t="s">
        <v>6913</v>
      </c>
    </row>
    <row r="1495" spans="1:2" x14ac:dyDescent="0.25">
      <c r="A1495" s="62">
        <v>20122340</v>
      </c>
      <c r="B1495" s="63" t="s">
        <v>15994</v>
      </c>
    </row>
    <row r="1496" spans="1:2" x14ac:dyDescent="0.25">
      <c r="A1496" s="62">
        <v>20122341</v>
      </c>
      <c r="B1496" s="63" t="s">
        <v>17340</v>
      </c>
    </row>
    <row r="1497" spans="1:2" x14ac:dyDescent="0.25">
      <c r="A1497" s="62">
        <v>20122342</v>
      </c>
      <c r="B1497" s="63" t="s">
        <v>9029</v>
      </c>
    </row>
    <row r="1498" spans="1:2" x14ac:dyDescent="0.25">
      <c r="A1498" s="62">
        <v>20122343</v>
      </c>
      <c r="B1498" s="63" t="s">
        <v>12258</v>
      </c>
    </row>
    <row r="1499" spans="1:2" x14ac:dyDescent="0.25">
      <c r="A1499" s="62">
        <v>20122344</v>
      </c>
      <c r="B1499" s="63" t="s">
        <v>5600</v>
      </c>
    </row>
    <row r="1500" spans="1:2" x14ac:dyDescent="0.25">
      <c r="A1500" s="62">
        <v>20122345</v>
      </c>
      <c r="B1500" s="63" t="s">
        <v>15575</v>
      </c>
    </row>
    <row r="1501" spans="1:2" x14ac:dyDescent="0.25">
      <c r="A1501" s="62">
        <v>20122346</v>
      </c>
      <c r="B1501" s="63" t="s">
        <v>11862</v>
      </c>
    </row>
    <row r="1502" spans="1:2" x14ac:dyDescent="0.25">
      <c r="A1502" s="62">
        <v>20122347</v>
      </c>
      <c r="B1502" s="63" t="s">
        <v>4722</v>
      </c>
    </row>
    <row r="1503" spans="1:2" x14ac:dyDescent="0.25">
      <c r="A1503" s="62">
        <v>20122348</v>
      </c>
      <c r="B1503" s="63" t="s">
        <v>1760</v>
      </c>
    </row>
    <row r="1504" spans="1:2" x14ac:dyDescent="0.25">
      <c r="A1504" s="62">
        <v>20122349</v>
      </c>
      <c r="B1504" s="63" t="s">
        <v>7247</v>
      </c>
    </row>
    <row r="1505" spans="1:2" x14ac:dyDescent="0.25">
      <c r="A1505" s="62">
        <v>20122350</v>
      </c>
      <c r="B1505" s="63" t="s">
        <v>4316</v>
      </c>
    </row>
    <row r="1506" spans="1:2" x14ac:dyDescent="0.25">
      <c r="A1506" s="62">
        <v>20122351</v>
      </c>
      <c r="B1506" s="63" t="s">
        <v>17333</v>
      </c>
    </row>
    <row r="1507" spans="1:2" x14ac:dyDescent="0.25">
      <c r="A1507" s="62">
        <v>20122352</v>
      </c>
      <c r="B1507" s="63" t="s">
        <v>7777</v>
      </c>
    </row>
    <row r="1508" spans="1:2" x14ac:dyDescent="0.25">
      <c r="A1508" s="62">
        <v>20122353</v>
      </c>
      <c r="B1508" s="63" t="s">
        <v>4394</v>
      </c>
    </row>
    <row r="1509" spans="1:2" x14ac:dyDescent="0.25">
      <c r="A1509" s="62">
        <v>20122354</v>
      </c>
      <c r="B1509" s="63" t="s">
        <v>10542</v>
      </c>
    </row>
    <row r="1510" spans="1:2" x14ac:dyDescent="0.25">
      <c r="A1510" s="62">
        <v>20122356</v>
      </c>
      <c r="B1510" s="63" t="s">
        <v>9767</v>
      </c>
    </row>
    <row r="1511" spans="1:2" x14ac:dyDescent="0.25">
      <c r="A1511" s="62">
        <v>20122357</v>
      </c>
      <c r="B1511" s="63" t="s">
        <v>6045</v>
      </c>
    </row>
    <row r="1512" spans="1:2" x14ac:dyDescent="0.25">
      <c r="A1512" s="62">
        <v>20122401</v>
      </c>
      <c r="B1512" s="63" t="s">
        <v>13827</v>
      </c>
    </row>
    <row r="1513" spans="1:2" x14ac:dyDescent="0.25">
      <c r="A1513" s="62">
        <v>20122402</v>
      </c>
      <c r="B1513" s="63" t="s">
        <v>1292</v>
      </c>
    </row>
    <row r="1514" spans="1:2" x14ac:dyDescent="0.25">
      <c r="A1514" s="62">
        <v>20122403</v>
      </c>
      <c r="B1514" s="63" t="s">
        <v>18431</v>
      </c>
    </row>
    <row r="1515" spans="1:2" x14ac:dyDescent="0.25">
      <c r="A1515" s="62">
        <v>20122404</v>
      </c>
      <c r="B1515" s="63" t="s">
        <v>12397</v>
      </c>
    </row>
    <row r="1516" spans="1:2" x14ac:dyDescent="0.25">
      <c r="A1516" s="62">
        <v>20122405</v>
      </c>
      <c r="B1516" s="63" t="s">
        <v>563</v>
      </c>
    </row>
    <row r="1517" spans="1:2" x14ac:dyDescent="0.25">
      <c r="A1517" s="62">
        <v>20122406</v>
      </c>
      <c r="B1517" s="63" t="s">
        <v>8810</v>
      </c>
    </row>
    <row r="1518" spans="1:2" x14ac:dyDescent="0.25">
      <c r="A1518" s="62">
        <v>20122407</v>
      </c>
      <c r="B1518" s="63" t="s">
        <v>10876</v>
      </c>
    </row>
    <row r="1519" spans="1:2" x14ac:dyDescent="0.25">
      <c r="A1519" s="62">
        <v>20122408</v>
      </c>
      <c r="B1519" s="63" t="s">
        <v>15210</v>
      </c>
    </row>
    <row r="1520" spans="1:2" x14ac:dyDescent="0.25">
      <c r="A1520" s="62">
        <v>20122409</v>
      </c>
      <c r="B1520" s="63" t="s">
        <v>5501</v>
      </c>
    </row>
    <row r="1521" spans="1:2" x14ac:dyDescent="0.25">
      <c r="A1521" s="62">
        <v>20122410</v>
      </c>
      <c r="B1521" s="63" t="s">
        <v>6593</v>
      </c>
    </row>
    <row r="1522" spans="1:2" x14ac:dyDescent="0.25">
      <c r="A1522" s="62">
        <v>20122501</v>
      </c>
      <c r="B1522" s="63" t="s">
        <v>7436</v>
      </c>
    </row>
    <row r="1523" spans="1:2" x14ac:dyDescent="0.25">
      <c r="A1523" s="62">
        <v>20122502</v>
      </c>
      <c r="B1523" s="63" t="s">
        <v>6138</v>
      </c>
    </row>
    <row r="1524" spans="1:2" x14ac:dyDescent="0.25">
      <c r="A1524" s="62">
        <v>20122503</v>
      </c>
      <c r="B1524" s="63" t="s">
        <v>3914</v>
      </c>
    </row>
    <row r="1525" spans="1:2" x14ac:dyDescent="0.25">
      <c r="A1525" s="62">
        <v>20122504</v>
      </c>
      <c r="B1525" s="63" t="s">
        <v>7184</v>
      </c>
    </row>
    <row r="1526" spans="1:2" x14ac:dyDescent="0.25">
      <c r="A1526" s="62">
        <v>20122505</v>
      </c>
      <c r="B1526" s="63" t="s">
        <v>10454</v>
      </c>
    </row>
    <row r="1527" spans="1:2" x14ac:dyDescent="0.25">
      <c r="A1527" s="62">
        <v>20122506</v>
      </c>
      <c r="B1527" s="63" t="s">
        <v>4067</v>
      </c>
    </row>
    <row r="1528" spans="1:2" x14ac:dyDescent="0.25">
      <c r="A1528" s="62">
        <v>20122507</v>
      </c>
      <c r="B1528" s="63" t="s">
        <v>14172</v>
      </c>
    </row>
    <row r="1529" spans="1:2" x14ac:dyDescent="0.25">
      <c r="A1529" s="62">
        <v>20122508</v>
      </c>
      <c r="B1529" s="63" t="s">
        <v>6198</v>
      </c>
    </row>
    <row r="1530" spans="1:2" x14ac:dyDescent="0.25">
      <c r="A1530" s="62">
        <v>20122509</v>
      </c>
      <c r="B1530" s="63" t="s">
        <v>6915</v>
      </c>
    </row>
    <row r="1531" spans="1:2" x14ac:dyDescent="0.25">
      <c r="A1531" s="62">
        <v>20122510</v>
      </c>
      <c r="B1531" s="63" t="s">
        <v>14762</v>
      </c>
    </row>
    <row r="1532" spans="1:2" x14ac:dyDescent="0.25">
      <c r="A1532" s="62">
        <v>20122511</v>
      </c>
      <c r="B1532" s="63" t="s">
        <v>3354</v>
      </c>
    </row>
    <row r="1533" spans="1:2" x14ac:dyDescent="0.25">
      <c r="A1533" s="62">
        <v>20122512</v>
      </c>
      <c r="B1533" s="63" t="s">
        <v>6295</v>
      </c>
    </row>
    <row r="1534" spans="1:2" x14ac:dyDescent="0.25">
      <c r="A1534" s="62">
        <v>20122513</v>
      </c>
      <c r="B1534" s="63" t="s">
        <v>4698</v>
      </c>
    </row>
    <row r="1535" spans="1:2" x14ac:dyDescent="0.25">
      <c r="A1535" s="62">
        <v>20122514</v>
      </c>
      <c r="B1535" s="63" t="s">
        <v>9388</v>
      </c>
    </row>
    <row r="1536" spans="1:2" x14ac:dyDescent="0.25">
      <c r="A1536" s="62">
        <v>20122515</v>
      </c>
      <c r="B1536" s="63" t="s">
        <v>9587</v>
      </c>
    </row>
    <row r="1537" spans="1:2" x14ac:dyDescent="0.25">
      <c r="A1537" s="62">
        <v>20122601</v>
      </c>
      <c r="B1537" s="63" t="s">
        <v>1315</v>
      </c>
    </row>
    <row r="1538" spans="1:2" x14ac:dyDescent="0.25">
      <c r="A1538" s="62">
        <v>20122602</v>
      </c>
      <c r="B1538" s="63" t="s">
        <v>18545</v>
      </c>
    </row>
    <row r="1539" spans="1:2" x14ac:dyDescent="0.25">
      <c r="A1539" s="62">
        <v>20122603</v>
      </c>
      <c r="B1539" s="63" t="s">
        <v>6323</v>
      </c>
    </row>
    <row r="1540" spans="1:2" x14ac:dyDescent="0.25">
      <c r="A1540" s="62">
        <v>20122604</v>
      </c>
      <c r="B1540" s="63" t="s">
        <v>1674</v>
      </c>
    </row>
    <row r="1541" spans="1:2" x14ac:dyDescent="0.25">
      <c r="A1541" s="62">
        <v>20122605</v>
      </c>
      <c r="B1541" s="63" t="s">
        <v>14743</v>
      </c>
    </row>
    <row r="1542" spans="1:2" x14ac:dyDescent="0.25">
      <c r="A1542" s="62">
        <v>20122606</v>
      </c>
      <c r="B1542" s="63" t="s">
        <v>18301</v>
      </c>
    </row>
    <row r="1543" spans="1:2" x14ac:dyDescent="0.25">
      <c r="A1543" s="62">
        <v>20122607</v>
      </c>
      <c r="B1543" s="63" t="s">
        <v>535</v>
      </c>
    </row>
    <row r="1544" spans="1:2" x14ac:dyDescent="0.25">
      <c r="A1544" s="62">
        <v>20122608</v>
      </c>
      <c r="B1544" s="63" t="s">
        <v>5270</v>
      </c>
    </row>
    <row r="1545" spans="1:2" x14ac:dyDescent="0.25">
      <c r="A1545" s="62">
        <v>20122609</v>
      </c>
      <c r="B1545" s="63" t="s">
        <v>2040</v>
      </c>
    </row>
    <row r="1546" spans="1:2" x14ac:dyDescent="0.25">
      <c r="A1546" s="62">
        <v>20122610</v>
      </c>
      <c r="B1546" s="63" t="s">
        <v>10147</v>
      </c>
    </row>
    <row r="1547" spans="1:2" x14ac:dyDescent="0.25">
      <c r="A1547" s="62">
        <v>20122611</v>
      </c>
      <c r="B1547" s="63" t="s">
        <v>8341</v>
      </c>
    </row>
    <row r="1548" spans="1:2" x14ac:dyDescent="0.25">
      <c r="A1548" s="62">
        <v>20122612</v>
      </c>
      <c r="B1548" s="63" t="s">
        <v>1711</v>
      </c>
    </row>
    <row r="1549" spans="1:2" x14ac:dyDescent="0.25">
      <c r="A1549" s="62">
        <v>20122613</v>
      </c>
      <c r="B1549" s="63" t="s">
        <v>3896</v>
      </c>
    </row>
    <row r="1550" spans="1:2" x14ac:dyDescent="0.25">
      <c r="A1550" s="62">
        <v>20122614</v>
      </c>
      <c r="B1550" s="63" t="s">
        <v>8630</v>
      </c>
    </row>
    <row r="1551" spans="1:2" x14ac:dyDescent="0.25">
      <c r="A1551" s="62">
        <v>20122615</v>
      </c>
      <c r="B1551" s="63" t="s">
        <v>18476</v>
      </c>
    </row>
    <row r="1552" spans="1:2" x14ac:dyDescent="0.25">
      <c r="A1552" s="62">
        <v>20122616</v>
      </c>
      <c r="B1552" s="63" t="s">
        <v>11181</v>
      </c>
    </row>
    <row r="1553" spans="1:2" x14ac:dyDescent="0.25">
      <c r="A1553" s="62">
        <v>20122617</v>
      </c>
      <c r="B1553" s="63" t="s">
        <v>5471</v>
      </c>
    </row>
    <row r="1554" spans="1:2" x14ac:dyDescent="0.25">
      <c r="A1554" s="62">
        <v>20122618</v>
      </c>
      <c r="B1554" s="63" t="s">
        <v>12031</v>
      </c>
    </row>
    <row r="1555" spans="1:2" x14ac:dyDescent="0.25">
      <c r="A1555" s="62">
        <v>20122619</v>
      </c>
      <c r="B1555" s="63" t="s">
        <v>16808</v>
      </c>
    </row>
    <row r="1556" spans="1:2" x14ac:dyDescent="0.25">
      <c r="A1556" s="62">
        <v>20122620</v>
      </c>
      <c r="B1556" s="63" t="s">
        <v>12406</v>
      </c>
    </row>
    <row r="1557" spans="1:2" x14ac:dyDescent="0.25">
      <c r="A1557" s="62">
        <v>20122621</v>
      </c>
      <c r="B1557" s="63" t="s">
        <v>13859</v>
      </c>
    </row>
    <row r="1558" spans="1:2" x14ac:dyDescent="0.25">
      <c r="A1558" s="62">
        <v>20122622</v>
      </c>
      <c r="B1558" s="63" t="s">
        <v>15466</v>
      </c>
    </row>
    <row r="1559" spans="1:2" x14ac:dyDescent="0.25">
      <c r="A1559" s="62">
        <v>20122623</v>
      </c>
      <c r="B1559" s="63" t="s">
        <v>16554</v>
      </c>
    </row>
    <row r="1560" spans="1:2" x14ac:dyDescent="0.25">
      <c r="A1560" s="62">
        <v>20122701</v>
      </c>
      <c r="B1560" s="63" t="s">
        <v>6896</v>
      </c>
    </row>
    <row r="1561" spans="1:2" x14ac:dyDescent="0.25">
      <c r="A1561" s="62">
        <v>20122702</v>
      </c>
      <c r="B1561" s="63" t="s">
        <v>15982</v>
      </c>
    </row>
    <row r="1562" spans="1:2" x14ac:dyDescent="0.25">
      <c r="A1562" s="62">
        <v>20122703</v>
      </c>
      <c r="B1562" s="63" t="s">
        <v>1103</v>
      </c>
    </row>
    <row r="1563" spans="1:2" x14ac:dyDescent="0.25">
      <c r="A1563" s="62">
        <v>20122704</v>
      </c>
      <c r="B1563" s="63" t="s">
        <v>15194</v>
      </c>
    </row>
    <row r="1564" spans="1:2" x14ac:dyDescent="0.25">
      <c r="A1564" s="62">
        <v>20122705</v>
      </c>
      <c r="B1564" s="63" t="s">
        <v>17263</v>
      </c>
    </row>
    <row r="1565" spans="1:2" x14ac:dyDescent="0.25">
      <c r="A1565" s="62">
        <v>20122706</v>
      </c>
      <c r="B1565" s="63" t="s">
        <v>10356</v>
      </c>
    </row>
    <row r="1566" spans="1:2" x14ac:dyDescent="0.25">
      <c r="A1566" s="62">
        <v>20122707</v>
      </c>
      <c r="B1566" s="63" t="s">
        <v>1316</v>
      </c>
    </row>
    <row r="1567" spans="1:2" x14ac:dyDescent="0.25">
      <c r="A1567" s="62">
        <v>20122708</v>
      </c>
      <c r="B1567" s="63" t="s">
        <v>13200</v>
      </c>
    </row>
    <row r="1568" spans="1:2" x14ac:dyDescent="0.25">
      <c r="A1568" s="62">
        <v>20122709</v>
      </c>
      <c r="B1568" s="63" t="s">
        <v>10331</v>
      </c>
    </row>
    <row r="1569" spans="1:2" x14ac:dyDescent="0.25">
      <c r="A1569" s="62">
        <v>20122801</v>
      </c>
      <c r="B1569" s="63" t="s">
        <v>11204</v>
      </c>
    </row>
    <row r="1570" spans="1:2" x14ac:dyDescent="0.25">
      <c r="A1570" s="62">
        <v>20122802</v>
      </c>
      <c r="B1570" s="63" t="s">
        <v>17192</v>
      </c>
    </row>
    <row r="1571" spans="1:2" x14ac:dyDescent="0.25">
      <c r="A1571" s="62">
        <v>20122803</v>
      </c>
      <c r="B1571" s="63" t="s">
        <v>2834</v>
      </c>
    </row>
    <row r="1572" spans="1:2" x14ac:dyDescent="0.25">
      <c r="A1572" s="62">
        <v>20122804</v>
      </c>
      <c r="B1572" s="63" t="s">
        <v>1137</v>
      </c>
    </row>
    <row r="1573" spans="1:2" x14ac:dyDescent="0.25">
      <c r="A1573" s="62">
        <v>20122806</v>
      </c>
      <c r="B1573" s="63" t="s">
        <v>6011</v>
      </c>
    </row>
    <row r="1574" spans="1:2" x14ac:dyDescent="0.25">
      <c r="A1574" s="62">
        <v>20122807</v>
      </c>
      <c r="B1574" s="63" t="s">
        <v>2857</v>
      </c>
    </row>
    <row r="1575" spans="1:2" x14ac:dyDescent="0.25">
      <c r="A1575" s="62">
        <v>20122808</v>
      </c>
      <c r="B1575" s="63" t="s">
        <v>18062</v>
      </c>
    </row>
    <row r="1576" spans="1:2" x14ac:dyDescent="0.25">
      <c r="A1576" s="62">
        <v>20122809</v>
      </c>
      <c r="B1576" s="63" t="s">
        <v>9748</v>
      </c>
    </row>
    <row r="1577" spans="1:2" x14ac:dyDescent="0.25">
      <c r="A1577" s="62">
        <v>20122810</v>
      </c>
      <c r="B1577" s="63" t="s">
        <v>727</v>
      </c>
    </row>
    <row r="1578" spans="1:2" x14ac:dyDescent="0.25">
      <c r="A1578" s="62">
        <v>20122811</v>
      </c>
      <c r="B1578" s="63" t="s">
        <v>8107</v>
      </c>
    </row>
    <row r="1579" spans="1:2" x14ac:dyDescent="0.25">
      <c r="A1579" s="62">
        <v>20122812</v>
      </c>
      <c r="B1579" s="63" t="s">
        <v>11469</v>
      </c>
    </row>
    <row r="1580" spans="1:2" x14ac:dyDescent="0.25">
      <c r="A1580" s="62">
        <v>20122813</v>
      </c>
      <c r="B1580" s="63" t="s">
        <v>5986</v>
      </c>
    </row>
    <row r="1581" spans="1:2" x14ac:dyDescent="0.25">
      <c r="A1581" s="62">
        <v>20122814</v>
      </c>
      <c r="B1581" s="63" t="s">
        <v>11062</v>
      </c>
    </row>
    <row r="1582" spans="1:2" x14ac:dyDescent="0.25">
      <c r="A1582" s="62">
        <v>20122815</v>
      </c>
      <c r="B1582" s="63" t="s">
        <v>16578</v>
      </c>
    </row>
    <row r="1583" spans="1:2" x14ac:dyDescent="0.25">
      <c r="A1583" s="62">
        <v>20122816</v>
      </c>
      <c r="B1583" s="63" t="s">
        <v>15864</v>
      </c>
    </row>
    <row r="1584" spans="1:2" x14ac:dyDescent="0.25">
      <c r="A1584" s="62">
        <v>20122817</v>
      </c>
      <c r="B1584" s="63" t="s">
        <v>9193</v>
      </c>
    </row>
    <row r="1585" spans="1:2" x14ac:dyDescent="0.25">
      <c r="A1585" s="62">
        <v>20122818</v>
      </c>
      <c r="B1585" s="63" t="s">
        <v>4299</v>
      </c>
    </row>
    <row r="1586" spans="1:2" x14ac:dyDescent="0.25">
      <c r="A1586" s="62">
        <v>20122819</v>
      </c>
      <c r="B1586" s="63" t="s">
        <v>1404</v>
      </c>
    </row>
    <row r="1587" spans="1:2" x14ac:dyDescent="0.25">
      <c r="A1587" s="62">
        <v>20122820</v>
      </c>
      <c r="B1587" s="63" t="s">
        <v>16954</v>
      </c>
    </row>
    <row r="1588" spans="1:2" x14ac:dyDescent="0.25">
      <c r="A1588" s="62">
        <v>20122821</v>
      </c>
      <c r="B1588" s="63" t="s">
        <v>10485</v>
      </c>
    </row>
    <row r="1589" spans="1:2" x14ac:dyDescent="0.25">
      <c r="A1589" s="62">
        <v>20122822</v>
      </c>
      <c r="B1589" s="63" t="s">
        <v>3533</v>
      </c>
    </row>
    <row r="1590" spans="1:2" x14ac:dyDescent="0.25">
      <c r="A1590" s="62">
        <v>20122823</v>
      </c>
      <c r="B1590" s="63" t="s">
        <v>16944</v>
      </c>
    </row>
    <row r="1591" spans="1:2" x14ac:dyDescent="0.25">
      <c r="A1591" s="62">
        <v>20122824</v>
      </c>
      <c r="B1591" s="63" t="s">
        <v>4020</v>
      </c>
    </row>
    <row r="1592" spans="1:2" x14ac:dyDescent="0.25">
      <c r="A1592" s="62">
        <v>20122825</v>
      </c>
      <c r="B1592" s="63" t="s">
        <v>15740</v>
      </c>
    </row>
    <row r="1593" spans="1:2" x14ac:dyDescent="0.25">
      <c r="A1593" s="62">
        <v>20122826</v>
      </c>
      <c r="B1593" s="63" t="s">
        <v>2796</v>
      </c>
    </row>
    <row r="1594" spans="1:2" x14ac:dyDescent="0.25">
      <c r="A1594" s="62">
        <v>20122827</v>
      </c>
      <c r="B1594" s="63" t="s">
        <v>18121</v>
      </c>
    </row>
    <row r="1595" spans="1:2" x14ac:dyDescent="0.25">
      <c r="A1595" s="62">
        <v>20122828</v>
      </c>
      <c r="B1595" s="63" t="s">
        <v>15414</v>
      </c>
    </row>
    <row r="1596" spans="1:2" x14ac:dyDescent="0.25">
      <c r="A1596" s="62">
        <v>20122829</v>
      </c>
      <c r="B1596" s="63" t="s">
        <v>5865</v>
      </c>
    </row>
    <row r="1597" spans="1:2" x14ac:dyDescent="0.25">
      <c r="A1597" s="62">
        <v>20122830</v>
      </c>
      <c r="B1597" s="63" t="s">
        <v>8495</v>
      </c>
    </row>
    <row r="1598" spans="1:2" x14ac:dyDescent="0.25">
      <c r="A1598" s="62">
        <v>20122831</v>
      </c>
      <c r="B1598" s="63" t="s">
        <v>17128</v>
      </c>
    </row>
    <row r="1599" spans="1:2" x14ac:dyDescent="0.25">
      <c r="A1599" s="62">
        <v>20122832</v>
      </c>
      <c r="B1599" s="63" t="s">
        <v>7728</v>
      </c>
    </row>
    <row r="1600" spans="1:2" x14ac:dyDescent="0.25">
      <c r="A1600" s="62">
        <v>20122833</v>
      </c>
      <c r="B1600" s="63" t="s">
        <v>9242</v>
      </c>
    </row>
    <row r="1601" spans="1:2" x14ac:dyDescent="0.25">
      <c r="A1601" s="62">
        <v>20122834</v>
      </c>
      <c r="B1601" s="63" t="s">
        <v>323</v>
      </c>
    </row>
    <row r="1602" spans="1:2" x14ac:dyDescent="0.25">
      <c r="A1602" s="62">
        <v>20122835</v>
      </c>
      <c r="B1602" s="63" t="s">
        <v>17668</v>
      </c>
    </row>
    <row r="1603" spans="1:2" x14ac:dyDescent="0.25">
      <c r="A1603" s="62">
        <v>20122836</v>
      </c>
      <c r="B1603" s="63" t="s">
        <v>3909</v>
      </c>
    </row>
    <row r="1604" spans="1:2" x14ac:dyDescent="0.25">
      <c r="A1604" s="62">
        <v>20122837</v>
      </c>
      <c r="B1604" s="63" t="s">
        <v>12783</v>
      </c>
    </row>
    <row r="1605" spans="1:2" x14ac:dyDescent="0.25">
      <c r="A1605" s="62">
        <v>20122838</v>
      </c>
      <c r="B1605" s="63" t="s">
        <v>16931</v>
      </c>
    </row>
    <row r="1606" spans="1:2" x14ac:dyDescent="0.25">
      <c r="A1606" s="62">
        <v>20122839</v>
      </c>
      <c r="B1606" s="63" t="s">
        <v>15537</v>
      </c>
    </row>
    <row r="1607" spans="1:2" x14ac:dyDescent="0.25">
      <c r="A1607" s="62">
        <v>20122840</v>
      </c>
      <c r="B1607" s="63" t="s">
        <v>2739</v>
      </c>
    </row>
    <row r="1608" spans="1:2" x14ac:dyDescent="0.25">
      <c r="A1608" s="62">
        <v>20122841</v>
      </c>
      <c r="B1608" s="63" t="s">
        <v>3570</v>
      </c>
    </row>
    <row r="1609" spans="1:2" x14ac:dyDescent="0.25">
      <c r="A1609" s="62">
        <v>20122842</v>
      </c>
      <c r="B1609" s="63" t="s">
        <v>11833</v>
      </c>
    </row>
    <row r="1610" spans="1:2" x14ac:dyDescent="0.25">
      <c r="A1610" s="62">
        <v>20122843</v>
      </c>
      <c r="B1610" s="63" t="s">
        <v>5912</v>
      </c>
    </row>
    <row r="1611" spans="1:2" x14ac:dyDescent="0.25">
      <c r="A1611" s="62">
        <v>20122901</v>
      </c>
      <c r="B1611" s="63" t="s">
        <v>4437</v>
      </c>
    </row>
    <row r="1612" spans="1:2" x14ac:dyDescent="0.25">
      <c r="A1612" s="62">
        <v>20122902</v>
      </c>
      <c r="B1612" s="63" t="s">
        <v>661</v>
      </c>
    </row>
    <row r="1613" spans="1:2" x14ac:dyDescent="0.25">
      <c r="A1613" s="62">
        <v>20122903</v>
      </c>
      <c r="B1613" s="63" t="s">
        <v>6609</v>
      </c>
    </row>
    <row r="1614" spans="1:2" x14ac:dyDescent="0.25">
      <c r="A1614" s="62">
        <v>20123001</v>
      </c>
      <c r="B1614" s="63" t="s">
        <v>1484</v>
      </c>
    </row>
    <row r="1615" spans="1:2" x14ac:dyDescent="0.25">
      <c r="A1615" s="62">
        <v>20123002</v>
      </c>
      <c r="B1615" s="63" t="s">
        <v>7703</v>
      </c>
    </row>
    <row r="1616" spans="1:2" x14ac:dyDescent="0.25">
      <c r="A1616" s="62">
        <v>20123003</v>
      </c>
      <c r="B1616" s="63" t="s">
        <v>7360</v>
      </c>
    </row>
    <row r="1617" spans="1:2" x14ac:dyDescent="0.25">
      <c r="A1617" s="62">
        <v>20131001</v>
      </c>
      <c r="B1617" s="63" t="s">
        <v>13794</v>
      </c>
    </row>
    <row r="1618" spans="1:2" x14ac:dyDescent="0.25">
      <c r="A1618" s="62">
        <v>20131002</v>
      </c>
      <c r="B1618" s="63" t="s">
        <v>18713</v>
      </c>
    </row>
    <row r="1619" spans="1:2" x14ac:dyDescent="0.25">
      <c r="A1619" s="62">
        <v>20131003</v>
      </c>
      <c r="B1619" s="63" t="s">
        <v>17752</v>
      </c>
    </row>
    <row r="1620" spans="1:2" x14ac:dyDescent="0.25">
      <c r="A1620" s="62">
        <v>20131004</v>
      </c>
      <c r="B1620" s="63" t="s">
        <v>11538</v>
      </c>
    </row>
    <row r="1621" spans="1:2" x14ac:dyDescent="0.25">
      <c r="A1621" s="62">
        <v>20131005</v>
      </c>
      <c r="B1621" s="63" t="s">
        <v>550</v>
      </c>
    </row>
    <row r="1622" spans="1:2" x14ac:dyDescent="0.25">
      <c r="A1622" s="62">
        <v>20131006</v>
      </c>
      <c r="B1622" s="63" t="s">
        <v>17016</v>
      </c>
    </row>
    <row r="1623" spans="1:2" x14ac:dyDescent="0.25">
      <c r="A1623" s="62">
        <v>20131007</v>
      </c>
      <c r="B1623" s="63" t="s">
        <v>8688</v>
      </c>
    </row>
    <row r="1624" spans="1:2" x14ac:dyDescent="0.25">
      <c r="A1624" s="62">
        <v>20131008</v>
      </c>
      <c r="B1624" s="63" t="s">
        <v>7963</v>
      </c>
    </row>
    <row r="1625" spans="1:2" x14ac:dyDescent="0.25">
      <c r="A1625" s="62">
        <v>20131009</v>
      </c>
      <c r="B1625" s="63" t="s">
        <v>3189</v>
      </c>
    </row>
    <row r="1626" spans="1:2" x14ac:dyDescent="0.25">
      <c r="A1626" s="62">
        <v>20131010</v>
      </c>
      <c r="B1626" s="63" t="s">
        <v>11629</v>
      </c>
    </row>
    <row r="1627" spans="1:2" x14ac:dyDescent="0.25">
      <c r="A1627" s="62">
        <v>20131101</v>
      </c>
      <c r="B1627" s="63" t="s">
        <v>981</v>
      </c>
    </row>
    <row r="1628" spans="1:2" x14ac:dyDescent="0.25">
      <c r="A1628" s="62">
        <v>20131102</v>
      </c>
      <c r="B1628" s="63" t="s">
        <v>3681</v>
      </c>
    </row>
    <row r="1629" spans="1:2" x14ac:dyDescent="0.25">
      <c r="A1629" s="62">
        <v>20131103</v>
      </c>
      <c r="B1629" s="63" t="s">
        <v>16411</v>
      </c>
    </row>
    <row r="1630" spans="1:2" x14ac:dyDescent="0.25">
      <c r="A1630" s="62">
        <v>20131104</v>
      </c>
      <c r="B1630" s="63" t="s">
        <v>1520</v>
      </c>
    </row>
    <row r="1631" spans="1:2" x14ac:dyDescent="0.25">
      <c r="A1631" s="62">
        <v>20131105</v>
      </c>
      <c r="B1631" s="63" t="s">
        <v>15163</v>
      </c>
    </row>
    <row r="1632" spans="1:2" x14ac:dyDescent="0.25">
      <c r="A1632" s="62">
        <v>20131106</v>
      </c>
      <c r="B1632" s="63" t="s">
        <v>7005</v>
      </c>
    </row>
    <row r="1633" spans="1:2" x14ac:dyDescent="0.25">
      <c r="A1633" s="62">
        <v>20131201</v>
      </c>
      <c r="B1633" s="63" t="s">
        <v>3492</v>
      </c>
    </row>
    <row r="1634" spans="1:2" x14ac:dyDescent="0.25">
      <c r="A1634" s="62">
        <v>20131202</v>
      </c>
      <c r="B1634" s="63" t="s">
        <v>3835</v>
      </c>
    </row>
    <row r="1635" spans="1:2" x14ac:dyDescent="0.25">
      <c r="A1635" s="62">
        <v>20131301</v>
      </c>
      <c r="B1635" s="63" t="s">
        <v>13039</v>
      </c>
    </row>
    <row r="1636" spans="1:2" x14ac:dyDescent="0.25">
      <c r="A1636" s="62">
        <v>20131302</v>
      </c>
      <c r="B1636" s="63" t="s">
        <v>295</v>
      </c>
    </row>
    <row r="1637" spans="1:2" x14ac:dyDescent="0.25">
      <c r="A1637" s="62">
        <v>20131303</v>
      </c>
      <c r="B1637" s="63" t="s">
        <v>3693</v>
      </c>
    </row>
    <row r="1638" spans="1:2" x14ac:dyDescent="0.25">
      <c r="A1638" s="62">
        <v>20131304</v>
      </c>
      <c r="B1638" s="63" t="s">
        <v>1705</v>
      </c>
    </row>
    <row r="1639" spans="1:2" x14ac:dyDescent="0.25">
      <c r="A1639" s="62">
        <v>20131305</v>
      </c>
      <c r="B1639" s="63" t="s">
        <v>9200</v>
      </c>
    </row>
    <row r="1640" spans="1:2" x14ac:dyDescent="0.25">
      <c r="A1640" s="62">
        <v>20131306</v>
      </c>
      <c r="B1640" s="63" t="s">
        <v>8641</v>
      </c>
    </row>
    <row r="1641" spans="1:2" x14ac:dyDescent="0.25">
      <c r="A1641" s="62">
        <v>20131307</v>
      </c>
      <c r="B1641" s="63" t="s">
        <v>7541</v>
      </c>
    </row>
    <row r="1642" spans="1:2" x14ac:dyDescent="0.25">
      <c r="A1642" s="62">
        <v>20131308</v>
      </c>
      <c r="B1642" s="63" t="s">
        <v>18279</v>
      </c>
    </row>
    <row r="1643" spans="1:2" x14ac:dyDescent="0.25">
      <c r="A1643" s="62">
        <v>20141001</v>
      </c>
      <c r="B1643" s="63" t="s">
        <v>6819</v>
      </c>
    </row>
    <row r="1644" spans="1:2" x14ac:dyDescent="0.25">
      <c r="A1644" s="62">
        <v>20141002</v>
      </c>
      <c r="B1644" s="63" t="s">
        <v>4552</v>
      </c>
    </row>
    <row r="1645" spans="1:2" x14ac:dyDescent="0.25">
      <c r="A1645" s="62">
        <v>20141003</v>
      </c>
      <c r="B1645" s="63" t="s">
        <v>11756</v>
      </c>
    </row>
    <row r="1646" spans="1:2" x14ac:dyDescent="0.25">
      <c r="A1646" s="62">
        <v>20141004</v>
      </c>
      <c r="B1646" s="63" t="s">
        <v>5654</v>
      </c>
    </row>
    <row r="1647" spans="1:2" x14ac:dyDescent="0.25">
      <c r="A1647" s="62">
        <v>20141005</v>
      </c>
      <c r="B1647" s="63" t="s">
        <v>7499</v>
      </c>
    </row>
    <row r="1648" spans="1:2" x14ac:dyDescent="0.25">
      <c r="A1648" s="62">
        <v>20141006</v>
      </c>
      <c r="B1648" s="63" t="s">
        <v>10622</v>
      </c>
    </row>
    <row r="1649" spans="1:2" x14ac:dyDescent="0.25">
      <c r="A1649" s="62">
        <v>20141007</v>
      </c>
      <c r="B1649" s="63" t="s">
        <v>6221</v>
      </c>
    </row>
    <row r="1650" spans="1:2" x14ac:dyDescent="0.25">
      <c r="A1650" s="62">
        <v>20141008</v>
      </c>
      <c r="B1650" s="63" t="s">
        <v>11238</v>
      </c>
    </row>
    <row r="1651" spans="1:2" x14ac:dyDescent="0.25">
      <c r="A1651" s="62">
        <v>20141011</v>
      </c>
      <c r="B1651" s="63" t="s">
        <v>10432</v>
      </c>
    </row>
    <row r="1652" spans="1:2" x14ac:dyDescent="0.25">
      <c r="A1652" s="62">
        <v>20141012</v>
      </c>
      <c r="B1652" s="63" t="s">
        <v>12403</v>
      </c>
    </row>
    <row r="1653" spans="1:2" x14ac:dyDescent="0.25">
      <c r="A1653" s="62">
        <v>20141013</v>
      </c>
      <c r="B1653" s="63" t="s">
        <v>14876</v>
      </c>
    </row>
    <row r="1654" spans="1:2" x14ac:dyDescent="0.25">
      <c r="A1654" s="62">
        <v>20141014</v>
      </c>
      <c r="B1654" s="63" t="s">
        <v>2911</v>
      </c>
    </row>
    <row r="1655" spans="1:2" x14ac:dyDescent="0.25">
      <c r="A1655" s="62">
        <v>20141015</v>
      </c>
      <c r="B1655" s="63" t="s">
        <v>6417</v>
      </c>
    </row>
    <row r="1656" spans="1:2" x14ac:dyDescent="0.25">
      <c r="A1656" s="62">
        <v>20141101</v>
      </c>
      <c r="B1656" s="63" t="s">
        <v>12852</v>
      </c>
    </row>
    <row r="1657" spans="1:2" x14ac:dyDescent="0.25">
      <c r="A1657" s="62">
        <v>20141201</v>
      </c>
      <c r="B1657" s="63" t="s">
        <v>18795</v>
      </c>
    </row>
    <row r="1658" spans="1:2" x14ac:dyDescent="0.25">
      <c r="A1658" s="62">
        <v>20141301</v>
      </c>
      <c r="B1658" s="63" t="s">
        <v>189</v>
      </c>
    </row>
    <row r="1659" spans="1:2" x14ac:dyDescent="0.25">
      <c r="A1659" s="62">
        <v>20141401</v>
      </c>
      <c r="B1659" s="63" t="s">
        <v>14099</v>
      </c>
    </row>
    <row r="1660" spans="1:2" x14ac:dyDescent="0.25">
      <c r="A1660" s="62">
        <v>20141501</v>
      </c>
      <c r="B1660" s="63" t="s">
        <v>18621</v>
      </c>
    </row>
    <row r="1661" spans="1:2" x14ac:dyDescent="0.25">
      <c r="A1661" s="62">
        <v>20141601</v>
      </c>
      <c r="B1661" s="63" t="s">
        <v>10352</v>
      </c>
    </row>
    <row r="1662" spans="1:2" x14ac:dyDescent="0.25">
      <c r="A1662" s="62">
        <v>20141701</v>
      </c>
      <c r="B1662" s="63" t="s">
        <v>15756</v>
      </c>
    </row>
    <row r="1663" spans="1:2" x14ac:dyDescent="0.25">
      <c r="A1663" s="62">
        <v>20141702</v>
      </c>
      <c r="B1663" s="63" t="s">
        <v>10772</v>
      </c>
    </row>
    <row r="1664" spans="1:2" x14ac:dyDescent="0.25">
      <c r="A1664" s="62">
        <v>20141703</v>
      </c>
      <c r="B1664" s="63" t="s">
        <v>15649</v>
      </c>
    </row>
    <row r="1665" spans="1:2" x14ac:dyDescent="0.25">
      <c r="A1665" s="62">
        <v>20141704</v>
      </c>
      <c r="B1665" s="63" t="s">
        <v>13656</v>
      </c>
    </row>
    <row r="1666" spans="1:2" x14ac:dyDescent="0.25">
      <c r="A1666" s="62">
        <v>20141705</v>
      </c>
      <c r="B1666" s="63" t="s">
        <v>15379</v>
      </c>
    </row>
    <row r="1667" spans="1:2" x14ac:dyDescent="0.25">
      <c r="A1667" s="62">
        <v>20141801</v>
      </c>
      <c r="B1667" s="63" t="s">
        <v>8991</v>
      </c>
    </row>
    <row r="1668" spans="1:2" x14ac:dyDescent="0.25">
      <c r="A1668" s="62">
        <v>20141901</v>
      </c>
      <c r="B1668" s="63" t="s">
        <v>8210</v>
      </c>
    </row>
    <row r="1669" spans="1:2" x14ac:dyDescent="0.25">
      <c r="A1669" s="62">
        <v>20142001</v>
      </c>
      <c r="B1669" s="63" t="s">
        <v>5634</v>
      </c>
    </row>
    <row r="1670" spans="1:2" x14ac:dyDescent="0.25">
      <c r="A1670" s="62">
        <v>20142101</v>
      </c>
      <c r="B1670" s="63" t="s">
        <v>16545</v>
      </c>
    </row>
    <row r="1671" spans="1:2" x14ac:dyDescent="0.25">
      <c r="A1671" s="62">
        <v>20142201</v>
      </c>
      <c r="B1671" s="63" t="s">
        <v>11136</v>
      </c>
    </row>
    <row r="1672" spans="1:2" x14ac:dyDescent="0.25">
      <c r="A1672" s="62">
        <v>20142301</v>
      </c>
      <c r="B1672" s="63" t="s">
        <v>17620</v>
      </c>
    </row>
    <row r="1673" spans="1:2" x14ac:dyDescent="0.25">
      <c r="A1673" s="62">
        <v>20142401</v>
      </c>
      <c r="B1673" s="63" t="s">
        <v>11960</v>
      </c>
    </row>
    <row r="1674" spans="1:2" x14ac:dyDescent="0.25">
      <c r="A1674" s="62">
        <v>20142402</v>
      </c>
      <c r="B1674" s="63" t="s">
        <v>4486</v>
      </c>
    </row>
    <row r="1675" spans="1:2" x14ac:dyDescent="0.25">
      <c r="A1675" s="62">
        <v>20142403</v>
      </c>
      <c r="B1675" s="63" t="s">
        <v>1141</v>
      </c>
    </row>
    <row r="1676" spans="1:2" x14ac:dyDescent="0.25">
      <c r="A1676" s="62">
        <v>20142404</v>
      </c>
      <c r="B1676" s="63" t="s">
        <v>504</v>
      </c>
    </row>
    <row r="1677" spans="1:2" x14ac:dyDescent="0.25">
      <c r="A1677" s="62">
        <v>20142405</v>
      </c>
      <c r="B1677" s="63" t="s">
        <v>16873</v>
      </c>
    </row>
    <row r="1678" spans="1:2" x14ac:dyDescent="0.25">
      <c r="A1678" s="62">
        <v>20142501</v>
      </c>
      <c r="B1678" s="63" t="s">
        <v>1811</v>
      </c>
    </row>
    <row r="1679" spans="1:2" x14ac:dyDescent="0.25">
      <c r="A1679" s="62">
        <v>20142601</v>
      </c>
      <c r="B1679" s="63" t="s">
        <v>18000</v>
      </c>
    </row>
    <row r="1680" spans="1:2" x14ac:dyDescent="0.25">
      <c r="A1680" s="62">
        <v>20142701</v>
      </c>
      <c r="B1680" s="63" t="s">
        <v>14007</v>
      </c>
    </row>
    <row r="1681" spans="1:2" x14ac:dyDescent="0.25">
      <c r="A1681" s="62">
        <v>20142702</v>
      </c>
      <c r="B1681" s="63" t="s">
        <v>10225</v>
      </c>
    </row>
    <row r="1682" spans="1:2" x14ac:dyDescent="0.25">
      <c r="A1682" s="62">
        <v>20142703</v>
      </c>
      <c r="B1682" s="63" t="s">
        <v>3250</v>
      </c>
    </row>
    <row r="1683" spans="1:2" x14ac:dyDescent="0.25">
      <c r="A1683" s="62">
        <v>20142801</v>
      </c>
      <c r="B1683" s="63" t="s">
        <v>8596</v>
      </c>
    </row>
    <row r="1684" spans="1:2" x14ac:dyDescent="0.25">
      <c r="A1684" s="62">
        <v>20142901</v>
      </c>
      <c r="B1684" s="63" t="s">
        <v>10337</v>
      </c>
    </row>
    <row r="1685" spans="1:2" x14ac:dyDescent="0.25">
      <c r="A1685" s="62">
        <v>20143001</v>
      </c>
      <c r="B1685" s="63" t="s">
        <v>10912</v>
      </c>
    </row>
    <row r="1686" spans="1:2" x14ac:dyDescent="0.25">
      <c r="A1686" s="62">
        <v>20143002</v>
      </c>
      <c r="B1686" s="63" t="s">
        <v>11907</v>
      </c>
    </row>
    <row r="1687" spans="1:2" x14ac:dyDescent="0.25">
      <c r="A1687" s="62">
        <v>21101501</v>
      </c>
      <c r="B1687" s="63" t="s">
        <v>12081</v>
      </c>
    </row>
    <row r="1688" spans="1:2" x14ac:dyDescent="0.25">
      <c r="A1688" s="62">
        <v>21101502</v>
      </c>
      <c r="B1688" s="63" t="s">
        <v>15695</v>
      </c>
    </row>
    <row r="1689" spans="1:2" x14ac:dyDescent="0.25">
      <c r="A1689" s="62">
        <v>21101503</v>
      </c>
      <c r="B1689" s="63" t="s">
        <v>11502</v>
      </c>
    </row>
    <row r="1690" spans="1:2" x14ac:dyDescent="0.25">
      <c r="A1690" s="62">
        <v>21101504</v>
      </c>
      <c r="B1690" s="63" t="s">
        <v>13422</v>
      </c>
    </row>
    <row r="1691" spans="1:2" x14ac:dyDescent="0.25">
      <c r="A1691" s="62">
        <v>21101505</v>
      </c>
      <c r="B1691" s="63" t="s">
        <v>3203</v>
      </c>
    </row>
    <row r="1692" spans="1:2" x14ac:dyDescent="0.25">
      <c r="A1692" s="62">
        <v>21101506</v>
      </c>
      <c r="B1692" s="63" t="s">
        <v>18340</v>
      </c>
    </row>
    <row r="1693" spans="1:2" x14ac:dyDescent="0.25">
      <c r="A1693" s="62">
        <v>21101507</v>
      </c>
      <c r="B1693" s="63" t="s">
        <v>2873</v>
      </c>
    </row>
    <row r="1694" spans="1:2" x14ac:dyDescent="0.25">
      <c r="A1694" s="62">
        <v>21101508</v>
      </c>
      <c r="B1694" s="63" t="s">
        <v>18785</v>
      </c>
    </row>
    <row r="1695" spans="1:2" x14ac:dyDescent="0.25">
      <c r="A1695" s="62">
        <v>21101509</v>
      </c>
      <c r="B1695" s="63" t="s">
        <v>283</v>
      </c>
    </row>
    <row r="1696" spans="1:2" x14ac:dyDescent="0.25">
      <c r="A1696" s="62">
        <v>21101510</v>
      </c>
      <c r="B1696" s="63" t="s">
        <v>13434</v>
      </c>
    </row>
    <row r="1697" spans="1:2" x14ac:dyDescent="0.25">
      <c r="A1697" s="62">
        <v>21101511</v>
      </c>
      <c r="B1697" s="63" t="s">
        <v>10564</v>
      </c>
    </row>
    <row r="1698" spans="1:2" x14ac:dyDescent="0.25">
      <c r="A1698" s="62">
        <v>21101512</v>
      </c>
      <c r="B1698" s="63" t="s">
        <v>9185</v>
      </c>
    </row>
    <row r="1699" spans="1:2" x14ac:dyDescent="0.25">
      <c r="A1699" s="62">
        <v>21101513</v>
      </c>
      <c r="B1699" s="63" t="s">
        <v>10486</v>
      </c>
    </row>
    <row r="1700" spans="1:2" x14ac:dyDescent="0.25">
      <c r="A1700" s="62">
        <v>21101514</v>
      </c>
      <c r="B1700" s="63" t="s">
        <v>7589</v>
      </c>
    </row>
    <row r="1701" spans="1:2" x14ac:dyDescent="0.25">
      <c r="A1701" s="62">
        <v>21101516</v>
      </c>
      <c r="B1701" s="63" t="s">
        <v>15527</v>
      </c>
    </row>
    <row r="1702" spans="1:2" x14ac:dyDescent="0.25">
      <c r="A1702" s="62">
        <v>21101601</v>
      </c>
      <c r="B1702" s="63" t="s">
        <v>4826</v>
      </c>
    </row>
    <row r="1703" spans="1:2" x14ac:dyDescent="0.25">
      <c r="A1703" s="62">
        <v>21101602</v>
      </c>
      <c r="B1703" s="63" t="s">
        <v>10105</v>
      </c>
    </row>
    <row r="1704" spans="1:2" x14ac:dyDescent="0.25">
      <c r="A1704" s="62">
        <v>21101603</v>
      </c>
      <c r="B1704" s="63" t="s">
        <v>17185</v>
      </c>
    </row>
    <row r="1705" spans="1:2" x14ac:dyDescent="0.25">
      <c r="A1705" s="62">
        <v>21101604</v>
      </c>
      <c r="B1705" s="63" t="s">
        <v>1396</v>
      </c>
    </row>
    <row r="1706" spans="1:2" x14ac:dyDescent="0.25">
      <c r="A1706" s="62">
        <v>21101605</v>
      </c>
      <c r="B1706" s="63" t="s">
        <v>10130</v>
      </c>
    </row>
    <row r="1707" spans="1:2" x14ac:dyDescent="0.25">
      <c r="A1707" s="62">
        <v>21101606</v>
      </c>
      <c r="B1707" s="63" t="s">
        <v>8016</v>
      </c>
    </row>
    <row r="1708" spans="1:2" x14ac:dyDescent="0.25">
      <c r="A1708" s="62">
        <v>21101607</v>
      </c>
      <c r="B1708" s="63" t="s">
        <v>174</v>
      </c>
    </row>
    <row r="1709" spans="1:2" x14ac:dyDescent="0.25">
      <c r="A1709" s="62">
        <v>21101701</v>
      </c>
      <c r="B1709" s="63" t="s">
        <v>2565</v>
      </c>
    </row>
    <row r="1710" spans="1:2" x14ac:dyDescent="0.25">
      <c r="A1710" s="62">
        <v>21101702</v>
      </c>
      <c r="B1710" s="63" t="s">
        <v>1030</v>
      </c>
    </row>
    <row r="1711" spans="1:2" x14ac:dyDescent="0.25">
      <c r="A1711" s="62">
        <v>21101703</v>
      </c>
      <c r="B1711" s="63" t="s">
        <v>16469</v>
      </c>
    </row>
    <row r="1712" spans="1:2" x14ac:dyDescent="0.25">
      <c r="A1712" s="62">
        <v>21101704</v>
      </c>
      <c r="B1712" s="63" t="s">
        <v>17171</v>
      </c>
    </row>
    <row r="1713" spans="1:2" x14ac:dyDescent="0.25">
      <c r="A1713" s="62">
        <v>21101705</v>
      </c>
      <c r="B1713" s="63" t="s">
        <v>375</v>
      </c>
    </row>
    <row r="1714" spans="1:2" x14ac:dyDescent="0.25">
      <c r="A1714" s="62">
        <v>21101706</v>
      </c>
      <c r="B1714" s="63" t="s">
        <v>10066</v>
      </c>
    </row>
    <row r="1715" spans="1:2" x14ac:dyDescent="0.25">
      <c r="A1715" s="62">
        <v>21101707</v>
      </c>
      <c r="B1715" s="63" t="s">
        <v>6318</v>
      </c>
    </row>
    <row r="1716" spans="1:2" x14ac:dyDescent="0.25">
      <c r="A1716" s="62">
        <v>21101708</v>
      </c>
      <c r="B1716" s="63" t="s">
        <v>9735</v>
      </c>
    </row>
    <row r="1717" spans="1:2" x14ac:dyDescent="0.25">
      <c r="A1717" s="62">
        <v>21101801</v>
      </c>
      <c r="B1717" s="63" t="s">
        <v>18805</v>
      </c>
    </row>
    <row r="1718" spans="1:2" x14ac:dyDescent="0.25">
      <c r="A1718" s="62">
        <v>21101802</v>
      </c>
      <c r="B1718" s="63" t="s">
        <v>6174</v>
      </c>
    </row>
    <row r="1719" spans="1:2" x14ac:dyDescent="0.25">
      <c r="A1719" s="62">
        <v>21101803</v>
      </c>
      <c r="B1719" s="63" t="s">
        <v>5133</v>
      </c>
    </row>
    <row r="1720" spans="1:2" x14ac:dyDescent="0.25">
      <c r="A1720" s="62">
        <v>21101804</v>
      </c>
      <c r="B1720" s="63" t="s">
        <v>9040</v>
      </c>
    </row>
    <row r="1721" spans="1:2" x14ac:dyDescent="0.25">
      <c r="A1721" s="62">
        <v>21101805</v>
      </c>
      <c r="B1721" s="63" t="s">
        <v>16706</v>
      </c>
    </row>
    <row r="1722" spans="1:2" x14ac:dyDescent="0.25">
      <c r="A1722" s="62">
        <v>21101806</v>
      </c>
      <c r="B1722" s="63" t="s">
        <v>1418</v>
      </c>
    </row>
    <row r="1723" spans="1:2" x14ac:dyDescent="0.25">
      <c r="A1723" s="62">
        <v>21101807</v>
      </c>
      <c r="B1723" s="63" t="s">
        <v>1187</v>
      </c>
    </row>
    <row r="1724" spans="1:2" x14ac:dyDescent="0.25">
      <c r="A1724" s="62">
        <v>21101808</v>
      </c>
      <c r="B1724" s="63" t="s">
        <v>1900</v>
      </c>
    </row>
    <row r="1725" spans="1:2" x14ac:dyDescent="0.25">
      <c r="A1725" s="62">
        <v>21101901</v>
      </c>
      <c r="B1725" s="63" t="s">
        <v>907</v>
      </c>
    </row>
    <row r="1726" spans="1:2" x14ac:dyDescent="0.25">
      <c r="A1726" s="62">
        <v>21101902</v>
      </c>
      <c r="B1726" s="63" t="s">
        <v>10846</v>
      </c>
    </row>
    <row r="1727" spans="1:2" x14ac:dyDescent="0.25">
      <c r="A1727" s="62">
        <v>21101903</v>
      </c>
      <c r="B1727" s="63" t="s">
        <v>7723</v>
      </c>
    </row>
    <row r="1728" spans="1:2" x14ac:dyDescent="0.25">
      <c r="A1728" s="62">
        <v>21101904</v>
      </c>
      <c r="B1728" s="63" t="s">
        <v>12491</v>
      </c>
    </row>
    <row r="1729" spans="1:2" x14ac:dyDescent="0.25">
      <c r="A1729" s="62">
        <v>21101905</v>
      </c>
      <c r="B1729" s="63" t="s">
        <v>15890</v>
      </c>
    </row>
    <row r="1730" spans="1:2" x14ac:dyDescent="0.25">
      <c r="A1730" s="62">
        <v>21101906</v>
      </c>
      <c r="B1730" s="63" t="s">
        <v>15570</v>
      </c>
    </row>
    <row r="1731" spans="1:2" x14ac:dyDescent="0.25">
      <c r="A1731" s="62">
        <v>21101907</v>
      </c>
      <c r="B1731" s="63" t="s">
        <v>12831</v>
      </c>
    </row>
    <row r="1732" spans="1:2" x14ac:dyDescent="0.25">
      <c r="A1732" s="62">
        <v>21101908</v>
      </c>
      <c r="B1732" s="63" t="s">
        <v>13447</v>
      </c>
    </row>
    <row r="1733" spans="1:2" x14ac:dyDescent="0.25">
      <c r="A1733" s="62">
        <v>21101909</v>
      </c>
      <c r="B1733" s="63" t="s">
        <v>11923</v>
      </c>
    </row>
    <row r="1734" spans="1:2" x14ac:dyDescent="0.25">
      <c r="A1734" s="62">
        <v>21102001</v>
      </c>
      <c r="B1734" s="63" t="s">
        <v>5282</v>
      </c>
    </row>
    <row r="1735" spans="1:2" x14ac:dyDescent="0.25">
      <c r="A1735" s="62">
        <v>21102002</v>
      </c>
      <c r="B1735" s="63" t="s">
        <v>7815</v>
      </c>
    </row>
    <row r="1736" spans="1:2" x14ac:dyDescent="0.25">
      <c r="A1736" s="62">
        <v>21102003</v>
      </c>
      <c r="B1736" s="63" t="s">
        <v>9279</v>
      </c>
    </row>
    <row r="1737" spans="1:2" x14ac:dyDescent="0.25">
      <c r="A1737" s="62">
        <v>21102004</v>
      </c>
      <c r="B1737" s="63" t="s">
        <v>1060</v>
      </c>
    </row>
    <row r="1738" spans="1:2" x14ac:dyDescent="0.25">
      <c r="A1738" s="62">
        <v>21102005</v>
      </c>
      <c r="B1738" s="63" t="s">
        <v>16613</v>
      </c>
    </row>
    <row r="1739" spans="1:2" x14ac:dyDescent="0.25">
      <c r="A1739" s="62">
        <v>21102006</v>
      </c>
      <c r="B1739" s="63" t="s">
        <v>6207</v>
      </c>
    </row>
    <row r="1740" spans="1:2" x14ac:dyDescent="0.25">
      <c r="A1740" s="62">
        <v>21102101</v>
      </c>
      <c r="B1740" s="63" t="s">
        <v>15571</v>
      </c>
    </row>
    <row r="1741" spans="1:2" x14ac:dyDescent="0.25">
      <c r="A1741" s="62">
        <v>21102201</v>
      </c>
      <c r="B1741" s="63" t="s">
        <v>2141</v>
      </c>
    </row>
    <row r="1742" spans="1:2" x14ac:dyDescent="0.25">
      <c r="A1742" s="62">
        <v>21102202</v>
      </c>
      <c r="B1742" s="63" t="s">
        <v>3666</v>
      </c>
    </row>
    <row r="1743" spans="1:2" x14ac:dyDescent="0.25">
      <c r="A1743" s="62">
        <v>21102203</v>
      </c>
      <c r="B1743" s="63" t="s">
        <v>14981</v>
      </c>
    </row>
    <row r="1744" spans="1:2" x14ac:dyDescent="0.25">
      <c r="A1744" s="62">
        <v>21102204</v>
      </c>
      <c r="B1744" s="63" t="s">
        <v>10649</v>
      </c>
    </row>
    <row r="1745" spans="1:2" x14ac:dyDescent="0.25">
      <c r="A1745" s="62">
        <v>21102205</v>
      </c>
      <c r="B1745" s="63" t="s">
        <v>13956</v>
      </c>
    </row>
    <row r="1746" spans="1:2" x14ac:dyDescent="0.25">
      <c r="A1746" s="62">
        <v>21102206</v>
      </c>
      <c r="B1746" s="63" t="s">
        <v>18335</v>
      </c>
    </row>
    <row r="1747" spans="1:2" x14ac:dyDescent="0.25">
      <c r="A1747" s="62">
        <v>21102207</v>
      </c>
      <c r="B1747" s="63" t="s">
        <v>17680</v>
      </c>
    </row>
    <row r="1748" spans="1:2" x14ac:dyDescent="0.25">
      <c r="A1748" s="62">
        <v>21102301</v>
      </c>
      <c r="B1748" s="63" t="s">
        <v>7685</v>
      </c>
    </row>
    <row r="1749" spans="1:2" x14ac:dyDescent="0.25">
      <c r="A1749" s="62">
        <v>21102302</v>
      </c>
      <c r="B1749" s="63" t="s">
        <v>5160</v>
      </c>
    </row>
    <row r="1750" spans="1:2" x14ac:dyDescent="0.25">
      <c r="A1750" s="62">
        <v>21102303</v>
      </c>
      <c r="B1750" s="63" t="s">
        <v>8395</v>
      </c>
    </row>
    <row r="1751" spans="1:2" x14ac:dyDescent="0.25">
      <c r="A1751" s="62">
        <v>21102304</v>
      </c>
      <c r="B1751" s="63" t="s">
        <v>3868</v>
      </c>
    </row>
    <row r="1752" spans="1:2" x14ac:dyDescent="0.25">
      <c r="A1752" s="62">
        <v>21102401</v>
      </c>
      <c r="B1752" s="63" t="s">
        <v>8160</v>
      </c>
    </row>
    <row r="1753" spans="1:2" x14ac:dyDescent="0.25">
      <c r="A1753" s="62">
        <v>21102402</v>
      </c>
      <c r="B1753" s="63" t="s">
        <v>3484</v>
      </c>
    </row>
    <row r="1754" spans="1:2" x14ac:dyDescent="0.25">
      <c r="A1754" s="62">
        <v>21102403</v>
      </c>
      <c r="B1754" s="63" t="s">
        <v>9090</v>
      </c>
    </row>
    <row r="1755" spans="1:2" x14ac:dyDescent="0.25">
      <c r="A1755" s="62">
        <v>21102404</v>
      </c>
      <c r="B1755" s="63" t="s">
        <v>5914</v>
      </c>
    </row>
    <row r="1756" spans="1:2" x14ac:dyDescent="0.25">
      <c r="A1756" s="62">
        <v>21111501</v>
      </c>
      <c r="B1756" s="63" t="s">
        <v>7276</v>
      </c>
    </row>
    <row r="1757" spans="1:2" x14ac:dyDescent="0.25">
      <c r="A1757" s="62">
        <v>21111502</v>
      </c>
      <c r="B1757" s="63" t="s">
        <v>4605</v>
      </c>
    </row>
    <row r="1758" spans="1:2" x14ac:dyDescent="0.25">
      <c r="A1758" s="62">
        <v>21111503</v>
      </c>
      <c r="B1758" s="63" t="s">
        <v>814</v>
      </c>
    </row>
    <row r="1759" spans="1:2" x14ac:dyDescent="0.25">
      <c r="A1759" s="62">
        <v>21111504</v>
      </c>
      <c r="B1759" s="63" t="s">
        <v>7574</v>
      </c>
    </row>
    <row r="1760" spans="1:2" x14ac:dyDescent="0.25">
      <c r="A1760" s="62">
        <v>21111506</v>
      </c>
      <c r="B1760" s="63" t="s">
        <v>3057</v>
      </c>
    </row>
    <row r="1761" spans="1:2" x14ac:dyDescent="0.25">
      <c r="A1761" s="62">
        <v>21111507</v>
      </c>
      <c r="B1761" s="63" t="s">
        <v>15403</v>
      </c>
    </row>
    <row r="1762" spans="1:2" x14ac:dyDescent="0.25">
      <c r="A1762" s="62">
        <v>21111508</v>
      </c>
      <c r="B1762" s="63" t="s">
        <v>11490</v>
      </c>
    </row>
    <row r="1763" spans="1:2" x14ac:dyDescent="0.25">
      <c r="A1763" s="62">
        <v>21111601</v>
      </c>
      <c r="B1763" s="63" t="s">
        <v>115</v>
      </c>
    </row>
    <row r="1764" spans="1:2" x14ac:dyDescent="0.25">
      <c r="A1764" s="62">
        <v>21111602</v>
      </c>
      <c r="B1764" s="63" t="s">
        <v>2752</v>
      </c>
    </row>
    <row r="1765" spans="1:2" x14ac:dyDescent="0.25">
      <c r="A1765" s="62">
        <v>22101501</v>
      </c>
      <c r="B1765" s="63" t="s">
        <v>13388</v>
      </c>
    </row>
    <row r="1766" spans="1:2" x14ac:dyDescent="0.25">
      <c r="A1766" s="62">
        <v>22101502</v>
      </c>
      <c r="B1766" s="63" t="s">
        <v>6926</v>
      </c>
    </row>
    <row r="1767" spans="1:2" x14ac:dyDescent="0.25">
      <c r="A1767" s="62">
        <v>22101504</v>
      </c>
      <c r="B1767" s="63" t="s">
        <v>14702</v>
      </c>
    </row>
    <row r="1768" spans="1:2" x14ac:dyDescent="0.25">
      <c r="A1768" s="62">
        <v>22101505</v>
      </c>
      <c r="B1768" s="63" t="s">
        <v>1961</v>
      </c>
    </row>
    <row r="1769" spans="1:2" x14ac:dyDescent="0.25">
      <c r="A1769" s="62">
        <v>22101507</v>
      </c>
      <c r="B1769" s="63" t="s">
        <v>5298</v>
      </c>
    </row>
    <row r="1770" spans="1:2" x14ac:dyDescent="0.25">
      <c r="A1770" s="62">
        <v>22101508</v>
      </c>
      <c r="B1770" s="63" t="s">
        <v>3467</v>
      </c>
    </row>
    <row r="1771" spans="1:2" x14ac:dyDescent="0.25">
      <c r="A1771" s="62">
        <v>22101509</v>
      </c>
      <c r="B1771" s="63" t="s">
        <v>1412</v>
      </c>
    </row>
    <row r="1772" spans="1:2" x14ac:dyDescent="0.25">
      <c r="A1772" s="62">
        <v>22101511</v>
      </c>
      <c r="B1772" s="63" t="s">
        <v>2175</v>
      </c>
    </row>
    <row r="1773" spans="1:2" x14ac:dyDescent="0.25">
      <c r="A1773" s="62">
        <v>22101513</v>
      </c>
      <c r="B1773" s="63" t="s">
        <v>14123</v>
      </c>
    </row>
    <row r="1774" spans="1:2" x14ac:dyDescent="0.25">
      <c r="A1774" s="62">
        <v>22101514</v>
      </c>
      <c r="B1774" s="63" t="s">
        <v>4872</v>
      </c>
    </row>
    <row r="1775" spans="1:2" x14ac:dyDescent="0.25">
      <c r="A1775" s="62">
        <v>22101516</v>
      </c>
      <c r="B1775" s="63" t="s">
        <v>13816</v>
      </c>
    </row>
    <row r="1776" spans="1:2" x14ac:dyDescent="0.25">
      <c r="A1776" s="62">
        <v>22101518</v>
      </c>
      <c r="B1776" s="63" t="s">
        <v>16729</v>
      </c>
    </row>
    <row r="1777" spans="1:2" x14ac:dyDescent="0.25">
      <c r="A1777" s="62">
        <v>22101519</v>
      </c>
      <c r="B1777" s="63" t="s">
        <v>1093</v>
      </c>
    </row>
    <row r="1778" spans="1:2" x14ac:dyDescent="0.25">
      <c r="A1778" s="62">
        <v>22101520</v>
      </c>
      <c r="B1778" s="63" t="s">
        <v>15508</v>
      </c>
    </row>
    <row r="1779" spans="1:2" x14ac:dyDescent="0.25">
      <c r="A1779" s="62">
        <v>22101521</v>
      </c>
      <c r="B1779" s="63" t="s">
        <v>299</v>
      </c>
    </row>
    <row r="1780" spans="1:2" x14ac:dyDescent="0.25">
      <c r="A1780" s="62">
        <v>22101522</v>
      </c>
      <c r="B1780" s="63" t="s">
        <v>9136</v>
      </c>
    </row>
    <row r="1781" spans="1:2" x14ac:dyDescent="0.25">
      <c r="A1781" s="62">
        <v>22101523</v>
      </c>
      <c r="B1781" s="63" t="s">
        <v>8245</v>
      </c>
    </row>
    <row r="1782" spans="1:2" x14ac:dyDescent="0.25">
      <c r="A1782" s="62">
        <v>22101524</v>
      </c>
      <c r="B1782" s="63" t="s">
        <v>17197</v>
      </c>
    </row>
    <row r="1783" spans="1:2" x14ac:dyDescent="0.25">
      <c r="A1783" s="62">
        <v>22101525</v>
      </c>
      <c r="B1783" s="63" t="s">
        <v>1835</v>
      </c>
    </row>
    <row r="1784" spans="1:2" x14ac:dyDescent="0.25">
      <c r="A1784" s="62">
        <v>22101526</v>
      </c>
      <c r="B1784" s="63" t="s">
        <v>15829</v>
      </c>
    </row>
    <row r="1785" spans="1:2" x14ac:dyDescent="0.25">
      <c r="A1785" s="62">
        <v>22101527</v>
      </c>
      <c r="B1785" s="63" t="s">
        <v>4120</v>
      </c>
    </row>
    <row r="1786" spans="1:2" x14ac:dyDescent="0.25">
      <c r="A1786" s="62">
        <v>22101528</v>
      </c>
      <c r="B1786" s="63" t="s">
        <v>16951</v>
      </c>
    </row>
    <row r="1787" spans="1:2" x14ac:dyDescent="0.25">
      <c r="A1787" s="62">
        <v>22101529</v>
      </c>
      <c r="B1787" s="63" t="s">
        <v>11394</v>
      </c>
    </row>
    <row r="1788" spans="1:2" x14ac:dyDescent="0.25">
      <c r="A1788" s="62">
        <v>22101530</v>
      </c>
      <c r="B1788" s="63" t="s">
        <v>9703</v>
      </c>
    </row>
    <row r="1789" spans="1:2" x14ac:dyDescent="0.25">
      <c r="A1789" s="62">
        <v>22101531</v>
      </c>
      <c r="B1789" s="63" t="s">
        <v>10826</v>
      </c>
    </row>
    <row r="1790" spans="1:2" x14ac:dyDescent="0.25">
      <c r="A1790" s="62">
        <v>22101532</v>
      </c>
      <c r="B1790" s="63" t="s">
        <v>1729</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3377</v>
      </c>
    </row>
    <row r="1795" spans="1:2" x14ac:dyDescent="0.25">
      <c r="A1795" s="62">
        <v>22101604</v>
      </c>
      <c r="B1795" s="63" t="s">
        <v>4150</v>
      </c>
    </row>
    <row r="1796" spans="1:2" x14ac:dyDescent="0.25">
      <c r="A1796" s="62">
        <v>22101605</v>
      </c>
      <c r="B1796" s="63" t="s">
        <v>1923</v>
      </c>
    </row>
    <row r="1797" spans="1:2" x14ac:dyDescent="0.25">
      <c r="A1797" s="62">
        <v>22101606</v>
      </c>
      <c r="B1797" s="63" t="s">
        <v>3310</v>
      </c>
    </row>
    <row r="1798" spans="1:2" x14ac:dyDescent="0.25">
      <c r="A1798" s="62">
        <v>22101607</v>
      </c>
      <c r="B1798" s="63" t="s">
        <v>16329</v>
      </c>
    </row>
    <row r="1799" spans="1:2" x14ac:dyDescent="0.25">
      <c r="A1799" s="62">
        <v>22101608</v>
      </c>
      <c r="B1799" s="63" t="s">
        <v>6239</v>
      </c>
    </row>
    <row r="1800" spans="1:2" x14ac:dyDescent="0.25">
      <c r="A1800" s="62">
        <v>22101609</v>
      </c>
      <c r="B1800" s="63" t="s">
        <v>7747</v>
      </c>
    </row>
    <row r="1801" spans="1:2" x14ac:dyDescent="0.25">
      <c r="A1801" s="62">
        <v>22101610</v>
      </c>
      <c r="B1801" s="63" t="s">
        <v>16429</v>
      </c>
    </row>
    <row r="1802" spans="1:2" x14ac:dyDescent="0.25">
      <c r="A1802" s="62">
        <v>22101611</v>
      </c>
      <c r="B1802" s="63" t="s">
        <v>10410</v>
      </c>
    </row>
    <row r="1803" spans="1:2" x14ac:dyDescent="0.25">
      <c r="A1803" s="62">
        <v>22101612</v>
      </c>
      <c r="B1803" s="63" t="s">
        <v>2135</v>
      </c>
    </row>
    <row r="1804" spans="1:2" x14ac:dyDescent="0.25">
      <c r="A1804" s="62">
        <v>22101613</v>
      </c>
      <c r="B1804" s="63" t="s">
        <v>1186</v>
      </c>
    </row>
    <row r="1805" spans="1:2" x14ac:dyDescent="0.25">
      <c r="A1805" s="62">
        <v>22101614</v>
      </c>
      <c r="B1805" s="63" t="s">
        <v>693</v>
      </c>
    </row>
    <row r="1806" spans="1:2" x14ac:dyDescent="0.25">
      <c r="A1806" s="62">
        <v>22101615</v>
      </c>
      <c r="B1806" s="63" t="s">
        <v>3016</v>
      </c>
    </row>
    <row r="1807" spans="1:2" x14ac:dyDescent="0.25">
      <c r="A1807" s="62">
        <v>22101616</v>
      </c>
      <c r="B1807" s="63" t="s">
        <v>4531</v>
      </c>
    </row>
    <row r="1808" spans="1:2" x14ac:dyDescent="0.25">
      <c r="A1808" s="62">
        <v>22101617</v>
      </c>
      <c r="B1808" s="63" t="s">
        <v>8204</v>
      </c>
    </row>
    <row r="1809" spans="1:2" x14ac:dyDescent="0.25">
      <c r="A1809" s="62">
        <v>22101618</v>
      </c>
      <c r="B1809" s="63" t="s">
        <v>1914</v>
      </c>
    </row>
    <row r="1810" spans="1:2" x14ac:dyDescent="0.25">
      <c r="A1810" s="62">
        <v>22101619</v>
      </c>
      <c r="B1810" s="63" t="s">
        <v>15900</v>
      </c>
    </row>
    <row r="1811" spans="1:2" x14ac:dyDescent="0.25">
      <c r="A1811" s="62">
        <v>22101620</v>
      </c>
      <c r="B1811" s="63" t="s">
        <v>6746</v>
      </c>
    </row>
    <row r="1812" spans="1:2" x14ac:dyDescent="0.25">
      <c r="A1812" s="62">
        <v>22101701</v>
      </c>
      <c r="B1812" s="63" t="s">
        <v>11840</v>
      </c>
    </row>
    <row r="1813" spans="1:2" x14ac:dyDescent="0.25">
      <c r="A1813" s="62">
        <v>22101702</v>
      </c>
      <c r="B1813" s="63" t="s">
        <v>17737</v>
      </c>
    </row>
    <row r="1814" spans="1:2" x14ac:dyDescent="0.25">
      <c r="A1814" s="62">
        <v>22101703</v>
      </c>
      <c r="B1814" s="63" t="s">
        <v>9762</v>
      </c>
    </row>
    <row r="1815" spans="1:2" x14ac:dyDescent="0.25">
      <c r="A1815" s="62">
        <v>22101704</v>
      </c>
      <c r="B1815" s="63" t="s">
        <v>13123</v>
      </c>
    </row>
    <row r="1816" spans="1:2" x14ac:dyDescent="0.25">
      <c r="A1816" s="62">
        <v>22101705</v>
      </c>
      <c r="B1816" s="63" t="s">
        <v>9785</v>
      </c>
    </row>
    <row r="1817" spans="1:2" x14ac:dyDescent="0.25">
      <c r="A1817" s="62">
        <v>22101706</v>
      </c>
      <c r="B1817" s="63" t="s">
        <v>244</v>
      </c>
    </row>
    <row r="1818" spans="1:2" x14ac:dyDescent="0.25">
      <c r="A1818" s="62">
        <v>22101707</v>
      </c>
      <c r="B1818" s="63" t="s">
        <v>15918</v>
      </c>
    </row>
    <row r="1819" spans="1:2" x14ac:dyDescent="0.25">
      <c r="A1819" s="62">
        <v>22101708</v>
      </c>
      <c r="B1819" s="63" t="s">
        <v>330</v>
      </c>
    </row>
    <row r="1820" spans="1:2" x14ac:dyDescent="0.25">
      <c r="A1820" s="62">
        <v>22101709</v>
      </c>
      <c r="B1820" s="63" t="s">
        <v>5033</v>
      </c>
    </row>
    <row r="1821" spans="1:2" x14ac:dyDescent="0.25">
      <c r="A1821" s="62">
        <v>22101710</v>
      </c>
      <c r="B1821" s="63" t="s">
        <v>6675</v>
      </c>
    </row>
    <row r="1822" spans="1:2" x14ac:dyDescent="0.25">
      <c r="A1822" s="62">
        <v>22101711</v>
      </c>
      <c r="B1822" s="63" t="s">
        <v>9977</v>
      </c>
    </row>
    <row r="1823" spans="1:2" x14ac:dyDescent="0.25">
      <c r="A1823" s="62">
        <v>22101712</v>
      </c>
      <c r="B1823" s="63" t="s">
        <v>7771</v>
      </c>
    </row>
    <row r="1824" spans="1:2" x14ac:dyDescent="0.25">
      <c r="A1824" s="62">
        <v>22101713</v>
      </c>
      <c r="B1824" s="63" t="s">
        <v>6493</v>
      </c>
    </row>
    <row r="1825" spans="1:2" x14ac:dyDescent="0.25">
      <c r="A1825" s="62">
        <v>22101714</v>
      </c>
      <c r="B1825" s="63" t="s">
        <v>1004</v>
      </c>
    </row>
    <row r="1826" spans="1:2" x14ac:dyDescent="0.25">
      <c r="A1826" s="62">
        <v>22101715</v>
      </c>
      <c r="B1826" s="63" t="s">
        <v>17241</v>
      </c>
    </row>
    <row r="1827" spans="1:2" x14ac:dyDescent="0.25">
      <c r="A1827" s="62">
        <v>22101716</v>
      </c>
      <c r="B1827" s="63" t="s">
        <v>10087</v>
      </c>
    </row>
    <row r="1828" spans="1:2" x14ac:dyDescent="0.25">
      <c r="A1828" s="62">
        <v>22101717</v>
      </c>
      <c r="B1828" s="63" t="s">
        <v>7144</v>
      </c>
    </row>
    <row r="1829" spans="1:2" x14ac:dyDescent="0.25">
      <c r="A1829" s="62">
        <v>22101718</v>
      </c>
      <c r="B1829" s="63" t="s">
        <v>16284</v>
      </c>
    </row>
    <row r="1830" spans="1:2" x14ac:dyDescent="0.25">
      <c r="A1830" s="62">
        <v>22101719</v>
      </c>
      <c r="B1830" s="63" t="s">
        <v>15351</v>
      </c>
    </row>
    <row r="1831" spans="1:2" x14ac:dyDescent="0.25">
      <c r="A1831" s="62">
        <v>22101720</v>
      </c>
      <c r="B1831" s="63" t="s">
        <v>12453</v>
      </c>
    </row>
    <row r="1832" spans="1:2" x14ac:dyDescent="0.25">
      <c r="A1832" s="62">
        <v>22101801</v>
      </c>
      <c r="B1832" s="63" t="s">
        <v>16582</v>
      </c>
    </row>
    <row r="1833" spans="1:2" x14ac:dyDescent="0.25">
      <c r="A1833" s="62">
        <v>22101802</v>
      </c>
      <c r="B1833" s="63" t="s">
        <v>2448</v>
      </c>
    </row>
    <row r="1834" spans="1:2" x14ac:dyDescent="0.25">
      <c r="A1834" s="62">
        <v>22101803</v>
      </c>
      <c r="B1834" s="63" t="s">
        <v>17911</v>
      </c>
    </row>
    <row r="1835" spans="1:2" x14ac:dyDescent="0.25">
      <c r="A1835" s="62">
        <v>22101804</v>
      </c>
      <c r="B1835" s="63" t="s">
        <v>11815</v>
      </c>
    </row>
    <row r="1836" spans="1:2" x14ac:dyDescent="0.25">
      <c r="A1836" s="62">
        <v>22101901</v>
      </c>
      <c r="B1836" s="63" t="s">
        <v>17270</v>
      </c>
    </row>
    <row r="1837" spans="1:2" x14ac:dyDescent="0.25">
      <c r="A1837" s="62">
        <v>22101902</v>
      </c>
      <c r="B1837" s="63" t="s">
        <v>13002</v>
      </c>
    </row>
    <row r="1838" spans="1:2" x14ac:dyDescent="0.25">
      <c r="A1838" s="62">
        <v>22101903</v>
      </c>
      <c r="B1838" s="63" t="s">
        <v>18705</v>
      </c>
    </row>
    <row r="1839" spans="1:2" x14ac:dyDescent="0.25">
      <c r="A1839" s="62">
        <v>22101904</v>
      </c>
      <c r="B1839" s="63" t="s">
        <v>5308</v>
      </c>
    </row>
    <row r="1840" spans="1:2" x14ac:dyDescent="0.25">
      <c r="A1840" s="62">
        <v>22101905</v>
      </c>
      <c r="B1840" s="63" t="s">
        <v>5568</v>
      </c>
    </row>
    <row r="1841" spans="1:2" x14ac:dyDescent="0.25">
      <c r="A1841" s="62">
        <v>22101906</v>
      </c>
      <c r="B1841" s="63" t="s">
        <v>10838</v>
      </c>
    </row>
    <row r="1842" spans="1:2" x14ac:dyDescent="0.25">
      <c r="A1842" s="62">
        <v>22101907</v>
      </c>
      <c r="B1842" s="63" t="s">
        <v>8197</v>
      </c>
    </row>
    <row r="1843" spans="1:2" x14ac:dyDescent="0.25">
      <c r="A1843" s="62">
        <v>22102001</v>
      </c>
      <c r="B1843" s="63" t="s">
        <v>1069</v>
      </c>
    </row>
    <row r="1844" spans="1:2" x14ac:dyDescent="0.25">
      <c r="A1844" s="62">
        <v>23101501</v>
      </c>
      <c r="B1844" s="63" t="s">
        <v>13233</v>
      </c>
    </row>
    <row r="1845" spans="1:2" x14ac:dyDescent="0.25">
      <c r="A1845" s="62">
        <v>23101502</v>
      </c>
      <c r="B1845" s="63" t="s">
        <v>1703</v>
      </c>
    </row>
    <row r="1846" spans="1:2" x14ac:dyDescent="0.25">
      <c r="A1846" s="62">
        <v>23101503</v>
      </c>
      <c r="B1846" s="63" t="s">
        <v>7440</v>
      </c>
    </row>
    <row r="1847" spans="1:2" x14ac:dyDescent="0.25">
      <c r="A1847" s="62">
        <v>23101504</v>
      </c>
      <c r="B1847" s="63" t="s">
        <v>7092</v>
      </c>
    </row>
    <row r="1848" spans="1:2" x14ac:dyDescent="0.25">
      <c r="A1848" s="62">
        <v>23101505</v>
      </c>
      <c r="B1848" s="63" t="s">
        <v>6598</v>
      </c>
    </row>
    <row r="1849" spans="1:2" x14ac:dyDescent="0.25">
      <c r="A1849" s="62">
        <v>23101506</v>
      </c>
      <c r="B1849" s="63" t="s">
        <v>1073</v>
      </c>
    </row>
    <row r="1850" spans="1:2" x14ac:dyDescent="0.25">
      <c r="A1850" s="62">
        <v>23101507</v>
      </c>
      <c r="B1850" s="63" t="s">
        <v>3856</v>
      </c>
    </row>
    <row r="1851" spans="1:2" x14ac:dyDescent="0.25">
      <c r="A1851" s="62">
        <v>23101508</v>
      </c>
      <c r="B1851" s="63" t="s">
        <v>17249</v>
      </c>
    </row>
    <row r="1852" spans="1:2" x14ac:dyDescent="0.25">
      <c r="A1852" s="62">
        <v>23101509</v>
      </c>
      <c r="B1852" s="63" t="s">
        <v>10545</v>
      </c>
    </row>
    <row r="1853" spans="1:2" x14ac:dyDescent="0.25">
      <c r="A1853" s="62">
        <v>23101510</v>
      </c>
      <c r="B1853" s="63" t="s">
        <v>8519</v>
      </c>
    </row>
    <row r="1854" spans="1:2" x14ac:dyDescent="0.25">
      <c r="A1854" s="62">
        <v>23101511</v>
      </c>
      <c r="B1854" s="63" t="s">
        <v>892</v>
      </c>
    </row>
    <row r="1855" spans="1:2" x14ac:dyDescent="0.25">
      <c r="A1855" s="62">
        <v>23101512</v>
      </c>
      <c r="B1855" s="63" t="s">
        <v>8449</v>
      </c>
    </row>
    <row r="1856" spans="1:2" x14ac:dyDescent="0.25">
      <c r="A1856" s="62">
        <v>23101513</v>
      </c>
      <c r="B1856" s="63" t="s">
        <v>17879</v>
      </c>
    </row>
    <row r="1857" spans="1:2" x14ac:dyDescent="0.25">
      <c r="A1857" s="62">
        <v>23101514</v>
      </c>
      <c r="B1857" s="63" t="s">
        <v>33</v>
      </c>
    </row>
    <row r="1858" spans="1:2" x14ac:dyDescent="0.25">
      <c r="A1858" s="62">
        <v>23101515</v>
      </c>
      <c r="B1858" s="63" t="s">
        <v>16032</v>
      </c>
    </row>
    <row r="1859" spans="1:2" x14ac:dyDescent="0.25">
      <c r="A1859" s="62">
        <v>23101516</v>
      </c>
      <c r="B1859" s="63" t="s">
        <v>8093</v>
      </c>
    </row>
    <row r="1860" spans="1:2" x14ac:dyDescent="0.25">
      <c r="A1860" s="62">
        <v>23101517</v>
      </c>
      <c r="B1860" s="63" t="s">
        <v>13981</v>
      </c>
    </row>
    <row r="1861" spans="1:2" x14ac:dyDescent="0.25">
      <c r="A1861" s="62">
        <v>23101518</v>
      </c>
      <c r="B1861" s="63" t="s">
        <v>8849</v>
      </c>
    </row>
    <row r="1862" spans="1:2" x14ac:dyDescent="0.25">
      <c r="A1862" s="62">
        <v>23101519</v>
      </c>
      <c r="B1862" s="63" t="s">
        <v>4258</v>
      </c>
    </row>
    <row r="1863" spans="1:2" x14ac:dyDescent="0.25">
      <c r="A1863" s="62">
        <v>23101520</v>
      </c>
      <c r="B1863" s="63" t="s">
        <v>7676</v>
      </c>
    </row>
    <row r="1864" spans="1:2" x14ac:dyDescent="0.25">
      <c r="A1864" s="62">
        <v>23101521</v>
      </c>
      <c r="B1864" s="63" t="s">
        <v>14732</v>
      </c>
    </row>
    <row r="1865" spans="1:2" x14ac:dyDescent="0.25">
      <c r="A1865" s="62">
        <v>23101522</v>
      </c>
      <c r="B1865" s="63" t="s">
        <v>14139</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18537</v>
      </c>
    </row>
    <row r="1870" spans="1:2" x14ac:dyDescent="0.25">
      <c r="A1870" s="62">
        <v>23111505</v>
      </c>
      <c r="B1870" s="63" t="s">
        <v>4563</v>
      </c>
    </row>
    <row r="1871" spans="1:2" x14ac:dyDescent="0.25">
      <c r="A1871" s="62">
        <v>23111506</v>
      </c>
      <c r="B1871" s="63" t="s">
        <v>14427</v>
      </c>
    </row>
    <row r="1872" spans="1:2" x14ac:dyDescent="0.25">
      <c r="A1872" s="62">
        <v>23111507</v>
      </c>
      <c r="B1872" s="63" t="s">
        <v>17915</v>
      </c>
    </row>
    <row r="1873" spans="1:2" x14ac:dyDescent="0.25">
      <c r="A1873" s="62">
        <v>23111601</v>
      </c>
      <c r="B1873" s="63" t="s">
        <v>13259</v>
      </c>
    </row>
    <row r="1874" spans="1:2" x14ac:dyDescent="0.25">
      <c r="A1874" s="62">
        <v>23111602</v>
      </c>
      <c r="B1874" s="63" t="s">
        <v>12199</v>
      </c>
    </row>
    <row r="1875" spans="1:2" x14ac:dyDescent="0.25">
      <c r="A1875" s="62">
        <v>23111603</v>
      </c>
      <c r="B1875" s="63" t="s">
        <v>2470</v>
      </c>
    </row>
    <row r="1876" spans="1:2" x14ac:dyDescent="0.25">
      <c r="A1876" s="62">
        <v>23111604</v>
      </c>
      <c r="B1876" s="63" t="s">
        <v>7404</v>
      </c>
    </row>
    <row r="1877" spans="1:2" x14ac:dyDescent="0.25">
      <c r="A1877" s="62">
        <v>23111605</v>
      </c>
      <c r="B1877" s="63" t="s">
        <v>1446</v>
      </c>
    </row>
    <row r="1878" spans="1:2" x14ac:dyDescent="0.25">
      <c r="A1878" s="62">
        <v>23111606</v>
      </c>
      <c r="B1878" s="63" t="s">
        <v>5321</v>
      </c>
    </row>
    <row r="1879" spans="1:2" x14ac:dyDescent="0.25">
      <c r="A1879" s="62">
        <v>23121501</v>
      </c>
      <c r="B1879" s="63" t="s">
        <v>18372</v>
      </c>
    </row>
    <row r="1880" spans="1:2" x14ac:dyDescent="0.25">
      <c r="A1880" s="62">
        <v>23121502</v>
      </c>
      <c r="B1880" s="63" t="s">
        <v>18312</v>
      </c>
    </row>
    <row r="1881" spans="1:2" x14ac:dyDescent="0.25">
      <c r="A1881" s="62">
        <v>23121503</v>
      </c>
      <c r="B1881" s="63" t="s">
        <v>9975</v>
      </c>
    </row>
    <row r="1882" spans="1:2" x14ac:dyDescent="0.25">
      <c r="A1882" s="62">
        <v>23121504</v>
      </c>
      <c r="B1882" s="63" t="s">
        <v>8667</v>
      </c>
    </row>
    <row r="1883" spans="1:2" x14ac:dyDescent="0.25">
      <c r="A1883" s="62">
        <v>23121505</v>
      </c>
      <c r="B1883" s="63" t="s">
        <v>667</v>
      </c>
    </row>
    <row r="1884" spans="1:2" x14ac:dyDescent="0.25">
      <c r="A1884" s="62">
        <v>23121506</v>
      </c>
      <c r="B1884" s="63" t="s">
        <v>13594</v>
      </c>
    </row>
    <row r="1885" spans="1:2" x14ac:dyDescent="0.25">
      <c r="A1885" s="62">
        <v>23121507</v>
      </c>
      <c r="B1885" s="63" t="s">
        <v>7081</v>
      </c>
    </row>
    <row r="1886" spans="1:2" x14ac:dyDescent="0.25">
      <c r="A1886" s="62">
        <v>23121508</v>
      </c>
      <c r="B1886" s="63" t="s">
        <v>9888</v>
      </c>
    </row>
    <row r="1887" spans="1:2" x14ac:dyDescent="0.25">
      <c r="A1887" s="62">
        <v>23121509</v>
      </c>
      <c r="B1887" s="63" t="s">
        <v>6804</v>
      </c>
    </row>
    <row r="1888" spans="1:2" x14ac:dyDescent="0.25">
      <c r="A1888" s="62">
        <v>23121510</v>
      </c>
      <c r="B1888" s="63" t="s">
        <v>1199</v>
      </c>
    </row>
    <row r="1889" spans="1:2" x14ac:dyDescent="0.25">
      <c r="A1889" s="62">
        <v>23121601</v>
      </c>
      <c r="B1889" s="63" t="s">
        <v>4379</v>
      </c>
    </row>
    <row r="1890" spans="1:2" x14ac:dyDescent="0.25">
      <c r="A1890" s="62">
        <v>23121602</v>
      </c>
      <c r="B1890" s="63" t="s">
        <v>8521</v>
      </c>
    </row>
    <row r="1891" spans="1:2" x14ac:dyDescent="0.25">
      <c r="A1891" s="62">
        <v>23121603</v>
      </c>
      <c r="B1891" s="63" t="s">
        <v>4606</v>
      </c>
    </row>
    <row r="1892" spans="1:2" x14ac:dyDescent="0.25">
      <c r="A1892" s="62">
        <v>23121604</v>
      </c>
      <c r="B1892" s="63" t="s">
        <v>12582</v>
      </c>
    </row>
    <row r="1893" spans="1:2" x14ac:dyDescent="0.25">
      <c r="A1893" s="62">
        <v>23121605</v>
      </c>
      <c r="B1893" s="63" t="s">
        <v>15229</v>
      </c>
    </row>
    <row r="1894" spans="1:2" x14ac:dyDescent="0.25">
      <c r="A1894" s="62">
        <v>23121606</v>
      </c>
      <c r="B1894" s="63" t="s">
        <v>5695</v>
      </c>
    </row>
    <row r="1895" spans="1:2" x14ac:dyDescent="0.25">
      <c r="A1895" s="62">
        <v>23121607</v>
      </c>
      <c r="B1895" s="63" t="s">
        <v>990</v>
      </c>
    </row>
    <row r="1896" spans="1:2" x14ac:dyDescent="0.25">
      <c r="A1896" s="62">
        <v>23121608</v>
      </c>
      <c r="B1896" s="63" t="s">
        <v>15055</v>
      </c>
    </row>
    <row r="1897" spans="1:2" x14ac:dyDescent="0.25">
      <c r="A1897" s="62">
        <v>23121609</v>
      </c>
      <c r="B1897" s="63" t="s">
        <v>14434</v>
      </c>
    </row>
    <row r="1898" spans="1:2" x14ac:dyDescent="0.25">
      <c r="A1898" s="62">
        <v>23121610</v>
      </c>
      <c r="B1898" s="63" t="s">
        <v>8788</v>
      </c>
    </row>
    <row r="1899" spans="1:2" x14ac:dyDescent="0.25">
      <c r="A1899" s="62">
        <v>23121611</v>
      </c>
      <c r="B1899" s="63" t="s">
        <v>10399</v>
      </c>
    </row>
    <row r="1900" spans="1:2" x14ac:dyDescent="0.25">
      <c r="A1900" s="62">
        <v>23121612</v>
      </c>
      <c r="B1900" s="63" t="s">
        <v>17587</v>
      </c>
    </row>
    <row r="1901" spans="1:2" x14ac:dyDescent="0.25">
      <c r="A1901" s="62">
        <v>23121613</v>
      </c>
      <c r="B1901" s="63" t="s">
        <v>4684</v>
      </c>
    </row>
    <row r="1902" spans="1:2" x14ac:dyDescent="0.25">
      <c r="A1902" s="62">
        <v>23121614</v>
      </c>
      <c r="B1902" s="63" t="s">
        <v>15769</v>
      </c>
    </row>
    <row r="1903" spans="1:2" x14ac:dyDescent="0.25">
      <c r="A1903" s="62">
        <v>23121615</v>
      </c>
      <c r="B1903" s="63" t="s">
        <v>17688</v>
      </c>
    </row>
    <row r="1904" spans="1:2" x14ac:dyDescent="0.25">
      <c r="A1904" s="62">
        <v>23131501</v>
      </c>
      <c r="B1904" s="63" t="s">
        <v>3579</v>
      </c>
    </row>
    <row r="1905" spans="1:2" x14ac:dyDescent="0.25">
      <c r="A1905" s="62">
        <v>23131502</v>
      </c>
      <c r="B1905" s="63" t="s">
        <v>176</v>
      </c>
    </row>
    <row r="1906" spans="1:2" x14ac:dyDescent="0.25">
      <c r="A1906" s="62">
        <v>23131503</v>
      </c>
      <c r="B1906" s="63" t="s">
        <v>3138</v>
      </c>
    </row>
    <row r="1907" spans="1:2" x14ac:dyDescent="0.25">
      <c r="A1907" s="62">
        <v>23131504</v>
      </c>
      <c r="B1907" s="63" t="s">
        <v>10416</v>
      </c>
    </row>
    <row r="1908" spans="1:2" x14ac:dyDescent="0.25">
      <c r="A1908" s="62">
        <v>23131505</v>
      </c>
      <c r="B1908" s="63" t="s">
        <v>13540</v>
      </c>
    </row>
    <row r="1909" spans="1:2" x14ac:dyDescent="0.25">
      <c r="A1909" s="62">
        <v>23131506</v>
      </c>
      <c r="B1909" s="63" t="s">
        <v>6770</v>
      </c>
    </row>
    <row r="1910" spans="1:2" x14ac:dyDescent="0.25">
      <c r="A1910" s="62">
        <v>23131507</v>
      </c>
      <c r="B1910" s="63" t="s">
        <v>9506</v>
      </c>
    </row>
    <row r="1911" spans="1:2" x14ac:dyDescent="0.25">
      <c r="A1911" s="62">
        <v>23131508</v>
      </c>
      <c r="B1911" s="63" t="s">
        <v>17997</v>
      </c>
    </row>
    <row r="1912" spans="1:2" x14ac:dyDescent="0.25">
      <c r="A1912" s="62">
        <v>23131509</v>
      </c>
      <c r="B1912" s="63" t="s">
        <v>6227</v>
      </c>
    </row>
    <row r="1913" spans="1:2" x14ac:dyDescent="0.25">
      <c r="A1913" s="62">
        <v>23131510</v>
      </c>
      <c r="B1913" s="63" t="s">
        <v>17023</v>
      </c>
    </row>
    <row r="1914" spans="1:2" x14ac:dyDescent="0.25">
      <c r="A1914" s="62">
        <v>23131511</v>
      </c>
      <c r="B1914" s="63" t="s">
        <v>15022</v>
      </c>
    </row>
    <row r="1915" spans="1:2" x14ac:dyDescent="0.25">
      <c r="A1915" s="62">
        <v>23131512</v>
      </c>
      <c r="B1915" s="63" t="s">
        <v>7024</v>
      </c>
    </row>
    <row r="1916" spans="1:2" x14ac:dyDescent="0.25">
      <c r="A1916" s="62">
        <v>23131513</v>
      </c>
      <c r="B1916" s="63" t="s">
        <v>18589</v>
      </c>
    </row>
    <row r="1917" spans="1:2" x14ac:dyDescent="0.25">
      <c r="A1917" s="62">
        <v>23131514</v>
      </c>
      <c r="B1917" s="63" t="s">
        <v>7479</v>
      </c>
    </row>
    <row r="1918" spans="1:2" x14ac:dyDescent="0.25">
      <c r="A1918" s="62">
        <v>23131515</v>
      </c>
      <c r="B1918" s="63" t="s">
        <v>4472</v>
      </c>
    </row>
    <row r="1919" spans="1:2" x14ac:dyDescent="0.25">
      <c r="A1919" s="62">
        <v>23131601</v>
      </c>
      <c r="B1919" s="63" t="s">
        <v>17189</v>
      </c>
    </row>
    <row r="1920" spans="1:2" x14ac:dyDescent="0.25">
      <c r="A1920" s="62">
        <v>23131602</v>
      </c>
      <c r="B1920" s="63" t="s">
        <v>9704</v>
      </c>
    </row>
    <row r="1921" spans="1:2" x14ac:dyDescent="0.25">
      <c r="A1921" s="62">
        <v>23131603</v>
      </c>
      <c r="B1921" s="63" t="s">
        <v>9427</v>
      </c>
    </row>
    <row r="1922" spans="1:2" x14ac:dyDescent="0.25">
      <c r="A1922" s="62">
        <v>23131604</v>
      </c>
      <c r="B1922" s="63" t="s">
        <v>15728</v>
      </c>
    </row>
    <row r="1923" spans="1:2" x14ac:dyDescent="0.25">
      <c r="A1923" s="62">
        <v>23131701</v>
      </c>
      <c r="B1923" s="63" t="s">
        <v>10926</v>
      </c>
    </row>
    <row r="1924" spans="1:2" x14ac:dyDescent="0.25">
      <c r="A1924" s="62">
        <v>23131702</v>
      </c>
      <c r="B1924" s="63" t="s">
        <v>14563</v>
      </c>
    </row>
    <row r="1925" spans="1:2" x14ac:dyDescent="0.25">
      <c r="A1925" s="62">
        <v>23131703</v>
      </c>
      <c r="B1925" s="63" t="s">
        <v>854</v>
      </c>
    </row>
    <row r="1926" spans="1:2" x14ac:dyDescent="0.25">
      <c r="A1926" s="62">
        <v>23131704</v>
      </c>
      <c r="B1926" s="63" t="s">
        <v>4870</v>
      </c>
    </row>
    <row r="1927" spans="1:2" x14ac:dyDescent="0.25">
      <c r="A1927" s="62">
        <v>23141601</v>
      </c>
      <c r="B1927" s="63" t="s">
        <v>16194</v>
      </c>
    </row>
    <row r="1928" spans="1:2" x14ac:dyDescent="0.25">
      <c r="A1928" s="62">
        <v>23141602</v>
      </c>
      <c r="B1928" s="63" t="s">
        <v>16361</v>
      </c>
    </row>
    <row r="1929" spans="1:2" x14ac:dyDescent="0.25">
      <c r="A1929" s="62">
        <v>23141603</v>
      </c>
      <c r="B1929" s="63" t="s">
        <v>8715</v>
      </c>
    </row>
    <row r="1930" spans="1:2" x14ac:dyDescent="0.25">
      <c r="A1930" s="62">
        <v>23141604</v>
      </c>
      <c r="B1930" s="63" t="s">
        <v>7900</v>
      </c>
    </row>
    <row r="1931" spans="1:2" x14ac:dyDescent="0.25">
      <c r="A1931" s="62">
        <v>23141605</v>
      </c>
      <c r="B1931" s="63" t="s">
        <v>14947</v>
      </c>
    </row>
    <row r="1932" spans="1:2" x14ac:dyDescent="0.25">
      <c r="A1932" s="62">
        <v>23141701</v>
      </c>
      <c r="B1932" s="63" t="s">
        <v>12696</v>
      </c>
    </row>
    <row r="1933" spans="1:2" x14ac:dyDescent="0.25">
      <c r="A1933" s="62">
        <v>23141702</v>
      </c>
      <c r="B1933" s="63" t="s">
        <v>9854</v>
      </c>
    </row>
    <row r="1934" spans="1:2" x14ac:dyDescent="0.25">
      <c r="A1934" s="62">
        <v>23141703</v>
      </c>
      <c r="B1934" s="63" t="s">
        <v>1436</v>
      </c>
    </row>
    <row r="1935" spans="1:2" x14ac:dyDescent="0.25">
      <c r="A1935" s="62">
        <v>23141704</v>
      </c>
      <c r="B1935" s="63" t="s">
        <v>1475</v>
      </c>
    </row>
    <row r="1936" spans="1:2" x14ac:dyDescent="0.25">
      <c r="A1936" s="62">
        <v>23151501</v>
      </c>
      <c r="B1936" s="63" t="s">
        <v>18202</v>
      </c>
    </row>
    <row r="1937" spans="1:2" x14ac:dyDescent="0.25">
      <c r="A1937" s="62">
        <v>23151502</v>
      </c>
      <c r="B1937" s="63" t="s">
        <v>9270</v>
      </c>
    </row>
    <row r="1938" spans="1:2" x14ac:dyDescent="0.25">
      <c r="A1938" s="62">
        <v>23151503</v>
      </c>
      <c r="B1938" s="63" t="s">
        <v>672</v>
      </c>
    </row>
    <row r="1939" spans="1:2" x14ac:dyDescent="0.25">
      <c r="A1939" s="62">
        <v>23151504</v>
      </c>
      <c r="B1939" s="63" t="s">
        <v>18444</v>
      </c>
    </row>
    <row r="1940" spans="1:2" x14ac:dyDescent="0.25">
      <c r="A1940" s="62">
        <v>23151506</v>
      </c>
      <c r="B1940" s="63" t="s">
        <v>5989</v>
      </c>
    </row>
    <row r="1941" spans="1:2" x14ac:dyDescent="0.25">
      <c r="A1941" s="62">
        <v>23151507</v>
      </c>
      <c r="B1941" s="63" t="s">
        <v>16786</v>
      </c>
    </row>
    <row r="1942" spans="1:2" x14ac:dyDescent="0.25">
      <c r="A1942" s="62">
        <v>23151508</v>
      </c>
      <c r="B1942" s="63" t="s">
        <v>10345</v>
      </c>
    </row>
    <row r="1943" spans="1:2" x14ac:dyDescent="0.25">
      <c r="A1943" s="62">
        <v>23151509</v>
      </c>
      <c r="B1943" s="63" t="s">
        <v>4221</v>
      </c>
    </row>
    <row r="1944" spans="1:2" x14ac:dyDescent="0.25">
      <c r="A1944" s="62">
        <v>23151510</v>
      </c>
      <c r="B1944" s="63" t="s">
        <v>5012</v>
      </c>
    </row>
    <row r="1945" spans="1:2" x14ac:dyDescent="0.25">
      <c r="A1945" s="62">
        <v>23151511</v>
      </c>
      <c r="B1945" s="63" t="s">
        <v>3075</v>
      </c>
    </row>
    <row r="1946" spans="1:2" x14ac:dyDescent="0.25">
      <c r="A1946" s="62">
        <v>23151512</v>
      </c>
      <c r="B1946" s="63" t="s">
        <v>17488</v>
      </c>
    </row>
    <row r="1947" spans="1:2" x14ac:dyDescent="0.25">
      <c r="A1947" s="62">
        <v>23151513</v>
      </c>
      <c r="B1947" s="63" t="s">
        <v>180</v>
      </c>
    </row>
    <row r="1948" spans="1:2" x14ac:dyDescent="0.25">
      <c r="A1948" s="62">
        <v>23151514</v>
      </c>
      <c r="B1948" s="63" t="s">
        <v>17182</v>
      </c>
    </row>
    <row r="1949" spans="1:2" x14ac:dyDescent="0.25">
      <c r="A1949" s="62">
        <v>23151515</v>
      </c>
      <c r="B1949" s="63" t="s">
        <v>16528</v>
      </c>
    </row>
    <row r="1950" spans="1:2" x14ac:dyDescent="0.25">
      <c r="A1950" s="62">
        <v>23151516</v>
      </c>
      <c r="B1950" s="63" t="s">
        <v>2461</v>
      </c>
    </row>
    <row r="1951" spans="1:2" x14ac:dyDescent="0.25">
      <c r="A1951" s="62">
        <v>23151601</v>
      </c>
      <c r="B1951" s="63" t="s">
        <v>13076</v>
      </c>
    </row>
    <row r="1952" spans="1:2" x14ac:dyDescent="0.25">
      <c r="A1952" s="62">
        <v>23151602</v>
      </c>
      <c r="B1952" s="63" t="s">
        <v>586</v>
      </c>
    </row>
    <row r="1953" spans="1:2" x14ac:dyDescent="0.25">
      <c r="A1953" s="62">
        <v>23151603</v>
      </c>
      <c r="B1953" s="63" t="s">
        <v>17615</v>
      </c>
    </row>
    <row r="1954" spans="1:2" x14ac:dyDescent="0.25">
      <c r="A1954" s="62">
        <v>23151604</v>
      </c>
      <c r="B1954" s="63" t="s">
        <v>1596</v>
      </c>
    </row>
    <row r="1955" spans="1:2" x14ac:dyDescent="0.25">
      <c r="A1955" s="62">
        <v>23151606</v>
      </c>
      <c r="B1955" s="63" t="s">
        <v>8537</v>
      </c>
    </row>
    <row r="1956" spans="1:2" x14ac:dyDescent="0.25">
      <c r="A1956" s="62">
        <v>23151607</v>
      </c>
      <c r="B1956" s="63" t="s">
        <v>8467</v>
      </c>
    </row>
    <row r="1957" spans="1:2" x14ac:dyDescent="0.25">
      <c r="A1957" s="62">
        <v>23151608</v>
      </c>
      <c r="B1957" s="63" t="s">
        <v>15309</v>
      </c>
    </row>
    <row r="1958" spans="1:2" x14ac:dyDescent="0.25">
      <c r="A1958" s="62">
        <v>23151701</v>
      </c>
      <c r="B1958" s="63" t="s">
        <v>12306</v>
      </c>
    </row>
    <row r="1959" spans="1:2" x14ac:dyDescent="0.25">
      <c r="A1959" s="62">
        <v>23151702</v>
      </c>
      <c r="B1959" s="63" t="s">
        <v>14033</v>
      </c>
    </row>
    <row r="1960" spans="1:2" x14ac:dyDescent="0.25">
      <c r="A1960" s="62">
        <v>23151703</v>
      </c>
      <c r="B1960" s="63" t="s">
        <v>1081</v>
      </c>
    </row>
    <row r="1961" spans="1:2" x14ac:dyDescent="0.25">
      <c r="A1961" s="62">
        <v>23151704</v>
      </c>
      <c r="B1961" s="63" t="s">
        <v>2041</v>
      </c>
    </row>
    <row r="1962" spans="1:2" x14ac:dyDescent="0.25">
      <c r="A1962" s="62">
        <v>23151705</v>
      </c>
      <c r="B1962" s="63" t="s">
        <v>8407</v>
      </c>
    </row>
    <row r="1963" spans="1:2" x14ac:dyDescent="0.25">
      <c r="A1963" s="62">
        <v>23151801</v>
      </c>
      <c r="B1963" s="63" t="s">
        <v>7753</v>
      </c>
    </row>
    <row r="1964" spans="1:2" x14ac:dyDescent="0.25">
      <c r="A1964" s="62">
        <v>23151802</v>
      </c>
      <c r="B1964" s="63" t="s">
        <v>13775</v>
      </c>
    </row>
    <row r="1965" spans="1:2" x14ac:dyDescent="0.25">
      <c r="A1965" s="62">
        <v>23151803</v>
      </c>
      <c r="B1965" s="63" t="s">
        <v>15946</v>
      </c>
    </row>
    <row r="1966" spans="1:2" x14ac:dyDescent="0.25">
      <c r="A1966" s="62">
        <v>23151804</v>
      </c>
      <c r="B1966" s="63" t="s">
        <v>11952</v>
      </c>
    </row>
    <row r="1967" spans="1:2" x14ac:dyDescent="0.25">
      <c r="A1967" s="62">
        <v>23151805</v>
      </c>
      <c r="B1967" s="63" t="s">
        <v>10602</v>
      </c>
    </row>
    <row r="1968" spans="1:2" x14ac:dyDescent="0.25">
      <c r="A1968" s="62">
        <v>23151806</v>
      </c>
      <c r="B1968" s="63" t="s">
        <v>7689</v>
      </c>
    </row>
    <row r="1969" spans="1:2" x14ac:dyDescent="0.25">
      <c r="A1969" s="62">
        <v>23151807</v>
      </c>
      <c r="B1969" s="63" t="s">
        <v>9145</v>
      </c>
    </row>
    <row r="1970" spans="1:2" x14ac:dyDescent="0.25">
      <c r="A1970" s="62">
        <v>23151808</v>
      </c>
      <c r="B1970" s="63" t="s">
        <v>7427</v>
      </c>
    </row>
    <row r="1971" spans="1:2" x14ac:dyDescent="0.25">
      <c r="A1971" s="62">
        <v>23151809</v>
      </c>
      <c r="B1971" s="63" t="s">
        <v>4436</v>
      </c>
    </row>
    <row r="1972" spans="1:2" x14ac:dyDescent="0.25">
      <c r="A1972" s="62">
        <v>23151810</v>
      </c>
      <c r="B1972" s="63" t="s">
        <v>6038</v>
      </c>
    </row>
    <row r="1973" spans="1:2" x14ac:dyDescent="0.25">
      <c r="A1973" s="62">
        <v>23151811</v>
      </c>
      <c r="B1973" s="63" t="s">
        <v>10665</v>
      </c>
    </row>
    <row r="1974" spans="1:2" x14ac:dyDescent="0.25">
      <c r="A1974" s="62">
        <v>23151812</v>
      </c>
      <c r="B1974" s="63" t="s">
        <v>6750</v>
      </c>
    </row>
    <row r="1975" spans="1:2" x14ac:dyDescent="0.25">
      <c r="A1975" s="62">
        <v>23151813</v>
      </c>
      <c r="B1975" s="63" t="s">
        <v>12444</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3312</v>
      </c>
    </row>
    <row r="1980" spans="1:2" x14ac:dyDescent="0.25">
      <c r="A1980" s="62">
        <v>23151819</v>
      </c>
      <c r="B1980" s="63" t="s">
        <v>17220</v>
      </c>
    </row>
    <row r="1981" spans="1:2" x14ac:dyDescent="0.25">
      <c r="A1981" s="62">
        <v>23151820</v>
      </c>
      <c r="B1981" s="63" t="s">
        <v>15589</v>
      </c>
    </row>
    <row r="1982" spans="1:2" x14ac:dyDescent="0.25">
      <c r="A1982" s="62">
        <v>23151821</v>
      </c>
      <c r="B1982" s="63" t="s">
        <v>4521</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16432</v>
      </c>
    </row>
    <row r="1987" spans="1:2" x14ac:dyDescent="0.25">
      <c r="A1987" s="62">
        <v>23151903</v>
      </c>
      <c r="B1987" s="63" t="s">
        <v>9142</v>
      </c>
    </row>
    <row r="1988" spans="1:2" x14ac:dyDescent="0.25">
      <c r="A1988" s="62">
        <v>23151904</v>
      </c>
      <c r="B1988" s="63" t="s">
        <v>7111</v>
      </c>
    </row>
    <row r="1989" spans="1:2" x14ac:dyDescent="0.25">
      <c r="A1989" s="62">
        <v>23151905</v>
      </c>
      <c r="B1989" s="63" t="s">
        <v>11919</v>
      </c>
    </row>
    <row r="1990" spans="1:2" x14ac:dyDescent="0.25">
      <c r="A1990" s="62">
        <v>23151906</v>
      </c>
      <c r="B1990" s="63" t="s">
        <v>1761</v>
      </c>
    </row>
    <row r="1991" spans="1:2" x14ac:dyDescent="0.25">
      <c r="A1991" s="62">
        <v>23152001</v>
      </c>
      <c r="B1991" s="63" t="s">
        <v>5408</v>
      </c>
    </row>
    <row r="1992" spans="1:2" x14ac:dyDescent="0.25">
      <c r="A1992" s="62">
        <v>23152002</v>
      </c>
      <c r="B1992" s="63" t="s">
        <v>16860</v>
      </c>
    </row>
    <row r="1993" spans="1:2" x14ac:dyDescent="0.25">
      <c r="A1993" s="62">
        <v>23152101</v>
      </c>
      <c r="B1993" s="63" t="s">
        <v>11189</v>
      </c>
    </row>
    <row r="1994" spans="1:2" x14ac:dyDescent="0.25">
      <c r="A1994" s="62">
        <v>23152102</v>
      </c>
      <c r="B1994" s="63" t="s">
        <v>5683</v>
      </c>
    </row>
    <row r="1995" spans="1:2" x14ac:dyDescent="0.25">
      <c r="A1995" s="62">
        <v>23152103</v>
      </c>
      <c r="B1995" s="63" t="s">
        <v>1372</v>
      </c>
    </row>
    <row r="1996" spans="1:2" x14ac:dyDescent="0.25">
      <c r="A1996" s="62">
        <v>23152104</v>
      </c>
      <c r="B1996" s="63" t="s">
        <v>4985</v>
      </c>
    </row>
    <row r="1997" spans="1:2" x14ac:dyDescent="0.25">
      <c r="A1997" s="62">
        <v>23152201</v>
      </c>
      <c r="B1997" s="63" t="s">
        <v>9846</v>
      </c>
    </row>
    <row r="1998" spans="1:2" x14ac:dyDescent="0.25">
      <c r="A1998" s="62">
        <v>23152202</v>
      </c>
      <c r="B1998" s="63" t="s">
        <v>10132</v>
      </c>
    </row>
    <row r="1999" spans="1:2" x14ac:dyDescent="0.25">
      <c r="A1999" s="62">
        <v>23152203</v>
      </c>
      <c r="B1999" s="63" t="s">
        <v>6252</v>
      </c>
    </row>
    <row r="2000" spans="1:2" x14ac:dyDescent="0.25">
      <c r="A2000" s="62">
        <v>23152204</v>
      </c>
      <c r="B2000" s="63" t="s">
        <v>11021</v>
      </c>
    </row>
    <row r="2001" spans="1:2" x14ac:dyDescent="0.25">
      <c r="A2001" s="62">
        <v>23152205</v>
      </c>
      <c r="B2001" s="63" t="s">
        <v>1099</v>
      </c>
    </row>
    <row r="2002" spans="1:2" x14ac:dyDescent="0.25">
      <c r="A2002" s="62">
        <v>23152206</v>
      </c>
      <c r="B2002" s="63" t="s">
        <v>1157</v>
      </c>
    </row>
    <row r="2003" spans="1:2" x14ac:dyDescent="0.25">
      <c r="A2003" s="62">
        <v>23152901</v>
      </c>
      <c r="B2003" s="63" t="s">
        <v>6517</v>
      </c>
    </row>
    <row r="2004" spans="1:2" x14ac:dyDescent="0.25">
      <c r="A2004" s="62">
        <v>23152902</v>
      </c>
      <c r="B2004" s="63" t="s">
        <v>15295</v>
      </c>
    </row>
    <row r="2005" spans="1:2" x14ac:dyDescent="0.25">
      <c r="A2005" s="62">
        <v>23152903</v>
      </c>
      <c r="B2005" s="63" t="s">
        <v>18586</v>
      </c>
    </row>
    <row r="2006" spans="1:2" x14ac:dyDescent="0.25">
      <c r="A2006" s="62">
        <v>23152904</v>
      </c>
      <c r="B2006" s="63" t="s">
        <v>1317</v>
      </c>
    </row>
    <row r="2007" spans="1:2" x14ac:dyDescent="0.25">
      <c r="A2007" s="62">
        <v>23152905</v>
      </c>
      <c r="B2007" s="63" t="s">
        <v>16333</v>
      </c>
    </row>
    <row r="2008" spans="1:2" x14ac:dyDescent="0.25">
      <c r="A2008" s="62">
        <v>23152906</v>
      </c>
      <c r="B2008" s="63" t="s">
        <v>17496</v>
      </c>
    </row>
    <row r="2009" spans="1:2" x14ac:dyDescent="0.25">
      <c r="A2009" s="62">
        <v>23153001</v>
      </c>
      <c r="B2009" s="63" t="s">
        <v>7090</v>
      </c>
    </row>
    <row r="2010" spans="1:2" x14ac:dyDescent="0.25">
      <c r="A2010" s="62">
        <v>23153002</v>
      </c>
      <c r="B2010" s="63" t="s">
        <v>755</v>
      </c>
    </row>
    <row r="2011" spans="1:2" x14ac:dyDescent="0.25">
      <c r="A2011" s="62">
        <v>23153003</v>
      </c>
      <c r="B2011" s="63" t="s">
        <v>4574</v>
      </c>
    </row>
    <row r="2012" spans="1:2" x14ac:dyDescent="0.25">
      <c r="A2012" s="62">
        <v>23153004</v>
      </c>
      <c r="B2012" s="63" t="s">
        <v>7017</v>
      </c>
    </row>
    <row r="2013" spans="1:2" x14ac:dyDescent="0.25">
      <c r="A2013" s="62">
        <v>23153005</v>
      </c>
      <c r="B2013" s="63" t="s">
        <v>6426</v>
      </c>
    </row>
    <row r="2014" spans="1:2" x14ac:dyDescent="0.25">
      <c r="A2014" s="62">
        <v>23153006</v>
      </c>
      <c r="B2014" s="63" t="s">
        <v>2973</v>
      </c>
    </row>
    <row r="2015" spans="1:2" x14ac:dyDescent="0.25">
      <c r="A2015" s="62">
        <v>23153007</v>
      </c>
      <c r="B2015" s="63" t="s">
        <v>11977</v>
      </c>
    </row>
    <row r="2016" spans="1:2" x14ac:dyDescent="0.25">
      <c r="A2016" s="62">
        <v>23153008</v>
      </c>
      <c r="B2016" s="63" t="s">
        <v>17749</v>
      </c>
    </row>
    <row r="2017" spans="1:2" x14ac:dyDescent="0.25">
      <c r="A2017" s="62">
        <v>23153009</v>
      </c>
      <c r="B2017" s="63" t="s">
        <v>2194</v>
      </c>
    </row>
    <row r="2018" spans="1:2" x14ac:dyDescent="0.25">
      <c r="A2018" s="62">
        <v>23153010</v>
      </c>
      <c r="B2018" s="63" t="s">
        <v>1058</v>
      </c>
    </row>
    <row r="2019" spans="1:2" x14ac:dyDescent="0.25">
      <c r="A2019" s="62">
        <v>23153011</v>
      </c>
      <c r="B2019" s="63" t="s">
        <v>9079</v>
      </c>
    </row>
    <row r="2020" spans="1:2" x14ac:dyDescent="0.25">
      <c r="A2020" s="62">
        <v>23153012</v>
      </c>
      <c r="B2020" s="63" t="s">
        <v>10842</v>
      </c>
    </row>
    <row r="2021" spans="1:2" x14ac:dyDescent="0.25">
      <c r="A2021" s="62">
        <v>23153013</v>
      </c>
      <c r="B2021" s="63" t="s">
        <v>5764</v>
      </c>
    </row>
    <row r="2022" spans="1:2" x14ac:dyDescent="0.25">
      <c r="A2022" s="62">
        <v>23153014</v>
      </c>
      <c r="B2022" s="63" t="s">
        <v>3454</v>
      </c>
    </row>
    <row r="2023" spans="1:2" x14ac:dyDescent="0.25">
      <c r="A2023" s="62">
        <v>23153015</v>
      </c>
      <c r="B2023" s="63" t="s">
        <v>6346</v>
      </c>
    </row>
    <row r="2024" spans="1:2" x14ac:dyDescent="0.25">
      <c r="A2024" s="62">
        <v>23153016</v>
      </c>
      <c r="B2024" s="63" t="s">
        <v>8099</v>
      </c>
    </row>
    <row r="2025" spans="1:2" x14ac:dyDescent="0.25">
      <c r="A2025" s="62">
        <v>23153017</v>
      </c>
      <c r="B2025" s="63" t="s">
        <v>10850</v>
      </c>
    </row>
    <row r="2026" spans="1:2" x14ac:dyDescent="0.25">
      <c r="A2026" s="62">
        <v>23153018</v>
      </c>
      <c r="B2026" s="63" t="s">
        <v>7600</v>
      </c>
    </row>
    <row r="2027" spans="1:2" x14ac:dyDescent="0.25">
      <c r="A2027" s="62">
        <v>23153019</v>
      </c>
      <c r="B2027" s="63" t="s">
        <v>760</v>
      </c>
    </row>
    <row r="2028" spans="1:2" x14ac:dyDescent="0.25">
      <c r="A2028" s="62">
        <v>23153020</v>
      </c>
      <c r="B2028" s="63" t="s">
        <v>649</v>
      </c>
    </row>
    <row r="2029" spans="1:2" x14ac:dyDescent="0.25">
      <c r="A2029" s="62">
        <v>23153021</v>
      </c>
      <c r="B2029" s="63" t="s">
        <v>14314</v>
      </c>
    </row>
    <row r="2030" spans="1:2" x14ac:dyDescent="0.25">
      <c r="A2030" s="62">
        <v>23153022</v>
      </c>
      <c r="B2030" s="63" t="s">
        <v>17102</v>
      </c>
    </row>
    <row r="2031" spans="1:2" x14ac:dyDescent="0.25">
      <c r="A2031" s="62">
        <v>23153023</v>
      </c>
      <c r="B2031" s="63" t="s">
        <v>4828</v>
      </c>
    </row>
    <row r="2032" spans="1:2" x14ac:dyDescent="0.25">
      <c r="A2032" s="62">
        <v>23153024</v>
      </c>
      <c r="B2032" s="63" t="s">
        <v>15121</v>
      </c>
    </row>
    <row r="2033" spans="1:2" x14ac:dyDescent="0.25">
      <c r="A2033" s="62">
        <v>23153025</v>
      </c>
      <c r="B2033" s="63" t="s">
        <v>15113</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3505</v>
      </c>
    </row>
    <row r="2040" spans="1:2" x14ac:dyDescent="0.25">
      <c r="A2040" s="62">
        <v>23153032</v>
      </c>
      <c r="B2040" s="63" t="s">
        <v>5086</v>
      </c>
    </row>
    <row r="2041" spans="1:2" x14ac:dyDescent="0.25">
      <c r="A2041" s="62">
        <v>23153033</v>
      </c>
      <c r="B2041" s="63" t="s">
        <v>6439</v>
      </c>
    </row>
    <row r="2042" spans="1:2" x14ac:dyDescent="0.25">
      <c r="A2042" s="62">
        <v>23153034</v>
      </c>
      <c r="B2042" s="63" t="s">
        <v>17295</v>
      </c>
    </row>
    <row r="2043" spans="1:2" x14ac:dyDescent="0.25">
      <c r="A2043" s="62">
        <v>23153035</v>
      </c>
      <c r="B2043" s="63" t="s">
        <v>4321</v>
      </c>
    </row>
    <row r="2044" spans="1:2" x14ac:dyDescent="0.25">
      <c r="A2044" s="62">
        <v>23153036</v>
      </c>
      <c r="B2044" s="63" t="s">
        <v>13917</v>
      </c>
    </row>
    <row r="2045" spans="1:2" x14ac:dyDescent="0.25">
      <c r="A2045" s="62">
        <v>23153037</v>
      </c>
      <c r="B2045" s="63" t="s">
        <v>3031</v>
      </c>
    </row>
    <row r="2046" spans="1:2" x14ac:dyDescent="0.25">
      <c r="A2046" s="62">
        <v>23153101</v>
      </c>
      <c r="B2046" s="63" t="s">
        <v>9783</v>
      </c>
    </row>
    <row r="2047" spans="1:2" x14ac:dyDescent="0.25">
      <c r="A2047" s="62">
        <v>23153102</v>
      </c>
      <c r="B2047" s="63" t="s">
        <v>1024</v>
      </c>
    </row>
    <row r="2048" spans="1:2" x14ac:dyDescent="0.25">
      <c r="A2048" s="62">
        <v>23153103</v>
      </c>
      <c r="B2048" s="63" t="s">
        <v>18503</v>
      </c>
    </row>
    <row r="2049" spans="1:2" x14ac:dyDescent="0.25">
      <c r="A2049" s="62">
        <v>23153129</v>
      </c>
      <c r="B2049" s="63" t="s">
        <v>13423</v>
      </c>
    </row>
    <row r="2050" spans="1:2" x14ac:dyDescent="0.25">
      <c r="A2050" s="62">
        <v>23153130</v>
      </c>
      <c r="B2050" s="63" t="s">
        <v>10532</v>
      </c>
    </row>
    <row r="2051" spans="1:2" x14ac:dyDescent="0.25">
      <c r="A2051" s="62">
        <v>23153131</v>
      </c>
      <c r="B2051" s="63" t="s">
        <v>577</v>
      </c>
    </row>
    <row r="2052" spans="1:2" x14ac:dyDescent="0.25">
      <c r="A2052" s="62">
        <v>23153132</v>
      </c>
      <c r="B2052" s="63" t="s">
        <v>1067</v>
      </c>
    </row>
    <row r="2053" spans="1:2" x14ac:dyDescent="0.25">
      <c r="A2053" s="62">
        <v>23153133</v>
      </c>
      <c r="B2053" s="63" t="s">
        <v>18579</v>
      </c>
    </row>
    <row r="2054" spans="1:2" x14ac:dyDescent="0.25">
      <c r="A2054" s="62">
        <v>23153134</v>
      </c>
      <c r="B2054" s="63" t="s">
        <v>478</v>
      </c>
    </row>
    <row r="2055" spans="1:2" x14ac:dyDescent="0.25">
      <c r="A2055" s="62">
        <v>23153135</v>
      </c>
      <c r="B2055" s="63" t="s">
        <v>16492</v>
      </c>
    </row>
    <row r="2056" spans="1:2" x14ac:dyDescent="0.25">
      <c r="A2056" s="62">
        <v>23153136</v>
      </c>
      <c r="B2056" s="63" t="s">
        <v>7399</v>
      </c>
    </row>
    <row r="2057" spans="1:2" x14ac:dyDescent="0.25">
      <c r="A2057" s="62">
        <v>23153137</v>
      </c>
      <c r="B2057" s="63" t="s">
        <v>4661</v>
      </c>
    </row>
    <row r="2058" spans="1:2" x14ac:dyDescent="0.25">
      <c r="A2058" s="62">
        <v>23153138</v>
      </c>
      <c r="B2058" s="63" t="s">
        <v>309</v>
      </c>
    </row>
    <row r="2059" spans="1:2" x14ac:dyDescent="0.25">
      <c r="A2059" s="62">
        <v>23153139</v>
      </c>
      <c r="B2059" s="63" t="s">
        <v>14845</v>
      </c>
    </row>
    <row r="2060" spans="1:2" x14ac:dyDescent="0.25">
      <c r="A2060" s="62">
        <v>23153140</v>
      </c>
      <c r="B2060" s="63" t="s">
        <v>10904</v>
      </c>
    </row>
    <row r="2061" spans="1:2" x14ac:dyDescent="0.25">
      <c r="A2061" s="62">
        <v>23153201</v>
      </c>
      <c r="B2061" s="63" t="s">
        <v>10340</v>
      </c>
    </row>
    <row r="2062" spans="1:2" x14ac:dyDescent="0.25">
      <c r="A2062" s="62">
        <v>23153202</v>
      </c>
      <c r="B2062" s="63" t="s">
        <v>11817</v>
      </c>
    </row>
    <row r="2063" spans="1:2" x14ac:dyDescent="0.25">
      <c r="A2063" s="62">
        <v>23153203</v>
      </c>
      <c r="B2063" s="63" t="s">
        <v>18509</v>
      </c>
    </row>
    <row r="2064" spans="1:2" x14ac:dyDescent="0.25">
      <c r="A2064" s="62">
        <v>23153204</v>
      </c>
      <c r="B2064" s="63" t="s">
        <v>9529</v>
      </c>
    </row>
    <row r="2065" spans="1:2" x14ac:dyDescent="0.25">
      <c r="A2065" s="62">
        <v>23153301</v>
      </c>
      <c r="B2065" s="63" t="s">
        <v>17764</v>
      </c>
    </row>
    <row r="2066" spans="1:2" x14ac:dyDescent="0.25">
      <c r="A2066" s="62">
        <v>23153302</v>
      </c>
      <c r="B2066" s="63" t="s">
        <v>4699</v>
      </c>
    </row>
    <row r="2067" spans="1:2" x14ac:dyDescent="0.25">
      <c r="A2067" s="62">
        <v>23153303</v>
      </c>
      <c r="B2067" s="63" t="s">
        <v>7735</v>
      </c>
    </row>
    <row r="2068" spans="1:2" x14ac:dyDescent="0.25">
      <c r="A2068" s="62">
        <v>23153305</v>
      </c>
      <c r="B2068" s="63" t="s">
        <v>3828</v>
      </c>
    </row>
    <row r="2069" spans="1:2" x14ac:dyDescent="0.25">
      <c r="A2069" s="62">
        <v>23153306</v>
      </c>
      <c r="B2069" s="63" t="s">
        <v>7490</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7694</v>
      </c>
    </row>
    <row r="2075" spans="1:2" x14ac:dyDescent="0.25">
      <c r="A2075" s="62">
        <v>23153312</v>
      </c>
      <c r="B2075" s="63" t="s">
        <v>17289</v>
      </c>
    </row>
    <row r="2076" spans="1:2" x14ac:dyDescent="0.25">
      <c r="A2076" s="62">
        <v>23153313</v>
      </c>
      <c r="B2076" s="63" t="s">
        <v>6853</v>
      </c>
    </row>
    <row r="2077" spans="1:2" x14ac:dyDescent="0.25">
      <c r="A2077" s="62">
        <v>23153401</v>
      </c>
      <c r="B2077" s="63" t="s">
        <v>15729</v>
      </c>
    </row>
    <row r="2078" spans="1:2" x14ac:dyDescent="0.25">
      <c r="A2078" s="62">
        <v>23153402</v>
      </c>
      <c r="B2078" s="63" t="s">
        <v>18711</v>
      </c>
    </row>
    <row r="2079" spans="1:2" x14ac:dyDescent="0.25">
      <c r="A2079" s="62">
        <v>23153403</v>
      </c>
      <c r="B2079" s="63" t="s">
        <v>2079</v>
      </c>
    </row>
    <row r="2080" spans="1:2" x14ac:dyDescent="0.25">
      <c r="A2080" s="62">
        <v>23153404</v>
      </c>
      <c r="B2080" s="63" t="s">
        <v>134</v>
      </c>
    </row>
    <row r="2081" spans="1:2" x14ac:dyDescent="0.25">
      <c r="A2081" s="62">
        <v>23153405</v>
      </c>
      <c r="B2081" s="63" t="s">
        <v>2599</v>
      </c>
    </row>
    <row r="2082" spans="1:2" x14ac:dyDescent="0.25">
      <c r="A2082" s="62">
        <v>23153406</v>
      </c>
      <c r="B2082" s="63" t="s">
        <v>18124</v>
      </c>
    </row>
    <row r="2083" spans="1:2" x14ac:dyDescent="0.25">
      <c r="A2083" s="62">
        <v>23153407</v>
      </c>
      <c r="B2083" s="63" t="s">
        <v>6767</v>
      </c>
    </row>
    <row r="2084" spans="1:2" x14ac:dyDescent="0.25">
      <c r="A2084" s="62">
        <v>23153408</v>
      </c>
      <c r="B2084" s="63" t="s">
        <v>18224</v>
      </c>
    </row>
    <row r="2085" spans="1:2" x14ac:dyDescent="0.25">
      <c r="A2085" s="62">
        <v>23153409</v>
      </c>
      <c r="B2085" s="63" t="s">
        <v>6520</v>
      </c>
    </row>
    <row r="2086" spans="1:2" x14ac:dyDescent="0.25">
      <c r="A2086" s="62">
        <v>23153410</v>
      </c>
      <c r="B2086" s="63" t="s">
        <v>16114</v>
      </c>
    </row>
    <row r="2087" spans="1:2" x14ac:dyDescent="0.25">
      <c r="A2087" s="62">
        <v>23153411</v>
      </c>
      <c r="B2087" s="63" t="s">
        <v>10648</v>
      </c>
    </row>
    <row r="2088" spans="1:2" x14ac:dyDescent="0.25">
      <c r="A2088" s="62">
        <v>23153412</v>
      </c>
      <c r="B2088" s="63" t="s">
        <v>5295</v>
      </c>
    </row>
    <row r="2089" spans="1:2" x14ac:dyDescent="0.25">
      <c r="A2089" s="62">
        <v>23153413</v>
      </c>
      <c r="B2089" s="63" t="s">
        <v>3893</v>
      </c>
    </row>
    <row r="2090" spans="1:2" x14ac:dyDescent="0.25">
      <c r="A2090" s="62">
        <v>23153414</v>
      </c>
      <c r="B2090" s="63" t="s">
        <v>7093</v>
      </c>
    </row>
    <row r="2091" spans="1:2" x14ac:dyDescent="0.25">
      <c r="A2091" s="62">
        <v>23153415</v>
      </c>
      <c r="B2091" s="63" t="s">
        <v>17716</v>
      </c>
    </row>
    <row r="2092" spans="1:2" x14ac:dyDescent="0.25">
      <c r="A2092" s="62">
        <v>23153416</v>
      </c>
      <c r="B2092" s="63" t="s">
        <v>5882</v>
      </c>
    </row>
    <row r="2093" spans="1:2" x14ac:dyDescent="0.25">
      <c r="A2093" s="62">
        <v>23153417</v>
      </c>
      <c r="B2093" s="63" t="s">
        <v>5294</v>
      </c>
    </row>
    <row r="2094" spans="1:2" x14ac:dyDescent="0.25">
      <c r="A2094" s="62">
        <v>23153501</v>
      </c>
      <c r="B2094" s="63" t="s">
        <v>2329</v>
      </c>
    </row>
    <row r="2095" spans="1:2" x14ac:dyDescent="0.25">
      <c r="A2095" s="62">
        <v>23153502</v>
      </c>
      <c r="B2095" s="63" t="s">
        <v>12101</v>
      </c>
    </row>
    <row r="2096" spans="1:2" x14ac:dyDescent="0.25">
      <c r="A2096" s="62">
        <v>23153503</v>
      </c>
      <c r="B2096" s="63" t="s">
        <v>3169</v>
      </c>
    </row>
    <row r="2097" spans="1:2" x14ac:dyDescent="0.25">
      <c r="A2097" s="62">
        <v>23153504</v>
      </c>
      <c r="B2097" s="63" t="s">
        <v>18676</v>
      </c>
    </row>
    <row r="2098" spans="1:2" x14ac:dyDescent="0.25">
      <c r="A2098" s="62">
        <v>23153505</v>
      </c>
      <c r="B2098" s="63" t="s">
        <v>12823</v>
      </c>
    </row>
    <row r="2099" spans="1:2" x14ac:dyDescent="0.25">
      <c r="A2099" s="62">
        <v>23153506</v>
      </c>
      <c r="B2099" s="63" t="s">
        <v>882</v>
      </c>
    </row>
    <row r="2100" spans="1:2" x14ac:dyDescent="0.25">
      <c r="A2100" s="62">
        <v>23153507</v>
      </c>
      <c r="B2100" s="63" t="s">
        <v>14607</v>
      </c>
    </row>
    <row r="2101" spans="1:2" x14ac:dyDescent="0.25">
      <c r="A2101" s="62">
        <v>23153508</v>
      </c>
      <c r="B2101" s="63" t="s">
        <v>11324</v>
      </c>
    </row>
    <row r="2102" spans="1:2" x14ac:dyDescent="0.25">
      <c r="A2102" s="62">
        <v>23161501</v>
      </c>
      <c r="B2102" s="63" t="s">
        <v>15140</v>
      </c>
    </row>
    <row r="2103" spans="1:2" x14ac:dyDescent="0.25">
      <c r="A2103" s="62">
        <v>23161502</v>
      </c>
      <c r="B2103" s="63" t="s">
        <v>8095</v>
      </c>
    </row>
    <row r="2104" spans="1:2" x14ac:dyDescent="0.25">
      <c r="A2104" s="62">
        <v>23161503</v>
      </c>
      <c r="B2104" s="63" t="s">
        <v>5807</v>
      </c>
    </row>
    <row r="2105" spans="1:2" x14ac:dyDescent="0.25">
      <c r="A2105" s="62">
        <v>23161504</v>
      </c>
      <c r="B2105" s="63" t="s">
        <v>3112</v>
      </c>
    </row>
    <row r="2106" spans="1:2" x14ac:dyDescent="0.25">
      <c r="A2106" s="62">
        <v>23161506</v>
      </c>
      <c r="B2106" s="63" t="s">
        <v>10687</v>
      </c>
    </row>
    <row r="2107" spans="1:2" x14ac:dyDescent="0.25">
      <c r="A2107" s="62">
        <v>23161507</v>
      </c>
      <c r="B2107" s="63" t="s">
        <v>14954</v>
      </c>
    </row>
    <row r="2108" spans="1:2" x14ac:dyDescent="0.25">
      <c r="A2108" s="62">
        <v>23161508</v>
      </c>
      <c r="B2108" s="63" t="s">
        <v>17654</v>
      </c>
    </row>
    <row r="2109" spans="1:2" x14ac:dyDescent="0.25">
      <c r="A2109" s="62">
        <v>23161509</v>
      </c>
      <c r="B2109" s="63" t="s">
        <v>1459</v>
      </c>
    </row>
    <row r="2110" spans="1:2" x14ac:dyDescent="0.25">
      <c r="A2110" s="62">
        <v>23161510</v>
      </c>
      <c r="B2110" s="63" t="s">
        <v>11973</v>
      </c>
    </row>
    <row r="2111" spans="1:2" x14ac:dyDescent="0.25">
      <c r="A2111" s="62">
        <v>23161511</v>
      </c>
      <c r="B2111" s="63" t="s">
        <v>2537</v>
      </c>
    </row>
    <row r="2112" spans="1:2" x14ac:dyDescent="0.25">
      <c r="A2112" s="62">
        <v>23161512</v>
      </c>
      <c r="B2112" s="63" t="s">
        <v>12577</v>
      </c>
    </row>
    <row r="2113" spans="1:2" x14ac:dyDescent="0.25">
      <c r="A2113" s="62">
        <v>23161513</v>
      </c>
      <c r="B2113" s="63" t="s">
        <v>11639</v>
      </c>
    </row>
    <row r="2114" spans="1:2" x14ac:dyDescent="0.25">
      <c r="A2114" s="62">
        <v>23161514</v>
      </c>
      <c r="B2114" s="63" t="s">
        <v>18697</v>
      </c>
    </row>
    <row r="2115" spans="1:2" x14ac:dyDescent="0.25">
      <c r="A2115" s="62">
        <v>23161515</v>
      </c>
      <c r="B2115" s="63" t="s">
        <v>8577</v>
      </c>
    </row>
    <row r="2116" spans="1:2" x14ac:dyDescent="0.25">
      <c r="A2116" s="62">
        <v>23161601</v>
      </c>
      <c r="B2116" s="63" t="s">
        <v>15140</v>
      </c>
    </row>
    <row r="2117" spans="1:2" x14ac:dyDescent="0.25">
      <c r="A2117" s="62">
        <v>23161602</v>
      </c>
      <c r="B2117" s="63" t="s">
        <v>17818</v>
      </c>
    </row>
    <row r="2118" spans="1:2" x14ac:dyDescent="0.25">
      <c r="A2118" s="62">
        <v>23161603</v>
      </c>
      <c r="B2118" s="63" t="s">
        <v>4115</v>
      </c>
    </row>
    <row r="2119" spans="1:2" x14ac:dyDescent="0.25">
      <c r="A2119" s="62">
        <v>23161605</v>
      </c>
      <c r="B2119" s="63" t="s">
        <v>8296</v>
      </c>
    </row>
    <row r="2120" spans="1:2" x14ac:dyDescent="0.25">
      <c r="A2120" s="62">
        <v>23161606</v>
      </c>
      <c r="B2120" s="63" t="s">
        <v>11271</v>
      </c>
    </row>
    <row r="2121" spans="1:2" x14ac:dyDescent="0.25">
      <c r="A2121" s="62">
        <v>23161607</v>
      </c>
      <c r="B2121" s="63" t="s">
        <v>6037</v>
      </c>
    </row>
    <row r="2122" spans="1:2" x14ac:dyDescent="0.25">
      <c r="A2122" s="62">
        <v>23161608</v>
      </c>
      <c r="B2122" s="63" t="s">
        <v>10145</v>
      </c>
    </row>
    <row r="2123" spans="1:2" x14ac:dyDescent="0.25">
      <c r="A2123" s="62">
        <v>23171501</v>
      </c>
      <c r="B2123" s="63" t="s">
        <v>13403</v>
      </c>
    </row>
    <row r="2124" spans="1:2" x14ac:dyDescent="0.25">
      <c r="A2124" s="62">
        <v>23171502</v>
      </c>
      <c r="B2124" s="63" t="s">
        <v>1921</v>
      </c>
    </row>
    <row r="2125" spans="1:2" x14ac:dyDescent="0.25">
      <c r="A2125" s="62">
        <v>23171504</v>
      </c>
      <c r="B2125" s="63" t="s">
        <v>4752</v>
      </c>
    </row>
    <row r="2126" spans="1:2" x14ac:dyDescent="0.25">
      <c r="A2126" s="62">
        <v>23171505</v>
      </c>
      <c r="B2126" s="63" t="s">
        <v>15081</v>
      </c>
    </row>
    <row r="2127" spans="1:2" x14ac:dyDescent="0.25">
      <c r="A2127" s="62">
        <v>23171506</v>
      </c>
      <c r="B2127" s="63" t="s">
        <v>2368</v>
      </c>
    </row>
    <row r="2128" spans="1:2" x14ac:dyDescent="0.25">
      <c r="A2128" s="62">
        <v>23171507</v>
      </c>
      <c r="B2128" s="63" t="s">
        <v>17721</v>
      </c>
    </row>
    <row r="2129" spans="1:2" x14ac:dyDescent="0.25">
      <c r="A2129" s="62">
        <v>23171508</v>
      </c>
      <c r="B2129" s="63" t="s">
        <v>7799</v>
      </c>
    </row>
    <row r="2130" spans="1:2" x14ac:dyDescent="0.25">
      <c r="A2130" s="62">
        <v>23171509</v>
      </c>
      <c r="B2130" s="63" t="s">
        <v>8602</v>
      </c>
    </row>
    <row r="2131" spans="1:2" x14ac:dyDescent="0.25">
      <c r="A2131" s="62">
        <v>23171510</v>
      </c>
      <c r="B2131" s="63" t="s">
        <v>522</v>
      </c>
    </row>
    <row r="2132" spans="1:2" x14ac:dyDescent="0.25">
      <c r="A2132" s="62">
        <v>23171511</v>
      </c>
      <c r="B2132" s="63" t="s">
        <v>9475</v>
      </c>
    </row>
    <row r="2133" spans="1:2" x14ac:dyDescent="0.25">
      <c r="A2133" s="62">
        <v>23171512</v>
      </c>
      <c r="B2133" s="63" t="s">
        <v>10569</v>
      </c>
    </row>
    <row r="2134" spans="1:2" x14ac:dyDescent="0.25">
      <c r="A2134" s="62">
        <v>23171513</v>
      </c>
      <c r="B2134" s="63" t="s">
        <v>5940</v>
      </c>
    </row>
    <row r="2135" spans="1:2" x14ac:dyDescent="0.25">
      <c r="A2135" s="62">
        <v>23171514</v>
      </c>
      <c r="B2135" s="63" t="s">
        <v>8446</v>
      </c>
    </row>
    <row r="2136" spans="1:2" x14ac:dyDescent="0.25">
      <c r="A2136" s="62">
        <v>23171515</v>
      </c>
      <c r="B2136" s="63" t="s">
        <v>373</v>
      </c>
    </row>
    <row r="2137" spans="1:2" x14ac:dyDescent="0.25">
      <c r="A2137" s="62">
        <v>23171517</v>
      </c>
      <c r="B2137" s="63" t="s">
        <v>4752</v>
      </c>
    </row>
    <row r="2138" spans="1:2" x14ac:dyDescent="0.25">
      <c r="A2138" s="62">
        <v>23171518</v>
      </c>
      <c r="B2138" s="63" t="s">
        <v>6825</v>
      </c>
    </row>
    <row r="2139" spans="1:2" x14ac:dyDescent="0.25">
      <c r="A2139" s="62">
        <v>23171519</v>
      </c>
      <c r="B2139" s="63" t="s">
        <v>15873</v>
      </c>
    </row>
    <row r="2140" spans="1:2" x14ac:dyDescent="0.25">
      <c r="A2140" s="62">
        <v>23171520</v>
      </c>
      <c r="B2140" s="63" t="s">
        <v>7456</v>
      </c>
    </row>
    <row r="2141" spans="1:2" x14ac:dyDescent="0.25">
      <c r="A2141" s="62">
        <v>23171521</v>
      </c>
      <c r="B2141" s="63" t="s">
        <v>13410</v>
      </c>
    </row>
    <row r="2142" spans="1:2" x14ac:dyDescent="0.25">
      <c r="A2142" s="62">
        <v>23171522</v>
      </c>
      <c r="B2142" s="63" t="s">
        <v>15975</v>
      </c>
    </row>
    <row r="2143" spans="1:2" x14ac:dyDescent="0.25">
      <c r="A2143" s="62">
        <v>23171523</v>
      </c>
      <c r="B2143" s="63" t="s">
        <v>7386</v>
      </c>
    </row>
    <row r="2144" spans="1:2" x14ac:dyDescent="0.25">
      <c r="A2144" s="62">
        <v>23171524</v>
      </c>
      <c r="B2144" s="63" t="s">
        <v>10219</v>
      </c>
    </row>
    <row r="2145" spans="1:2" x14ac:dyDescent="0.25">
      <c r="A2145" s="62">
        <v>23171525</v>
      </c>
      <c r="B2145" s="63" t="s">
        <v>17802</v>
      </c>
    </row>
    <row r="2146" spans="1:2" x14ac:dyDescent="0.25">
      <c r="A2146" s="62">
        <v>23171526</v>
      </c>
      <c r="B2146" s="63" t="s">
        <v>6304</v>
      </c>
    </row>
    <row r="2147" spans="1:2" x14ac:dyDescent="0.25">
      <c r="A2147" s="62">
        <v>23171527</v>
      </c>
      <c r="B2147" s="63" t="s">
        <v>5481</v>
      </c>
    </row>
    <row r="2148" spans="1:2" x14ac:dyDescent="0.25">
      <c r="A2148" s="62">
        <v>23171528</v>
      </c>
      <c r="B2148" s="63" t="s">
        <v>16745</v>
      </c>
    </row>
    <row r="2149" spans="1:2" x14ac:dyDescent="0.25">
      <c r="A2149" s="62">
        <v>23171529</v>
      </c>
      <c r="B2149" s="63" t="s">
        <v>5808</v>
      </c>
    </row>
    <row r="2150" spans="1:2" x14ac:dyDescent="0.25">
      <c r="A2150" s="62">
        <v>23171530</v>
      </c>
      <c r="B2150" s="63" t="s">
        <v>17606</v>
      </c>
    </row>
    <row r="2151" spans="1:2" x14ac:dyDescent="0.25">
      <c r="A2151" s="62">
        <v>23171531</v>
      </c>
      <c r="B2151" s="63" t="s">
        <v>10314</v>
      </c>
    </row>
    <row r="2152" spans="1:2" x14ac:dyDescent="0.25">
      <c r="A2152" s="62">
        <v>23171532</v>
      </c>
      <c r="B2152" s="63" t="s">
        <v>6737</v>
      </c>
    </row>
    <row r="2153" spans="1:2" x14ac:dyDescent="0.25">
      <c r="A2153" s="62">
        <v>23171533</v>
      </c>
      <c r="B2153" s="63" t="s">
        <v>13600</v>
      </c>
    </row>
    <row r="2154" spans="1:2" x14ac:dyDescent="0.25">
      <c r="A2154" s="62">
        <v>23171534</v>
      </c>
      <c r="B2154" s="63" t="s">
        <v>1684</v>
      </c>
    </row>
    <row r="2155" spans="1:2" x14ac:dyDescent="0.25">
      <c r="A2155" s="62">
        <v>23171535</v>
      </c>
      <c r="B2155" s="63" t="s">
        <v>4820</v>
      </c>
    </row>
    <row r="2156" spans="1:2" x14ac:dyDescent="0.25">
      <c r="A2156" s="62">
        <v>23171536</v>
      </c>
      <c r="B2156" s="63" t="s">
        <v>15784</v>
      </c>
    </row>
    <row r="2157" spans="1:2" x14ac:dyDescent="0.25">
      <c r="A2157" s="62">
        <v>23171537</v>
      </c>
      <c r="B2157" s="63" t="s">
        <v>17356</v>
      </c>
    </row>
    <row r="2158" spans="1:2" x14ac:dyDescent="0.25">
      <c r="A2158" s="62">
        <v>23171538</v>
      </c>
      <c r="B2158" s="63" t="s">
        <v>15143</v>
      </c>
    </row>
    <row r="2159" spans="1:2" x14ac:dyDescent="0.25">
      <c r="A2159" s="62">
        <v>23171539</v>
      </c>
      <c r="B2159" s="63" t="s">
        <v>1433</v>
      </c>
    </row>
    <row r="2160" spans="1:2" x14ac:dyDescent="0.25">
      <c r="A2160" s="62">
        <v>23171540</v>
      </c>
      <c r="B2160" s="63" t="s">
        <v>1901</v>
      </c>
    </row>
    <row r="2161" spans="1:2" x14ac:dyDescent="0.25">
      <c r="A2161" s="62">
        <v>23171541</v>
      </c>
      <c r="B2161" s="63" t="s">
        <v>35</v>
      </c>
    </row>
    <row r="2162" spans="1:2" x14ac:dyDescent="0.25">
      <c r="A2162" s="62">
        <v>23171602</v>
      </c>
      <c r="B2162" s="63" t="s">
        <v>16029</v>
      </c>
    </row>
    <row r="2163" spans="1:2" x14ac:dyDescent="0.25">
      <c r="A2163" s="62">
        <v>23171603</v>
      </c>
      <c r="B2163" s="63" t="s">
        <v>12166</v>
      </c>
    </row>
    <row r="2164" spans="1:2" x14ac:dyDescent="0.25">
      <c r="A2164" s="62">
        <v>23171604</v>
      </c>
      <c r="B2164" s="63" t="s">
        <v>15001</v>
      </c>
    </row>
    <row r="2165" spans="1:2" x14ac:dyDescent="0.25">
      <c r="A2165" s="62">
        <v>23171605</v>
      </c>
      <c r="B2165" s="63" t="s">
        <v>16831</v>
      </c>
    </row>
    <row r="2166" spans="1:2" x14ac:dyDescent="0.25">
      <c r="A2166" s="62">
        <v>23171606</v>
      </c>
      <c r="B2166" s="63" t="s">
        <v>14473</v>
      </c>
    </row>
    <row r="2167" spans="1:2" x14ac:dyDescent="0.25">
      <c r="A2167" s="62">
        <v>23171607</v>
      </c>
      <c r="B2167" s="63" t="s">
        <v>11433</v>
      </c>
    </row>
    <row r="2168" spans="1:2" x14ac:dyDescent="0.25">
      <c r="A2168" s="62">
        <v>23171608</v>
      </c>
      <c r="B2168" s="63" t="s">
        <v>5039</v>
      </c>
    </row>
    <row r="2169" spans="1:2" x14ac:dyDescent="0.25">
      <c r="A2169" s="62">
        <v>23171609</v>
      </c>
      <c r="B2169" s="63" t="s">
        <v>5423</v>
      </c>
    </row>
    <row r="2170" spans="1:2" x14ac:dyDescent="0.25">
      <c r="A2170" s="62">
        <v>23171610</v>
      </c>
      <c r="B2170" s="63" t="s">
        <v>16683</v>
      </c>
    </row>
    <row r="2171" spans="1:2" x14ac:dyDescent="0.25">
      <c r="A2171" s="62">
        <v>23171611</v>
      </c>
      <c r="B2171" s="63" t="s">
        <v>11138</v>
      </c>
    </row>
    <row r="2172" spans="1:2" x14ac:dyDescent="0.25">
      <c r="A2172" s="62">
        <v>23171612</v>
      </c>
      <c r="B2172" s="63" t="s">
        <v>6824</v>
      </c>
    </row>
    <row r="2173" spans="1:2" x14ac:dyDescent="0.25">
      <c r="A2173" s="62">
        <v>23171613</v>
      </c>
      <c r="B2173" s="63" t="s">
        <v>6274</v>
      </c>
    </row>
    <row r="2174" spans="1:2" x14ac:dyDescent="0.25">
      <c r="A2174" s="62">
        <v>23171614</v>
      </c>
      <c r="B2174" s="63" t="s">
        <v>14695</v>
      </c>
    </row>
    <row r="2175" spans="1:2" x14ac:dyDescent="0.25">
      <c r="A2175" s="62">
        <v>23171615</v>
      </c>
      <c r="B2175" s="63" t="s">
        <v>11342</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9184</v>
      </c>
    </row>
    <row r="2180" spans="1:2" x14ac:dyDescent="0.25">
      <c r="A2180" s="62">
        <v>23171620</v>
      </c>
      <c r="B2180" s="63" t="s">
        <v>17115</v>
      </c>
    </row>
    <row r="2181" spans="1:2" x14ac:dyDescent="0.25">
      <c r="A2181" s="62">
        <v>23171621</v>
      </c>
      <c r="B2181" s="63" t="s">
        <v>10612</v>
      </c>
    </row>
    <row r="2182" spans="1:2" x14ac:dyDescent="0.25">
      <c r="A2182" s="62">
        <v>23171622</v>
      </c>
      <c r="B2182" s="63" t="s">
        <v>16884</v>
      </c>
    </row>
    <row r="2183" spans="1:2" x14ac:dyDescent="0.25">
      <c r="A2183" s="62">
        <v>23171623</v>
      </c>
      <c r="B2183" s="63" t="s">
        <v>16375</v>
      </c>
    </row>
    <row r="2184" spans="1:2" x14ac:dyDescent="0.25">
      <c r="A2184" s="62">
        <v>23171701</v>
      </c>
      <c r="B2184" s="63" t="s">
        <v>3023</v>
      </c>
    </row>
    <row r="2185" spans="1:2" x14ac:dyDescent="0.25">
      <c r="A2185" s="62">
        <v>23171702</v>
      </c>
      <c r="B2185" s="63" t="s">
        <v>1497</v>
      </c>
    </row>
    <row r="2186" spans="1:2" x14ac:dyDescent="0.25">
      <c r="A2186" s="62">
        <v>23171703</v>
      </c>
      <c r="B2186" s="63" t="s">
        <v>2653</v>
      </c>
    </row>
    <row r="2187" spans="1:2" x14ac:dyDescent="0.25">
      <c r="A2187" s="62">
        <v>23171704</v>
      </c>
      <c r="B2187" s="63" t="s">
        <v>14709</v>
      </c>
    </row>
    <row r="2188" spans="1:2" x14ac:dyDescent="0.25">
      <c r="A2188" s="62">
        <v>23171705</v>
      </c>
      <c r="B2188" s="63" t="s">
        <v>5541</v>
      </c>
    </row>
    <row r="2189" spans="1:2" x14ac:dyDescent="0.25">
      <c r="A2189" s="62">
        <v>23171706</v>
      </c>
      <c r="B2189" s="63" t="s">
        <v>15186</v>
      </c>
    </row>
    <row r="2190" spans="1:2" x14ac:dyDescent="0.25">
      <c r="A2190" s="62">
        <v>23171707</v>
      </c>
      <c r="B2190" s="63" t="s">
        <v>9211</v>
      </c>
    </row>
    <row r="2191" spans="1:2" x14ac:dyDescent="0.25">
      <c r="A2191" s="62">
        <v>23171708</v>
      </c>
      <c r="B2191" s="63" t="s">
        <v>14783</v>
      </c>
    </row>
    <row r="2192" spans="1:2" x14ac:dyDescent="0.25">
      <c r="A2192" s="62">
        <v>23171801</v>
      </c>
      <c r="B2192" s="63" t="s">
        <v>5111</v>
      </c>
    </row>
    <row r="2193" spans="1:2" x14ac:dyDescent="0.25">
      <c r="A2193" s="62">
        <v>23171802</v>
      </c>
      <c r="B2193" s="63" t="s">
        <v>5553</v>
      </c>
    </row>
    <row r="2194" spans="1:2" x14ac:dyDescent="0.25">
      <c r="A2194" s="62">
        <v>23171803</v>
      </c>
      <c r="B2194" s="63" t="s">
        <v>9947</v>
      </c>
    </row>
    <row r="2195" spans="1:2" x14ac:dyDescent="0.25">
      <c r="A2195" s="62">
        <v>23171804</v>
      </c>
      <c r="B2195" s="63" t="s">
        <v>14703</v>
      </c>
    </row>
    <row r="2196" spans="1:2" x14ac:dyDescent="0.25">
      <c r="A2196" s="62">
        <v>23171805</v>
      </c>
      <c r="B2196" s="63" t="s">
        <v>6429</v>
      </c>
    </row>
    <row r="2197" spans="1:2" x14ac:dyDescent="0.25">
      <c r="A2197" s="62">
        <v>23171806</v>
      </c>
      <c r="B2197" s="63" t="s">
        <v>1456</v>
      </c>
    </row>
    <row r="2198" spans="1:2" x14ac:dyDescent="0.25">
      <c r="A2198" s="62">
        <v>23171901</v>
      </c>
      <c r="B2198" s="63" t="s">
        <v>11137</v>
      </c>
    </row>
    <row r="2199" spans="1:2" x14ac:dyDescent="0.25">
      <c r="A2199" s="62">
        <v>23171902</v>
      </c>
      <c r="B2199" s="63" t="s">
        <v>15021</v>
      </c>
    </row>
    <row r="2200" spans="1:2" x14ac:dyDescent="0.25">
      <c r="A2200" s="62">
        <v>23171903</v>
      </c>
      <c r="B2200" s="63" t="s">
        <v>144</v>
      </c>
    </row>
    <row r="2201" spans="1:2" x14ac:dyDescent="0.25">
      <c r="A2201" s="62">
        <v>23171904</v>
      </c>
      <c r="B2201" s="63" t="s">
        <v>18523</v>
      </c>
    </row>
    <row r="2202" spans="1:2" x14ac:dyDescent="0.25">
      <c r="A2202" s="62">
        <v>23171905</v>
      </c>
      <c r="B2202" s="63" t="s">
        <v>9764</v>
      </c>
    </row>
    <row r="2203" spans="1:2" x14ac:dyDescent="0.25">
      <c r="A2203" s="62">
        <v>23171906</v>
      </c>
      <c r="B2203" s="63" t="s">
        <v>1681</v>
      </c>
    </row>
    <row r="2204" spans="1:2" x14ac:dyDescent="0.25">
      <c r="A2204" s="62">
        <v>23172001</v>
      </c>
      <c r="B2204" s="63" t="s">
        <v>10803</v>
      </c>
    </row>
    <row r="2205" spans="1:2" x14ac:dyDescent="0.25">
      <c r="A2205" s="62">
        <v>23172002</v>
      </c>
      <c r="B2205" s="63" t="s">
        <v>2022</v>
      </c>
    </row>
    <row r="2206" spans="1:2" x14ac:dyDescent="0.25">
      <c r="A2206" s="62">
        <v>23172003</v>
      </c>
      <c r="B2206" s="63" t="s">
        <v>14456</v>
      </c>
    </row>
    <row r="2207" spans="1:2" x14ac:dyDescent="0.25">
      <c r="A2207" s="62">
        <v>23172005</v>
      </c>
      <c r="B2207" s="63" t="s">
        <v>10076</v>
      </c>
    </row>
    <row r="2208" spans="1:2" x14ac:dyDescent="0.25">
      <c r="A2208" s="62">
        <v>23172006</v>
      </c>
      <c r="B2208" s="63" t="s">
        <v>1380</v>
      </c>
    </row>
    <row r="2209" spans="1:2" x14ac:dyDescent="0.25">
      <c r="A2209" s="62">
        <v>23172007</v>
      </c>
      <c r="B2209" s="63" t="s">
        <v>4864</v>
      </c>
    </row>
    <row r="2210" spans="1:2" x14ac:dyDescent="0.25">
      <c r="A2210" s="62">
        <v>23172008</v>
      </c>
      <c r="B2210" s="63" t="s">
        <v>11053</v>
      </c>
    </row>
    <row r="2211" spans="1:2" x14ac:dyDescent="0.25">
      <c r="A2211" s="62">
        <v>23172009</v>
      </c>
      <c r="B2211" s="63" t="s">
        <v>15144</v>
      </c>
    </row>
    <row r="2212" spans="1:2" x14ac:dyDescent="0.25">
      <c r="A2212" s="62">
        <v>23172010</v>
      </c>
      <c r="B2212" s="63" t="s">
        <v>2697</v>
      </c>
    </row>
    <row r="2213" spans="1:2" x14ac:dyDescent="0.25">
      <c r="A2213" s="62">
        <v>23172011</v>
      </c>
      <c r="B2213" s="63" t="s">
        <v>16476</v>
      </c>
    </row>
    <row r="2214" spans="1:2" x14ac:dyDescent="0.25">
      <c r="A2214" s="62">
        <v>23172012</v>
      </c>
      <c r="B2214" s="63" t="s">
        <v>15514</v>
      </c>
    </row>
    <row r="2215" spans="1:2" x14ac:dyDescent="0.25">
      <c r="A2215" s="62">
        <v>23172013</v>
      </c>
      <c r="B2215" s="63" t="s">
        <v>5754</v>
      </c>
    </row>
    <row r="2216" spans="1:2" x14ac:dyDescent="0.25">
      <c r="A2216" s="62">
        <v>23172014</v>
      </c>
      <c r="B2216" s="63" t="s">
        <v>15628</v>
      </c>
    </row>
    <row r="2217" spans="1:2" x14ac:dyDescent="0.25">
      <c r="A2217" s="62">
        <v>23172015</v>
      </c>
      <c r="B2217" s="63" t="s">
        <v>14783</v>
      </c>
    </row>
    <row r="2218" spans="1:2" x14ac:dyDescent="0.25">
      <c r="A2218" s="62">
        <v>23181501</v>
      </c>
      <c r="B2218" s="63" t="s">
        <v>8013</v>
      </c>
    </row>
    <row r="2219" spans="1:2" x14ac:dyDescent="0.25">
      <c r="A2219" s="62">
        <v>23181502</v>
      </c>
      <c r="B2219" s="63" t="s">
        <v>10449</v>
      </c>
    </row>
    <row r="2220" spans="1:2" x14ac:dyDescent="0.25">
      <c r="A2220" s="62">
        <v>23181504</v>
      </c>
      <c r="B2220" s="63" t="s">
        <v>6771</v>
      </c>
    </row>
    <row r="2221" spans="1:2" x14ac:dyDescent="0.25">
      <c r="A2221" s="62">
        <v>23181505</v>
      </c>
      <c r="B2221" s="63" t="s">
        <v>15383</v>
      </c>
    </row>
    <row r="2222" spans="1:2" x14ac:dyDescent="0.25">
      <c r="A2222" s="62">
        <v>23181506</v>
      </c>
      <c r="B2222" s="63" t="s">
        <v>1906</v>
      </c>
    </row>
    <row r="2223" spans="1:2" x14ac:dyDescent="0.25">
      <c r="A2223" s="62">
        <v>23181507</v>
      </c>
      <c r="B2223" s="63" t="s">
        <v>17261</v>
      </c>
    </row>
    <row r="2224" spans="1:2" x14ac:dyDescent="0.25">
      <c r="A2224" s="62">
        <v>23181508</v>
      </c>
      <c r="B2224" s="63" t="s">
        <v>990</v>
      </c>
    </row>
    <row r="2225" spans="1:2" x14ac:dyDescent="0.25">
      <c r="A2225" s="62">
        <v>23181509</v>
      </c>
      <c r="B2225" s="63" t="s">
        <v>10180</v>
      </c>
    </row>
    <row r="2226" spans="1:2" x14ac:dyDescent="0.25">
      <c r="A2226" s="62">
        <v>23181510</v>
      </c>
      <c r="B2226" s="63" t="s">
        <v>18005</v>
      </c>
    </row>
    <row r="2227" spans="1:2" x14ac:dyDescent="0.25">
      <c r="A2227" s="62">
        <v>23181511</v>
      </c>
      <c r="B2227" s="63" t="s">
        <v>10883</v>
      </c>
    </row>
    <row r="2228" spans="1:2" x14ac:dyDescent="0.25">
      <c r="A2228" s="62">
        <v>23181512</v>
      </c>
      <c r="B2228" s="63" t="s">
        <v>4986</v>
      </c>
    </row>
    <row r="2229" spans="1:2" x14ac:dyDescent="0.25">
      <c r="A2229" s="62">
        <v>23181513</v>
      </c>
      <c r="B2229" s="63" t="s">
        <v>3758</v>
      </c>
    </row>
    <row r="2230" spans="1:2" x14ac:dyDescent="0.25">
      <c r="A2230" s="62">
        <v>23181601</v>
      </c>
      <c r="B2230" s="63" t="s">
        <v>16269</v>
      </c>
    </row>
    <row r="2231" spans="1:2" x14ac:dyDescent="0.25">
      <c r="A2231" s="62">
        <v>23181602</v>
      </c>
      <c r="B2231" s="63" t="s">
        <v>13634</v>
      </c>
    </row>
    <row r="2232" spans="1:2" x14ac:dyDescent="0.25">
      <c r="A2232" s="62">
        <v>23181603</v>
      </c>
      <c r="B2232" s="63" t="s">
        <v>3129</v>
      </c>
    </row>
    <row r="2233" spans="1:2" x14ac:dyDescent="0.25">
      <c r="A2233" s="62">
        <v>23181604</v>
      </c>
      <c r="B2233" s="63" t="s">
        <v>225</v>
      </c>
    </row>
    <row r="2234" spans="1:2" x14ac:dyDescent="0.25">
      <c r="A2234" s="62">
        <v>23181605</v>
      </c>
      <c r="B2234" s="63" t="s">
        <v>16732</v>
      </c>
    </row>
    <row r="2235" spans="1:2" x14ac:dyDescent="0.25">
      <c r="A2235" s="62">
        <v>23181606</v>
      </c>
      <c r="B2235" s="63" t="s">
        <v>16973</v>
      </c>
    </row>
    <row r="2236" spans="1:2" x14ac:dyDescent="0.25">
      <c r="A2236" s="62">
        <v>23181701</v>
      </c>
      <c r="B2236" s="63" t="s">
        <v>10879</v>
      </c>
    </row>
    <row r="2237" spans="1:2" x14ac:dyDescent="0.25">
      <c r="A2237" s="62">
        <v>23181702</v>
      </c>
      <c r="B2237" s="63" t="s">
        <v>13559</v>
      </c>
    </row>
    <row r="2238" spans="1:2" x14ac:dyDescent="0.25">
      <c r="A2238" s="62">
        <v>23181703</v>
      </c>
      <c r="B2238" s="63" t="s">
        <v>9425</v>
      </c>
    </row>
    <row r="2239" spans="1:2" x14ac:dyDescent="0.25">
      <c r="A2239" s="62">
        <v>23181704</v>
      </c>
      <c r="B2239" s="63" t="s">
        <v>7299</v>
      </c>
    </row>
    <row r="2240" spans="1:2" x14ac:dyDescent="0.25">
      <c r="A2240" s="62">
        <v>23181801</v>
      </c>
      <c r="B2240" s="63" t="s">
        <v>13851</v>
      </c>
    </row>
    <row r="2241" spans="1:2" x14ac:dyDescent="0.25">
      <c r="A2241" s="62">
        <v>23181802</v>
      </c>
      <c r="B2241" s="63" t="s">
        <v>11571</v>
      </c>
    </row>
    <row r="2242" spans="1:2" x14ac:dyDescent="0.25">
      <c r="A2242" s="62">
        <v>23181803</v>
      </c>
      <c r="B2242" s="63" t="s">
        <v>13914</v>
      </c>
    </row>
    <row r="2243" spans="1:2" x14ac:dyDescent="0.25">
      <c r="A2243" s="62">
        <v>23181804</v>
      </c>
      <c r="B2243" s="63" t="s">
        <v>2332</v>
      </c>
    </row>
    <row r="2244" spans="1:2" x14ac:dyDescent="0.25">
      <c r="A2244" s="62">
        <v>23191001</v>
      </c>
      <c r="B2244" s="63" t="s">
        <v>15929</v>
      </c>
    </row>
    <row r="2245" spans="1:2" x14ac:dyDescent="0.25">
      <c r="A2245" s="62">
        <v>23191002</v>
      </c>
      <c r="B2245" s="63" t="s">
        <v>8792</v>
      </c>
    </row>
    <row r="2246" spans="1:2" x14ac:dyDescent="0.25">
      <c r="A2246" s="62">
        <v>23191003</v>
      </c>
      <c r="B2246" s="63" t="s">
        <v>18752</v>
      </c>
    </row>
    <row r="2247" spans="1:2" x14ac:dyDescent="0.25">
      <c r="A2247" s="62">
        <v>23191004</v>
      </c>
      <c r="B2247" s="63" t="s">
        <v>11690</v>
      </c>
    </row>
    <row r="2248" spans="1:2" x14ac:dyDescent="0.25">
      <c r="A2248" s="62">
        <v>23191005</v>
      </c>
      <c r="B2248" s="63" t="s">
        <v>7401</v>
      </c>
    </row>
    <row r="2249" spans="1:2" x14ac:dyDescent="0.25">
      <c r="A2249" s="62">
        <v>23191101</v>
      </c>
      <c r="B2249" s="63" t="s">
        <v>13967</v>
      </c>
    </row>
    <row r="2250" spans="1:2" x14ac:dyDescent="0.25">
      <c r="A2250" s="62">
        <v>23191102</v>
      </c>
      <c r="B2250" s="63" t="s">
        <v>6582</v>
      </c>
    </row>
    <row r="2251" spans="1:2" x14ac:dyDescent="0.25">
      <c r="A2251" s="62">
        <v>23191201</v>
      </c>
      <c r="B2251" s="63" t="s">
        <v>13025</v>
      </c>
    </row>
    <row r="2252" spans="1:2" x14ac:dyDescent="0.25">
      <c r="A2252" s="62">
        <v>23191202</v>
      </c>
      <c r="B2252" s="63" t="s">
        <v>1168</v>
      </c>
    </row>
    <row r="2253" spans="1:2" x14ac:dyDescent="0.25">
      <c r="A2253" s="62">
        <v>23201001</v>
      </c>
      <c r="B2253" s="63" t="s">
        <v>6512</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3435</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18026</v>
      </c>
    </row>
    <row r="2262" spans="1:2" x14ac:dyDescent="0.25">
      <c r="A2262" s="62">
        <v>23211001</v>
      </c>
      <c r="B2262" s="63" t="s">
        <v>12003</v>
      </c>
    </row>
    <row r="2263" spans="1:2" x14ac:dyDescent="0.25">
      <c r="A2263" s="62">
        <v>23211002</v>
      </c>
      <c r="B2263" s="63" t="s">
        <v>1598</v>
      </c>
    </row>
    <row r="2264" spans="1:2" x14ac:dyDescent="0.25">
      <c r="A2264" s="62">
        <v>23211101</v>
      </c>
      <c r="B2264" s="63" t="s">
        <v>10983</v>
      </c>
    </row>
    <row r="2265" spans="1:2" x14ac:dyDescent="0.25">
      <c r="A2265" s="62">
        <v>23221001</v>
      </c>
      <c r="B2265" s="63" t="s">
        <v>1442</v>
      </c>
    </row>
    <row r="2266" spans="1:2" x14ac:dyDescent="0.25">
      <c r="A2266" s="62">
        <v>23221002</v>
      </c>
      <c r="B2266" s="63" t="s">
        <v>6200</v>
      </c>
    </row>
    <row r="2267" spans="1:2" x14ac:dyDescent="0.25">
      <c r="A2267" s="62">
        <v>23221101</v>
      </c>
      <c r="B2267" s="63" t="s">
        <v>16401</v>
      </c>
    </row>
    <row r="2268" spans="1:2" x14ac:dyDescent="0.25">
      <c r="A2268" s="62">
        <v>23221201</v>
      </c>
      <c r="B2268" s="63" t="s">
        <v>15703</v>
      </c>
    </row>
    <row r="2269" spans="1:2" x14ac:dyDescent="0.25">
      <c r="A2269" s="62">
        <v>23231001</v>
      </c>
      <c r="B2269" s="63" t="s">
        <v>7760</v>
      </c>
    </row>
    <row r="2270" spans="1:2" x14ac:dyDescent="0.25">
      <c r="A2270" s="62">
        <v>23231002</v>
      </c>
      <c r="B2270" s="63" t="s">
        <v>17859</v>
      </c>
    </row>
    <row r="2271" spans="1:2" x14ac:dyDescent="0.25">
      <c r="A2271" s="62">
        <v>23231101</v>
      </c>
      <c r="B2271" s="63" t="s">
        <v>13774</v>
      </c>
    </row>
    <row r="2272" spans="1:2" x14ac:dyDescent="0.25">
      <c r="A2272" s="62">
        <v>23231102</v>
      </c>
      <c r="B2272" s="63" t="s">
        <v>13378</v>
      </c>
    </row>
    <row r="2273" spans="1:2" x14ac:dyDescent="0.25">
      <c r="A2273" s="62">
        <v>23231201</v>
      </c>
      <c r="B2273" s="63" t="s">
        <v>12896</v>
      </c>
    </row>
    <row r="2274" spans="1:2" x14ac:dyDescent="0.25">
      <c r="A2274" s="62">
        <v>23231202</v>
      </c>
      <c r="B2274" s="63" t="s">
        <v>9260</v>
      </c>
    </row>
    <row r="2275" spans="1:2" x14ac:dyDescent="0.25">
      <c r="A2275" s="62">
        <v>23231301</v>
      </c>
      <c r="B2275" s="63" t="s">
        <v>5125</v>
      </c>
    </row>
    <row r="2276" spans="1:2" x14ac:dyDescent="0.25">
      <c r="A2276" s="62">
        <v>23231302</v>
      </c>
      <c r="B2276" s="63" t="s">
        <v>9391</v>
      </c>
    </row>
    <row r="2277" spans="1:2" x14ac:dyDescent="0.25">
      <c r="A2277" s="62">
        <v>23231401</v>
      </c>
      <c r="B2277" s="63" t="s">
        <v>14063</v>
      </c>
    </row>
    <row r="2278" spans="1:2" x14ac:dyDescent="0.25">
      <c r="A2278" s="62">
        <v>23231402</v>
      </c>
      <c r="B2278" s="63" t="s">
        <v>15487</v>
      </c>
    </row>
    <row r="2279" spans="1:2" x14ac:dyDescent="0.25">
      <c r="A2279" s="62">
        <v>23231501</v>
      </c>
      <c r="B2279" s="63" t="s">
        <v>12117</v>
      </c>
    </row>
    <row r="2280" spans="1:2" x14ac:dyDescent="0.25">
      <c r="A2280" s="62">
        <v>23231502</v>
      </c>
      <c r="B2280" s="63" t="s">
        <v>4118</v>
      </c>
    </row>
    <row r="2281" spans="1:2" x14ac:dyDescent="0.25">
      <c r="A2281" s="62">
        <v>23231601</v>
      </c>
      <c r="B2281" s="63" t="s">
        <v>10948</v>
      </c>
    </row>
    <row r="2282" spans="1:2" x14ac:dyDescent="0.25">
      <c r="A2282" s="62">
        <v>23231602</v>
      </c>
      <c r="B2282" s="63" t="s">
        <v>8697</v>
      </c>
    </row>
    <row r="2283" spans="1:2" x14ac:dyDescent="0.25">
      <c r="A2283" s="62">
        <v>23231701</v>
      </c>
      <c r="B2283" s="63" t="s">
        <v>10678</v>
      </c>
    </row>
    <row r="2284" spans="1:2" x14ac:dyDescent="0.25">
      <c r="A2284" s="62">
        <v>23231801</v>
      </c>
      <c r="B2284" s="63" t="s">
        <v>12889</v>
      </c>
    </row>
    <row r="2285" spans="1:2" x14ac:dyDescent="0.25">
      <c r="A2285" s="62">
        <v>23231901</v>
      </c>
      <c r="B2285" s="63" t="s">
        <v>17025</v>
      </c>
    </row>
    <row r="2286" spans="1:2" x14ac:dyDescent="0.25">
      <c r="A2286" s="62">
        <v>23231902</v>
      </c>
      <c r="B2286" s="63" t="s">
        <v>9700</v>
      </c>
    </row>
    <row r="2287" spans="1:2" x14ac:dyDescent="0.25">
      <c r="A2287" s="62">
        <v>23231903</v>
      </c>
      <c r="B2287" s="63" t="s">
        <v>1842</v>
      </c>
    </row>
    <row r="2288" spans="1:2" x14ac:dyDescent="0.25">
      <c r="A2288" s="62">
        <v>23232001</v>
      </c>
      <c r="B2288" s="63" t="s">
        <v>9582</v>
      </c>
    </row>
    <row r="2289" spans="1:2" x14ac:dyDescent="0.25">
      <c r="A2289" s="62">
        <v>23232101</v>
      </c>
      <c r="B2289" s="63" t="s">
        <v>4825</v>
      </c>
    </row>
    <row r="2290" spans="1:2" x14ac:dyDescent="0.25">
      <c r="A2290" s="62">
        <v>23232201</v>
      </c>
      <c r="B2290" s="63" t="s">
        <v>3845</v>
      </c>
    </row>
    <row r="2291" spans="1:2" x14ac:dyDescent="0.25">
      <c r="A2291" s="62">
        <v>24101501</v>
      </c>
      <c r="B2291" s="63" t="s">
        <v>17040</v>
      </c>
    </row>
    <row r="2292" spans="1:2" x14ac:dyDescent="0.25">
      <c r="A2292" s="62">
        <v>24101502</v>
      </c>
      <c r="B2292" s="63" t="s">
        <v>2885</v>
      </c>
    </row>
    <row r="2293" spans="1:2" x14ac:dyDescent="0.25">
      <c r="A2293" s="62">
        <v>24101503</v>
      </c>
      <c r="B2293" s="63" t="s">
        <v>17281</v>
      </c>
    </row>
    <row r="2294" spans="1:2" x14ac:dyDescent="0.25">
      <c r="A2294" s="62">
        <v>24101504</v>
      </c>
      <c r="B2294" s="63" t="s">
        <v>13427</v>
      </c>
    </row>
    <row r="2295" spans="1:2" x14ac:dyDescent="0.25">
      <c r="A2295" s="62">
        <v>24101505</v>
      </c>
      <c r="B2295" s="63" t="s">
        <v>13708</v>
      </c>
    </row>
    <row r="2296" spans="1:2" x14ac:dyDescent="0.25">
      <c r="A2296" s="62">
        <v>24101506</v>
      </c>
      <c r="B2296" s="63" t="s">
        <v>16041</v>
      </c>
    </row>
    <row r="2297" spans="1:2" x14ac:dyDescent="0.25">
      <c r="A2297" s="62">
        <v>24101507</v>
      </c>
      <c r="B2297" s="63" t="s">
        <v>13759</v>
      </c>
    </row>
    <row r="2298" spans="1:2" x14ac:dyDescent="0.25">
      <c r="A2298" s="62">
        <v>24101508</v>
      </c>
      <c r="B2298" s="63" t="s">
        <v>2051</v>
      </c>
    </row>
    <row r="2299" spans="1:2" x14ac:dyDescent="0.25">
      <c r="A2299" s="62">
        <v>24101509</v>
      </c>
      <c r="B2299" s="63" t="s">
        <v>4503</v>
      </c>
    </row>
    <row r="2300" spans="1:2" x14ac:dyDescent="0.25">
      <c r="A2300" s="62">
        <v>24101510</v>
      </c>
      <c r="B2300" s="63" t="s">
        <v>12429</v>
      </c>
    </row>
    <row r="2301" spans="1:2" x14ac:dyDescent="0.25">
      <c r="A2301" s="62">
        <v>24101511</v>
      </c>
      <c r="B2301" s="63" t="s">
        <v>3701</v>
      </c>
    </row>
    <row r="2302" spans="1:2" x14ac:dyDescent="0.25">
      <c r="A2302" s="62">
        <v>24101512</v>
      </c>
      <c r="B2302" s="63" t="s">
        <v>12378</v>
      </c>
    </row>
    <row r="2303" spans="1:2" x14ac:dyDescent="0.25">
      <c r="A2303" s="62">
        <v>24101601</v>
      </c>
      <c r="B2303" s="63" t="s">
        <v>18369</v>
      </c>
    </row>
    <row r="2304" spans="1:2" x14ac:dyDescent="0.25">
      <c r="A2304" s="62">
        <v>24101602</v>
      </c>
      <c r="B2304" s="63" t="s">
        <v>11714</v>
      </c>
    </row>
    <row r="2305" spans="1:2" x14ac:dyDescent="0.25">
      <c r="A2305" s="62">
        <v>24101603</v>
      </c>
      <c r="B2305" s="63" t="s">
        <v>18616</v>
      </c>
    </row>
    <row r="2306" spans="1:2" x14ac:dyDescent="0.25">
      <c r="A2306" s="62">
        <v>24101604</v>
      </c>
      <c r="B2306" s="63" t="s">
        <v>4369</v>
      </c>
    </row>
    <row r="2307" spans="1:2" x14ac:dyDescent="0.25">
      <c r="A2307" s="62">
        <v>24101605</v>
      </c>
      <c r="B2307" s="63" t="s">
        <v>7213</v>
      </c>
    </row>
    <row r="2308" spans="1:2" x14ac:dyDescent="0.25">
      <c r="A2308" s="62">
        <v>24101606</v>
      </c>
      <c r="B2308" s="63" t="s">
        <v>18516</v>
      </c>
    </row>
    <row r="2309" spans="1:2" x14ac:dyDescent="0.25">
      <c r="A2309" s="62">
        <v>24101608</v>
      </c>
      <c r="B2309" s="63" t="s">
        <v>15450</v>
      </c>
    </row>
    <row r="2310" spans="1:2" x14ac:dyDescent="0.25">
      <c r="A2310" s="62">
        <v>24101609</v>
      </c>
      <c r="B2310" s="63" t="s">
        <v>434</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12133</v>
      </c>
    </row>
    <row r="2315" spans="1:2" x14ac:dyDescent="0.25">
      <c r="A2315" s="62">
        <v>24101614</v>
      </c>
      <c r="B2315" s="63" t="s">
        <v>11099</v>
      </c>
    </row>
    <row r="2316" spans="1:2" x14ac:dyDescent="0.25">
      <c r="A2316" s="62">
        <v>24101615</v>
      </c>
      <c r="B2316" s="63" t="s">
        <v>12639</v>
      </c>
    </row>
    <row r="2317" spans="1:2" x14ac:dyDescent="0.25">
      <c r="A2317" s="62">
        <v>24101616</v>
      </c>
      <c r="B2317" s="63" t="s">
        <v>17490</v>
      </c>
    </row>
    <row r="2318" spans="1:2" x14ac:dyDescent="0.25">
      <c r="A2318" s="62">
        <v>24101617</v>
      </c>
      <c r="B2318" s="63" t="s">
        <v>15635</v>
      </c>
    </row>
    <row r="2319" spans="1:2" x14ac:dyDescent="0.25">
      <c r="A2319" s="62">
        <v>24101618</v>
      </c>
      <c r="B2319" s="63" t="s">
        <v>18164</v>
      </c>
    </row>
    <row r="2320" spans="1:2" x14ac:dyDescent="0.25">
      <c r="A2320" s="62">
        <v>24101619</v>
      </c>
      <c r="B2320" s="63" t="s">
        <v>9680</v>
      </c>
    </row>
    <row r="2321" spans="1:2" x14ac:dyDescent="0.25">
      <c r="A2321" s="62">
        <v>24101620</v>
      </c>
      <c r="B2321" s="63" t="s">
        <v>14591</v>
      </c>
    </row>
    <row r="2322" spans="1:2" x14ac:dyDescent="0.25">
      <c r="A2322" s="62">
        <v>24101621</v>
      </c>
      <c r="B2322" s="63" t="s">
        <v>5011</v>
      </c>
    </row>
    <row r="2323" spans="1:2" x14ac:dyDescent="0.25">
      <c r="A2323" s="62">
        <v>24101622</v>
      </c>
      <c r="B2323" s="63" t="s">
        <v>8525</v>
      </c>
    </row>
    <row r="2324" spans="1:2" x14ac:dyDescent="0.25">
      <c r="A2324" s="62">
        <v>24101623</v>
      </c>
      <c r="B2324" s="63" t="s">
        <v>8146</v>
      </c>
    </row>
    <row r="2325" spans="1:2" x14ac:dyDescent="0.25">
      <c r="A2325" s="62">
        <v>24101624</v>
      </c>
      <c r="B2325" s="63" t="s">
        <v>8350</v>
      </c>
    </row>
    <row r="2326" spans="1:2" x14ac:dyDescent="0.25">
      <c r="A2326" s="62">
        <v>24101625</v>
      </c>
      <c r="B2326" s="63" t="s">
        <v>165</v>
      </c>
    </row>
    <row r="2327" spans="1:2" x14ac:dyDescent="0.25">
      <c r="A2327" s="62">
        <v>24101626</v>
      </c>
      <c r="B2327" s="63" t="s">
        <v>9542</v>
      </c>
    </row>
    <row r="2328" spans="1:2" x14ac:dyDescent="0.25">
      <c r="A2328" s="62">
        <v>24101627</v>
      </c>
      <c r="B2328" s="63" t="s">
        <v>7701</v>
      </c>
    </row>
    <row r="2329" spans="1:2" x14ac:dyDescent="0.25">
      <c r="A2329" s="62">
        <v>24101628</v>
      </c>
      <c r="B2329" s="63" t="s">
        <v>6546</v>
      </c>
    </row>
    <row r="2330" spans="1:2" x14ac:dyDescent="0.25">
      <c r="A2330" s="62">
        <v>24101629</v>
      </c>
      <c r="B2330" s="63" t="s">
        <v>2458</v>
      </c>
    </row>
    <row r="2331" spans="1:2" x14ac:dyDescent="0.25">
      <c r="A2331" s="62">
        <v>24101630</v>
      </c>
      <c r="B2331" s="63" t="s">
        <v>7631</v>
      </c>
    </row>
    <row r="2332" spans="1:2" x14ac:dyDescent="0.25">
      <c r="A2332" s="62">
        <v>24101631</v>
      </c>
      <c r="B2332" s="63" t="s">
        <v>13193</v>
      </c>
    </row>
    <row r="2333" spans="1:2" x14ac:dyDescent="0.25">
      <c r="A2333" s="62">
        <v>24101632</v>
      </c>
      <c r="B2333" s="63" t="s">
        <v>4973</v>
      </c>
    </row>
    <row r="2334" spans="1:2" x14ac:dyDescent="0.25">
      <c r="A2334" s="62">
        <v>24101633</v>
      </c>
      <c r="B2334" s="63" t="s">
        <v>1945</v>
      </c>
    </row>
    <row r="2335" spans="1:2" x14ac:dyDescent="0.25">
      <c r="A2335" s="62">
        <v>24101634</v>
      </c>
      <c r="B2335" s="63" t="s">
        <v>14887</v>
      </c>
    </row>
    <row r="2336" spans="1:2" x14ac:dyDescent="0.25">
      <c r="A2336" s="62">
        <v>24101701</v>
      </c>
      <c r="B2336" s="63" t="s">
        <v>2522</v>
      </c>
    </row>
    <row r="2337" spans="1:2" x14ac:dyDescent="0.25">
      <c r="A2337" s="62">
        <v>24101702</v>
      </c>
      <c r="B2337" s="63" t="s">
        <v>999</v>
      </c>
    </row>
    <row r="2338" spans="1:2" x14ac:dyDescent="0.25">
      <c r="A2338" s="62">
        <v>24101703</v>
      </c>
      <c r="B2338" s="63" t="s">
        <v>9788</v>
      </c>
    </row>
    <row r="2339" spans="1:2" x14ac:dyDescent="0.25">
      <c r="A2339" s="62">
        <v>24101704</v>
      </c>
      <c r="B2339" s="63" t="s">
        <v>13676</v>
      </c>
    </row>
    <row r="2340" spans="1:2" x14ac:dyDescent="0.25">
      <c r="A2340" s="62">
        <v>24101705</v>
      </c>
      <c r="B2340" s="63" t="s">
        <v>17503</v>
      </c>
    </row>
    <row r="2341" spans="1:2" x14ac:dyDescent="0.25">
      <c r="A2341" s="62">
        <v>24101706</v>
      </c>
      <c r="B2341" s="63" t="s">
        <v>2152</v>
      </c>
    </row>
    <row r="2342" spans="1:2" x14ac:dyDescent="0.25">
      <c r="A2342" s="62">
        <v>24101707</v>
      </c>
      <c r="B2342" s="63" t="s">
        <v>18490</v>
      </c>
    </row>
    <row r="2343" spans="1:2" x14ac:dyDescent="0.25">
      <c r="A2343" s="62">
        <v>24101708</v>
      </c>
      <c r="B2343" s="63" t="s">
        <v>9609</v>
      </c>
    </row>
    <row r="2344" spans="1:2" x14ac:dyDescent="0.25">
      <c r="A2344" s="62">
        <v>24101709</v>
      </c>
      <c r="B2344" s="63" t="s">
        <v>2132</v>
      </c>
    </row>
    <row r="2345" spans="1:2" x14ac:dyDescent="0.25">
      <c r="A2345" s="62">
        <v>24101710</v>
      </c>
      <c r="B2345" s="63" t="s">
        <v>7188</v>
      </c>
    </row>
    <row r="2346" spans="1:2" x14ac:dyDescent="0.25">
      <c r="A2346" s="62">
        <v>24101711</v>
      </c>
      <c r="B2346" s="63" t="s">
        <v>3199</v>
      </c>
    </row>
    <row r="2347" spans="1:2" x14ac:dyDescent="0.25">
      <c r="A2347" s="62">
        <v>24101712</v>
      </c>
      <c r="B2347" s="63" t="s">
        <v>2313</v>
      </c>
    </row>
    <row r="2348" spans="1:2" x14ac:dyDescent="0.25">
      <c r="A2348" s="62">
        <v>24101713</v>
      </c>
      <c r="B2348" s="63" t="s">
        <v>2883</v>
      </c>
    </row>
    <row r="2349" spans="1:2" x14ac:dyDescent="0.25">
      <c r="A2349" s="62">
        <v>24101714</v>
      </c>
      <c r="B2349" s="63" t="s">
        <v>12967</v>
      </c>
    </row>
    <row r="2350" spans="1:2" x14ac:dyDescent="0.25">
      <c r="A2350" s="62">
        <v>24101715</v>
      </c>
      <c r="B2350" s="63" t="s">
        <v>5948</v>
      </c>
    </row>
    <row r="2351" spans="1:2" x14ac:dyDescent="0.25">
      <c r="A2351" s="62">
        <v>24101716</v>
      </c>
      <c r="B2351" s="63" t="s">
        <v>4491</v>
      </c>
    </row>
    <row r="2352" spans="1:2" x14ac:dyDescent="0.25">
      <c r="A2352" s="62">
        <v>24101717</v>
      </c>
      <c r="B2352" s="63" t="s">
        <v>15446</v>
      </c>
    </row>
    <row r="2353" spans="1:2" x14ac:dyDescent="0.25">
      <c r="A2353" s="62">
        <v>24101718</v>
      </c>
      <c r="B2353" s="63" t="s">
        <v>3421</v>
      </c>
    </row>
    <row r="2354" spans="1:2" x14ac:dyDescent="0.25">
      <c r="A2354" s="62">
        <v>24101719</v>
      </c>
      <c r="B2354" s="63" t="s">
        <v>2621</v>
      </c>
    </row>
    <row r="2355" spans="1:2" x14ac:dyDescent="0.25">
      <c r="A2355" s="62">
        <v>24101721</v>
      </c>
      <c r="B2355" s="63" t="s">
        <v>492</v>
      </c>
    </row>
    <row r="2356" spans="1:2" x14ac:dyDescent="0.25">
      <c r="A2356" s="62">
        <v>24101722</v>
      </c>
      <c r="B2356" s="63" t="s">
        <v>1176</v>
      </c>
    </row>
    <row r="2357" spans="1:2" x14ac:dyDescent="0.25">
      <c r="A2357" s="62">
        <v>24101723</v>
      </c>
      <c r="B2357" s="63" t="s">
        <v>4725</v>
      </c>
    </row>
    <row r="2358" spans="1:2" x14ac:dyDescent="0.25">
      <c r="A2358" s="62">
        <v>24101724</v>
      </c>
      <c r="B2358" s="63" t="s">
        <v>13815</v>
      </c>
    </row>
    <row r="2359" spans="1:2" x14ac:dyDescent="0.25">
      <c r="A2359" s="62">
        <v>24101725</v>
      </c>
      <c r="B2359" s="63" t="s">
        <v>8719</v>
      </c>
    </row>
    <row r="2360" spans="1:2" x14ac:dyDescent="0.25">
      <c r="A2360" s="62">
        <v>24101726</v>
      </c>
      <c r="B2360" s="63" t="s">
        <v>8297</v>
      </c>
    </row>
    <row r="2361" spans="1:2" x14ac:dyDescent="0.25">
      <c r="A2361" s="62">
        <v>24101727</v>
      </c>
      <c r="B2361" s="63" t="s">
        <v>15937</v>
      </c>
    </row>
    <row r="2362" spans="1:2" x14ac:dyDescent="0.25">
      <c r="A2362" s="62">
        <v>24101728</v>
      </c>
      <c r="B2362" s="63" t="s">
        <v>16448</v>
      </c>
    </row>
    <row r="2363" spans="1:2" x14ac:dyDescent="0.25">
      <c r="A2363" s="62">
        <v>24101801</v>
      </c>
      <c r="B2363" s="63" t="s">
        <v>9059</v>
      </c>
    </row>
    <row r="2364" spans="1:2" x14ac:dyDescent="0.25">
      <c r="A2364" s="62">
        <v>24101802</v>
      </c>
      <c r="B2364" s="63" t="s">
        <v>9344</v>
      </c>
    </row>
    <row r="2365" spans="1:2" x14ac:dyDescent="0.25">
      <c r="A2365" s="62">
        <v>24101803</v>
      </c>
      <c r="B2365" s="63" t="s">
        <v>2125</v>
      </c>
    </row>
    <row r="2366" spans="1:2" x14ac:dyDescent="0.25">
      <c r="A2366" s="62">
        <v>24101804</v>
      </c>
      <c r="B2366" s="63" t="s">
        <v>232</v>
      </c>
    </row>
    <row r="2367" spans="1:2" x14ac:dyDescent="0.25">
      <c r="A2367" s="62">
        <v>24101805</v>
      </c>
      <c r="B2367" s="63" t="s">
        <v>9887</v>
      </c>
    </row>
    <row r="2368" spans="1:2" x14ac:dyDescent="0.25">
      <c r="A2368" s="62">
        <v>24101806</v>
      </c>
      <c r="B2368" s="63" t="s">
        <v>13487</v>
      </c>
    </row>
    <row r="2369" spans="1:2" x14ac:dyDescent="0.25">
      <c r="A2369" s="62">
        <v>24101807</v>
      </c>
      <c r="B2369" s="63" t="s">
        <v>12267</v>
      </c>
    </row>
    <row r="2370" spans="1:2" x14ac:dyDescent="0.25">
      <c r="A2370" s="62">
        <v>24101808</v>
      </c>
      <c r="B2370" s="63" t="s">
        <v>8461</v>
      </c>
    </row>
    <row r="2371" spans="1:2" x14ac:dyDescent="0.25">
      <c r="A2371" s="62">
        <v>24101809</v>
      </c>
      <c r="B2371" s="63" t="s">
        <v>15960</v>
      </c>
    </row>
    <row r="2372" spans="1:2" x14ac:dyDescent="0.25">
      <c r="A2372" s="62">
        <v>24101901</v>
      </c>
      <c r="B2372" s="63" t="s">
        <v>8284</v>
      </c>
    </row>
    <row r="2373" spans="1:2" x14ac:dyDescent="0.25">
      <c r="A2373" s="62">
        <v>24101902</v>
      </c>
      <c r="B2373" s="63" t="s">
        <v>14835</v>
      </c>
    </row>
    <row r="2374" spans="1:2" x14ac:dyDescent="0.25">
      <c r="A2374" s="62">
        <v>24101903</v>
      </c>
      <c r="B2374" s="63" t="s">
        <v>12151</v>
      </c>
    </row>
    <row r="2375" spans="1:2" x14ac:dyDescent="0.25">
      <c r="A2375" s="62">
        <v>24101904</v>
      </c>
      <c r="B2375" s="63" t="s">
        <v>5382</v>
      </c>
    </row>
    <row r="2376" spans="1:2" x14ac:dyDescent="0.25">
      <c r="A2376" s="62">
        <v>24101905</v>
      </c>
      <c r="B2376" s="63" t="s">
        <v>17567</v>
      </c>
    </row>
    <row r="2377" spans="1:2" x14ac:dyDescent="0.25">
      <c r="A2377" s="62">
        <v>24101906</v>
      </c>
      <c r="B2377" s="63" t="s">
        <v>2506</v>
      </c>
    </row>
    <row r="2378" spans="1:2" x14ac:dyDescent="0.25">
      <c r="A2378" s="62">
        <v>24101907</v>
      </c>
      <c r="B2378" s="63" t="s">
        <v>14453</v>
      </c>
    </row>
    <row r="2379" spans="1:2" x14ac:dyDescent="0.25">
      <c r="A2379" s="62">
        <v>24102001</v>
      </c>
      <c r="B2379" s="63" t="s">
        <v>8600</v>
      </c>
    </row>
    <row r="2380" spans="1:2" x14ac:dyDescent="0.25">
      <c r="A2380" s="62">
        <v>24102002</v>
      </c>
      <c r="B2380" s="63" t="s">
        <v>10748</v>
      </c>
    </row>
    <row r="2381" spans="1:2" x14ac:dyDescent="0.25">
      <c r="A2381" s="62">
        <v>24102004</v>
      </c>
      <c r="B2381" s="63" t="s">
        <v>7078</v>
      </c>
    </row>
    <row r="2382" spans="1:2" x14ac:dyDescent="0.25">
      <c r="A2382" s="62">
        <v>24102005</v>
      </c>
      <c r="B2382" s="63" t="s">
        <v>14674</v>
      </c>
    </row>
    <row r="2383" spans="1:2" x14ac:dyDescent="0.25">
      <c r="A2383" s="62">
        <v>24102006</v>
      </c>
      <c r="B2383" s="63" t="s">
        <v>6317</v>
      </c>
    </row>
    <row r="2384" spans="1:2" x14ac:dyDescent="0.25">
      <c r="A2384" s="62">
        <v>24102007</v>
      </c>
      <c r="B2384" s="63" t="s">
        <v>6336</v>
      </c>
    </row>
    <row r="2385" spans="1:2" x14ac:dyDescent="0.25">
      <c r="A2385" s="62">
        <v>24102008</v>
      </c>
      <c r="B2385" s="63" t="s">
        <v>1391</v>
      </c>
    </row>
    <row r="2386" spans="1:2" x14ac:dyDescent="0.25">
      <c r="A2386" s="62">
        <v>24102101</v>
      </c>
      <c r="B2386" s="63" t="s">
        <v>10479</v>
      </c>
    </row>
    <row r="2387" spans="1:2" x14ac:dyDescent="0.25">
      <c r="A2387" s="62">
        <v>24102102</v>
      </c>
      <c r="B2387" s="63" t="s">
        <v>4877</v>
      </c>
    </row>
    <row r="2388" spans="1:2" x14ac:dyDescent="0.25">
      <c r="A2388" s="62">
        <v>24102103</v>
      </c>
      <c r="B2388" s="63" t="s">
        <v>7231</v>
      </c>
    </row>
    <row r="2389" spans="1:2" x14ac:dyDescent="0.25">
      <c r="A2389" s="62">
        <v>24102104</v>
      </c>
      <c r="B2389" s="63" t="s">
        <v>16686</v>
      </c>
    </row>
    <row r="2390" spans="1:2" x14ac:dyDescent="0.25">
      <c r="A2390" s="62">
        <v>24102105</v>
      </c>
      <c r="B2390" s="63" t="s">
        <v>13063</v>
      </c>
    </row>
    <row r="2391" spans="1:2" x14ac:dyDescent="0.25">
      <c r="A2391" s="62">
        <v>24102106</v>
      </c>
      <c r="B2391" s="63" t="s">
        <v>858</v>
      </c>
    </row>
    <row r="2392" spans="1:2" x14ac:dyDescent="0.25">
      <c r="A2392" s="62">
        <v>24102107</v>
      </c>
      <c r="B2392" s="63" t="s">
        <v>6388</v>
      </c>
    </row>
    <row r="2393" spans="1:2" x14ac:dyDescent="0.25">
      <c r="A2393" s="62">
        <v>24102108</v>
      </c>
      <c r="B2393" s="63" t="s">
        <v>13663</v>
      </c>
    </row>
    <row r="2394" spans="1:2" x14ac:dyDescent="0.25">
      <c r="A2394" s="62">
        <v>24102109</v>
      </c>
      <c r="B2394" s="63" t="s">
        <v>9244</v>
      </c>
    </row>
    <row r="2395" spans="1:2" x14ac:dyDescent="0.25">
      <c r="A2395" s="62">
        <v>24102201</v>
      </c>
      <c r="B2395" s="63" t="s">
        <v>7844</v>
      </c>
    </row>
    <row r="2396" spans="1:2" x14ac:dyDescent="0.25">
      <c r="A2396" s="62">
        <v>24102202</v>
      </c>
      <c r="B2396" s="63" t="s">
        <v>6791</v>
      </c>
    </row>
    <row r="2397" spans="1:2" x14ac:dyDescent="0.25">
      <c r="A2397" s="62">
        <v>24102203</v>
      </c>
      <c r="B2397" s="63" t="s">
        <v>117</v>
      </c>
    </row>
    <row r="2398" spans="1:2" x14ac:dyDescent="0.25">
      <c r="A2398" s="62">
        <v>24102204</v>
      </c>
      <c r="B2398" s="63" t="s">
        <v>18555</v>
      </c>
    </row>
    <row r="2399" spans="1:2" x14ac:dyDescent="0.25">
      <c r="A2399" s="62">
        <v>24102208</v>
      </c>
      <c r="B2399" s="63" t="s">
        <v>3308</v>
      </c>
    </row>
    <row r="2400" spans="1:2" x14ac:dyDescent="0.25">
      <c r="A2400" s="62">
        <v>24111501</v>
      </c>
      <c r="B2400" s="63" t="s">
        <v>3926</v>
      </c>
    </row>
    <row r="2401" spans="1:2" x14ac:dyDescent="0.25">
      <c r="A2401" s="62">
        <v>24111502</v>
      </c>
      <c r="B2401" s="63" t="s">
        <v>515</v>
      </c>
    </row>
    <row r="2402" spans="1:2" x14ac:dyDescent="0.25">
      <c r="A2402" s="62">
        <v>24111503</v>
      </c>
      <c r="B2402" s="63" t="s">
        <v>11124</v>
      </c>
    </row>
    <row r="2403" spans="1:2" x14ac:dyDescent="0.25">
      <c r="A2403" s="62">
        <v>24111505</v>
      </c>
      <c r="B2403" s="63" t="s">
        <v>12897</v>
      </c>
    </row>
    <row r="2404" spans="1:2" x14ac:dyDescent="0.25">
      <c r="A2404" s="62">
        <v>24111506</v>
      </c>
      <c r="B2404" s="63" t="s">
        <v>4519</v>
      </c>
    </row>
    <row r="2405" spans="1:2" x14ac:dyDescent="0.25">
      <c r="A2405" s="62">
        <v>24111507</v>
      </c>
      <c r="B2405" s="63" t="s">
        <v>6161</v>
      </c>
    </row>
    <row r="2406" spans="1:2" x14ac:dyDescent="0.25">
      <c r="A2406" s="62">
        <v>24111508</v>
      </c>
      <c r="B2406" s="63" t="s">
        <v>13623</v>
      </c>
    </row>
    <row r="2407" spans="1:2" x14ac:dyDescent="0.25">
      <c r="A2407" s="62">
        <v>24111509</v>
      </c>
      <c r="B2407" s="63" t="s">
        <v>16021</v>
      </c>
    </row>
    <row r="2408" spans="1:2" x14ac:dyDescent="0.25">
      <c r="A2408" s="62">
        <v>24111801</v>
      </c>
      <c r="B2408" s="63" t="s">
        <v>2978</v>
      </c>
    </row>
    <row r="2409" spans="1:2" x14ac:dyDescent="0.25">
      <c r="A2409" s="62">
        <v>24111802</v>
      </c>
      <c r="B2409" s="63" t="s">
        <v>12737</v>
      </c>
    </row>
    <row r="2410" spans="1:2" x14ac:dyDescent="0.25">
      <c r="A2410" s="62">
        <v>24111803</v>
      </c>
      <c r="B2410" s="63" t="s">
        <v>7391</v>
      </c>
    </row>
    <row r="2411" spans="1:2" x14ac:dyDescent="0.25">
      <c r="A2411" s="62">
        <v>24111804</v>
      </c>
      <c r="B2411" s="63" t="s">
        <v>15983</v>
      </c>
    </row>
    <row r="2412" spans="1:2" x14ac:dyDescent="0.25">
      <c r="A2412" s="62">
        <v>24111805</v>
      </c>
      <c r="B2412" s="63" t="s">
        <v>12873</v>
      </c>
    </row>
    <row r="2413" spans="1:2" x14ac:dyDescent="0.25">
      <c r="A2413" s="62">
        <v>24111806</v>
      </c>
      <c r="B2413" s="63" t="s">
        <v>1817</v>
      </c>
    </row>
    <row r="2414" spans="1:2" x14ac:dyDescent="0.25">
      <c r="A2414" s="62">
        <v>24111807</v>
      </c>
      <c r="B2414" s="63" t="s">
        <v>10275</v>
      </c>
    </row>
    <row r="2415" spans="1:2" x14ac:dyDescent="0.25">
      <c r="A2415" s="62">
        <v>24111808</v>
      </c>
      <c r="B2415" s="63" t="s">
        <v>5558</v>
      </c>
    </row>
    <row r="2416" spans="1:2" x14ac:dyDescent="0.25">
      <c r="A2416" s="62">
        <v>24111809</v>
      </c>
      <c r="B2416" s="63" t="s">
        <v>1200</v>
      </c>
    </row>
    <row r="2417" spans="1:2" x14ac:dyDescent="0.25">
      <c r="A2417" s="62">
        <v>24111810</v>
      </c>
      <c r="B2417" s="63" t="s">
        <v>8165</v>
      </c>
    </row>
    <row r="2418" spans="1:2" x14ac:dyDescent="0.25">
      <c r="A2418" s="62">
        <v>24111811</v>
      </c>
      <c r="B2418" s="63" t="s">
        <v>16920</v>
      </c>
    </row>
    <row r="2419" spans="1:2" x14ac:dyDescent="0.25">
      <c r="A2419" s="62">
        <v>24111812</v>
      </c>
      <c r="B2419" s="63" t="s">
        <v>12527</v>
      </c>
    </row>
    <row r="2420" spans="1:2" x14ac:dyDescent="0.25">
      <c r="A2420" s="62">
        <v>24111813</v>
      </c>
      <c r="B2420" s="63" t="s">
        <v>6024</v>
      </c>
    </row>
    <row r="2421" spans="1:2" x14ac:dyDescent="0.25">
      <c r="A2421" s="62">
        <v>24112003</v>
      </c>
      <c r="B2421" s="63" t="s">
        <v>4715</v>
      </c>
    </row>
    <row r="2422" spans="1:2" x14ac:dyDescent="0.25">
      <c r="A2422" s="62">
        <v>24112004</v>
      </c>
      <c r="B2422" s="63" t="s">
        <v>3232</v>
      </c>
    </row>
    <row r="2423" spans="1:2" x14ac:dyDescent="0.25">
      <c r="A2423" s="62">
        <v>24112005</v>
      </c>
      <c r="B2423" s="63" t="s">
        <v>8176</v>
      </c>
    </row>
    <row r="2424" spans="1:2" x14ac:dyDescent="0.25">
      <c r="A2424" s="62">
        <v>24112006</v>
      </c>
      <c r="B2424" s="63" t="s">
        <v>12710</v>
      </c>
    </row>
    <row r="2425" spans="1:2" x14ac:dyDescent="0.25">
      <c r="A2425" s="62">
        <v>24112101</v>
      </c>
      <c r="B2425" s="63" t="s">
        <v>13907</v>
      </c>
    </row>
    <row r="2426" spans="1:2" x14ac:dyDescent="0.25">
      <c r="A2426" s="62">
        <v>24112102</v>
      </c>
      <c r="B2426" s="63" t="s">
        <v>13903</v>
      </c>
    </row>
    <row r="2427" spans="1:2" x14ac:dyDescent="0.25">
      <c r="A2427" s="62">
        <v>24112108</v>
      </c>
      <c r="B2427" s="63" t="s">
        <v>18087</v>
      </c>
    </row>
    <row r="2428" spans="1:2" x14ac:dyDescent="0.25">
      <c r="A2428" s="62">
        <v>24112109</v>
      </c>
      <c r="B2428" s="63" t="s">
        <v>1530</v>
      </c>
    </row>
    <row r="2429" spans="1:2" x14ac:dyDescent="0.25">
      <c r="A2429" s="62">
        <v>24112110</v>
      </c>
      <c r="B2429" s="63" t="s">
        <v>11601</v>
      </c>
    </row>
    <row r="2430" spans="1:2" x14ac:dyDescent="0.25">
      <c r="A2430" s="62">
        <v>24112111</v>
      </c>
      <c r="B2430" s="63" t="s">
        <v>17670</v>
      </c>
    </row>
    <row r="2431" spans="1:2" x14ac:dyDescent="0.25">
      <c r="A2431" s="62">
        <v>24112112</v>
      </c>
      <c r="B2431" s="63" t="s">
        <v>1118</v>
      </c>
    </row>
    <row r="2432" spans="1:2" x14ac:dyDescent="0.25">
      <c r="A2432" s="62">
        <v>24112204</v>
      </c>
      <c r="B2432" s="63" t="s">
        <v>8342</v>
      </c>
    </row>
    <row r="2433" spans="1:2" x14ac:dyDescent="0.25">
      <c r="A2433" s="62">
        <v>24112205</v>
      </c>
      <c r="B2433" s="63" t="s">
        <v>2622</v>
      </c>
    </row>
    <row r="2434" spans="1:2" x14ac:dyDescent="0.25">
      <c r="A2434" s="62">
        <v>24112206</v>
      </c>
      <c r="B2434" s="63" t="s">
        <v>3766</v>
      </c>
    </row>
    <row r="2435" spans="1:2" x14ac:dyDescent="0.25">
      <c r="A2435" s="62">
        <v>24112207</v>
      </c>
      <c r="B2435" s="63" t="s">
        <v>18747</v>
      </c>
    </row>
    <row r="2436" spans="1:2" x14ac:dyDescent="0.25">
      <c r="A2436" s="62">
        <v>24112208</v>
      </c>
      <c r="B2436" s="63" t="s">
        <v>2606</v>
      </c>
    </row>
    <row r="2437" spans="1:2" x14ac:dyDescent="0.25">
      <c r="A2437" s="62">
        <v>24112209</v>
      </c>
      <c r="B2437" s="63" t="s">
        <v>9549</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16990</v>
      </c>
    </row>
    <row r="2442" spans="1:2" x14ac:dyDescent="0.25">
      <c r="A2442" s="62">
        <v>24112405</v>
      </c>
      <c r="B2442" s="63" t="s">
        <v>238</v>
      </c>
    </row>
    <row r="2443" spans="1:2" x14ac:dyDescent="0.25">
      <c r="A2443" s="62">
        <v>24112406</v>
      </c>
      <c r="B2443" s="63" t="s">
        <v>12163</v>
      </c>
    </row>
    <row r="2444" spans="1:2" x14ac:dyDescent="0.25">
      <c r="A2444" s="62">
        <v>24112407</v>
      </c>
      <c r="B2444" s="63" t="s">
        <v>4349</v>
      </c>
    </row>
    <row r="2445" spans="1:2" x14ac:dyDescent="0.25">
      <c r="A2445" s="62">
        <v>24112408</v>
      </c>
      <c r="B2445" s="63" t="s">
        <v>14739</v>
      </c>
    </row>
    <row r="2446" spans="1:2" x14ac:dyDescent="0.25">
      <c r="A2446" s="62">
        <v>24112409</v>
      </c>
      <c r="B2446" s="63" t="s">
        <v>5115</v>
      </c>
    </row>
    <row r="2447" spans="1:2" x14ac:dyDescent="0.25">
      <c r="A2447" s="62">
        <v>24112501</v>
      </c>
      <c r="B2447" s="63" t="s">
        <v>7832</v>
      </c>
    </row>
    <row r="2448" spans="1:2" x14ac:dyDescent="0.25">
      <c r="A2448" s="62">
        <v>24112502</v>
      </c>
      <c r="B2448" s="63" t="s">
        <v>3642</v>
      </c>
    </row>
    <row r="2449" spans="1:2" x14ac:dyDescent="0.25">
      <c r="A2449" s="62">
        <v>24112503</v>
      </c>
      <c r="B2449" s="63" t="s">
        <v>17736</v>
      </c>
    </row>
    <row r="2450" spans="1:2" x14ac:dyDescent="0.25">
      <c r="A2450" s="62">
        <v>24112504</v>
      </c>
      <c r="B2450" s="63" t="s">
        <v>16752</v>
      </c>
    </row>
    <row r="2451" spans="1:2" x14ac:dyDescent="0.25">
      <c r="A2451" s="62">
        <v>24112505</v>
      </c>
      <c r="B2451" s="63" t="s">
        <v>288</v>
      </c>
    </row>
    <row r="2452" spans="1:2" x14ac:dyDescent="0.25">
      <c r="A2452" s="62">
        <v>24112601</v>
      </c>
      <c r="B2452" s="63" t="s">
        <v>18391</v>
      </c>
    </row>
    <row r="2453" spans="1:2" x14ac:dyDescent="0.25">
      <c r="A2453" s="62">
        <v>24112602</v>
      </c>
      <c r="B2453" s="63" t="s">
        <v>17190</v>
      </c>
    </row>
    <row r="2454" spans="1:2" x14ac:dyDescent="0.25">
      <c r="A2454" s="62">
        <v>24121502</v>
      </c>
      <c r="B2454" s="63" t="s">
        <v>10939</v>
      </c>
    </row>
    <row r="2455" spans="1:2" x14ac:dyDescent="0.25">
      <c r="A2455" s="62">
        <v>24121503</v>
      </c>
      <c r="B2455" s="63" t="s">
        <v>10931</v>
      </c>
    </row>
    <row r="2456" spans="1:2" x14ac:dyDescent="0.25">
      <c r="A2456" s="62">
        <v>24121504</v>
      </c>
      <c r="B2456" s="63" t="s">
        <v>1374</v>
      </c>
    </row>
    <row r="2457" spans="1:2" x14ac:dyDescent="0.25">
      <c r="A2457" s="62">
        <v>24121506</v>
      </c>
      <c r="B2457" s="63" t="s">
        <v>4515</v>
      </c>
    </row>
    <row r="2458" spans="1:2" x14ac:dyDescent="0.25">
      <c r="A2458" s="62">
        <v>24121507</v>
      </c>
      <c r="B2458" s="63" t="s">
        <v>12567</v>
      </c>
    </row>
    <row r="2459" spans="1:2" x14ac:dyDescent="0.25">
      <c r="A2459" s="62">
        <v>24121508</v>
      </c>
      <c r="B2459" s="63" t="s">
        <v>2767</v>
      </c>
    </row>
    <row r="2460" spans="1:2" x14ac:dyDescent="0.25">
      <c r="A2460" s="62">
        <v>24121509</v>
      </c>
      <c r="B2460" s="63" t="s">
        <v>3783</v>
      </c>
    </row>
    <row r="2461" spans="1:2" x14ac:dyDescent="0.25">
      <c r="A2461" s="62">
        <v>24121801</v>
      </c>
      <c r="B2461" s="63" t="s">
        <v>12355</v>
      </c>
    </row>
    <row r="2462" spans="1:2" x14ac:dyDescent="0.25">
      <c r="A2462" s="62">
        <v>24121802</v>
      </c>
      <c r="B2462" s="63" t="s">
        <v>14239</v>
      </c>
    </row>
    <row r="2463" spans="1:2" x14ac:dyDescent="0.25">
      <c r="A2463" s="62">
        <v>24121803</v>
      </c>
      <c r="B2463" s="63" t="s">
        <v>9663</v>
      </c>
    </row>
    <row r="2464" spans="1:2" x14ac:dyDescent="0.25">
      <c r="A2464" s="62">
        <v>24121804</v>
      </c>
      <c r="B2464" s="63" t="s">
        <v>638</v>
      </c>
    </row>
    <row r="2465" spans="1:2" x14ac:dyDescent="0.25">
      <c r="A2465" s="62">
        <v>24121805</v>
      </c>
      <c r="B2465" s="63" t="s">
        <v>1851</v>
      </c>
    </row>
    <row r="2466" spans="1:2" x14ac:dyDescent="0.25">
      <c r="A2466" s="62">
        <v>24121806</v>
      </c>
      <c r="B2466" s="63" t="s">
        <v>13935</v>
      </c>
    </row>
    <row r="2467" spans="1:2" x14ac:dyDescent="0.25">
      <c r="A2467" s="62">
        <v>24121807</v>
      </c>
      <c r="B2467" s="63" t="s">
        <v>10894</v>
      </c>
    </row>
    <row r="2468" spans="1:2" x14ac:dyDescent="0.25">
      <c r="A2468" s="62">
        <v>24122001</v>
      </c>
      <c r="B2468" s="63" t="s">
        <v>3833</v>
      </c>
    </row>
    <row r="2469" spans="1:2" x14ac:dyDescent="0.25">
      <c r="A2469" s="62">
        <v>24122002</v>
      </c>
      <c r="B2469" s="63" t="s">
        <v>7133</v>
      </c>
    </row>
    <row r="2470" spans="1:2" x14ac:dyDescent="0.25">
      <c r="A2470" s="62">
        <v>24122003</v>
      </c>
      <c r="B2470" s="63" t="s">
        <v>2058</v>
      </c>
    </row>
    <row r="2471" spans="1:2" x14ac:dyDescent="0.25">
      <c r="A2471" s="62">
        <v>24122004</v>
      </c>
      <c r="B2471" s="63" t="s">
        <v>1555</v>
      </c>
    </row>
    <row r="2472" spans="1:2" x14ac:dyDescent="0.25">
      <c r="A2472" s="62">
        <v>24122005</v>
      </c>
      <c r="B2472" s="63" t="s">
        <v>3475</v>
      </c>
    </row>
    <row r="2473" spans="1:2" x14ac:dyDescent="0.25">
      <c r="A2473" s="62">
        <v>24122006</v>
      </c>
      <c r="B2473" s="63" t="s">
        <v>15923</v>
      </c>
    </row>
    <row r="2474" spans="1:2" x14ac:dyDescent="0.25">
      <c r="A2474" s="62">
        <v>24131501</v>
      </c>
      <c r="B2474" s="63" t="s">
        <v>302</v>
      </c>
    </row>
    <row r="2475" spans="1:2" x14ac:dyDescent="0.25">
      <c r="A2475" s="62">
        <v>24131502</v>
      </c>
      <c r="B2475" s="63" t="s">
        <v>12485</v>
      </c>
    </row>
    <row r="2476" spans="1:2" x14ac:dyDescent="0.25">
      <c r="A2476" s="62">
        <v>24131503</v>
      </c>
      <c r="B2476" s="63" t="s">
        <v>4433</v>
      </c>
    </row>
    <row r="2477" spans="1:2" x14ac:dyDescent="0.25">
      <c r="A2477" s="62">
        <v>24131504</v>
      </c>
      <c r="B2477" s="63" t="s">
        <v>15425</v>
      </c>
    </row>
    <row r="2478" spans="1:2" x14ac:dyDescent="0.25">
      <c r="A2478" s="62">
        <v>24131505</v>
      </c>
      <c r="B2478" s="63" t="s">
        <v>3206</v>
      </c>
    </row>
    <row r="2479" spans="1:2" x14ac:dyDescent="0.25">
      <c r="A2479" s="62">
        <v>24131506</v>
      </c>
      <c r="B2479" s="63" t="s">
        <v>3289</v>
      </c>
    </row>
    <row r="2480" spans="1:2" x14ac:dyDescent="0.25">
      <c r="A2480" s="62">
        <v>24131601</v>
      </c>
      <c r="B2480" s="63" t="s">
        <v>3939</v>
      </c>
    </row>
    <row r="2481" spans="1:2" x14ac:dyDescent="0.25">
      <c r="A2481" s="62">
        <v>24131602</v>
      </c>
      <c r="B2481" s="63" t="s">
        <v>1059</v>
      </c>
    </row>
    <row r="2482" spans="1:2" x14ac:dyDescent="0.25">
      <c r="A2482" s="62">
        <v>24131603</v>
      </c>
      <c r="B2482" s="63" t="s">
        <v>18734</v>
      </c>
    </row>
    <row r="2483" spans="1:2" x14ac:dyDescent="0.25">
      <c r="A2483" s="62">
        <v>24131604</v>
      </c>
      <c r="B2483" s="63" t="s">
        <v>211</v>
      </c>
    </row>
    <row r="2484" spans="1:2" x14ac:dyDescent="0.25">
      <c r="A2484" s="62">
        <v>24131605</v>
      </c>
      <c r="B2484" s="63" t="s">
        <v>4433</v>
      </c>
    </row>
    <row r="2485" spans="1:2" x14ac:dyDescent="0.25">
      <c r="A2485" s="62">
        <v>24131606</v>
      </c>
      <c r="B2485" s="63" t="s">
        <v>18626</v>
      </c>
    </row>
    <row r="2486" spans="1:2" x14ac:dyDescent="0.25">
      <c r="A2486" s="62">
        <v>24131607</v>
      </c>
      <c r="B2486" s="63" t="s">
        <v>7983</v>
      </c>
    </row>
    <row r="2487" spans="1:2" x14ac:dyDescent="0.25">
      <c r="A2487" s="62">
        <v>24131901</v>
      </c>
      <c r="B2487" s="63" t="s">
        <v>5141</v>
      </c>
    </row>
    <row r="2488" spans="1:2" x14ac:dyDescent="0.25">
      <c r="A2488" s="62">
        <v>24131902</v>
      </c>
      <c r="B2488" s="63" t="s">
        <v>12460</v>
      </c>
    </row>
    <row r="2489" spans="1:2" x14ac:dyDescent="0.25">
      <c r="A2489" s="62">
        <v>24141501</v>
      </c>
      <c r="B2489" s="63" t="s">
        <v>932</v>
      </c>
    </row>
    <row r="2490" spans="1:2" x14ac:dyDescent="0.25">
      <c r="A2490" s="62">
        <v>24141502</v>
      </c>
      <c r="B2490" s="63" t="s">
        <v>7992</v>
      </c>
    </row>
    <row r="2491" spans="1:2" x14ac:dyDescent="0.25">
      <c r="A2491" s="62">
        <v>24141504</v>
      </c>
      <c r="B2491" s="63" t="s">
        <v>18096</v>
      </c>
    </row>
    <row r="2492" spans="1:2" x14ac:dyDescent="0.25">
      <c r="A2492" s="62">
        <v>24141506</v>
      </c>
      <c r="B2492" s="63" t="s">
        <v>4899</v>
      </c>
    </row>
    <row r="2493" spans="1:2" x14ac:dyDescent="0.25">
      <c r="A2493" s="62">
        <v>24141507</v>
      </c>
      <c r="B2493" s="63" t="s">
        <v>13037</v>
      </c>
    </row>
    <row r="2494" spans="1:2" x14ac:dyDescent="0.25">
      <c r="A2494" s="62">
        <v>24141508</v>
      </c>
      <c r="B2494" s="63" t="s">
        <v>7527</v>
      </c>
    </row>
    <row r="2495" spans="1:2" x14ac:dyDescent="0.25">
      <c r="A2495" s="62">
        <v>24141509</v>
      </c>
      <c r="B2495" s="63" t="s">
        <v>10560</v>
      </c>
    </row>
    <row r="2496" spans="1:2" x14ac:dyDescent="0.25">
      <c r="A2496" s="62">
        <v>24141510</v>
      </c>
      <c r="B2496" s="63" t="s">
        <v>7067</v>
      </c>
    </row>
    <row r="2497" spans="1:2" x14ac:dyDescent="0.25">
      <c r="A2497" s="62">
        <v>24141511</v>
      </c>
      <c r="B2497" s="63" t="s">
        <v>2224</v>
      </c>
    </row>
    <row r="2498" spans="1:2" x14ac:dyDescent="0.25">
      <c r="A2498" s="62">
        <v>24141512</v>
      </c>
      <c r="B2498" s="63" t="s">
        <v>17952</v>
      </c>
    </row>
    <row r="2499" spans="1:2" x14ac:dyDescent="0.25">
      <c r="A2499" s="62">
        <v>24141513</v>
      </c>
      <c r="B2499" s="63" t="s">
        <v>7365</v>
      </c>
    </row>
    <row r="2500" spans="1:2" x14ac:dyDescent="0.25">
      <c r="A2500" s="62">
        <v>24141514</v>
      </c>
      <c r="B2500" s="63" t="s">
        <v>673</v>
      </c>
    </row>
    <row r="2501" spans="1:2" x14ac:dyDescent="0.25">
      <c r="A2501" s="62">
        <v>24141515</v>
      </c>
      <c r="B2501" s="63" t="s">
        <v>7794</v>
      </c>
    </row>
    <row r="2502" spans="1:2" x14ac:dyDescent="0.25">
      <c r="A2502" s="62">
        <v>24141601</v>
      </c>
      <c r="B2502" s="63" t="s">
        <v>8414</v>
      </c>
    </row>
    <row r="2503" spans="1:2" x14ac:dyDescent="0.25">
      <c r="A2503" s="62">
        <v>24141602</v>
      </c>
      <c r="B2503" s="63" t="s">
        <v>17703</v>
      </c>
    </row>
    <row r="2504" spans="1:2" x14ac:dyDescent="0.25">
      <c r="A2504" s="62">
        <v>24141603</v>
      </c>
      <c r="B2504" s="63" t="s">
        <v>11642</v>
      </c>
    </row>
    <row r="2505" spans="1:2" x14ac:dyDescent="0.25">
      <c r="A2505" s="62">
        <v>24141604</v>
      </c>
      <c r="B2505" s="63" t="s">
        <v>6904</v>
      </c>
    </row>
    <row r="2506" spans="1:2" x14ac:dyDescent="0.25">
      <c r="A2506" s="62">
        <v>24141605</v>
      </c>
      <c r="B2506" s="63" t="s">
        <v>5817</v>
      </c>
    </row>
    <row r="2507" spans="1:2" x14ac:dyDescent="0.25">
      <c r="A2507" s="62">
        <v>24141606</v>
      </c>
      <c r="B2507" s="63" t="s">
        <v>705</v>
      </c>
    </row>
    <row r="2508" spans="1:2" x14ac:dyDescent="0.25">
      <c r="A2508" s="62">
        <v>24141607</v>
      </c>
      <c r="B2508" s="63" t="s">
        <v>13294</v>
      </c>
    </row>
    <row r="2509" spans="1:2" x14ac:dyDescent="0.25">
      <c r="A2509" s="62">
        <v>24141608</v>
      </c>
      <c r="B2509" s="63" t="s">
        <v>17337</v>
      </c>
    </row>
    <row r="2510" spans="1:2" x14ac:dyDescent="0.25">
      <c r="A2510" s="62">
        <v>24141701</v>
      </c>
      <c r="B2510" s="63" t="s">
        <v>2758</v>
      </c>
    </row>
    <row r="2511" spans="1:2" x14ac:dyDescent="0.25">
      <c r="A2511" s="62">
        <v>24141702</v>
      </c>
      <c r="B2511" s="63" t="s">
        <v>8103</v>
      </c>
    </row>
    <row r="2512" spans="1:2" x14ac:dyDescent="0.25">
      <c r="A2512" s="62">
        <v>24141703</v>
      </c>
      <c r="B2512" s="63" t="s">
        <v>8066</v>
      </c>
    </row>
    <row r="2513" spans="1:2" x14ac:dyDescent="0.25">
      <c r="A2513" s="62">
        <v>24141704</v>
      </c>
      <c r="B2513" s="63" t="s">
        <v>13525</v>
      </c>
    </row>
    <row r="2514" spans="1:2" x14ac:dyDescent="0.25">
      <c r="A2514" s="62">
        <v>24141705</v>
      </c>
      <c r="B2514" s="63" t="s">
        <v>8234</v>
      </c>
    </row>
    <row r="2515" spans="1:2" x14ac:dyDescent="0.25">
      <c r="A2515" s="62">
        <v>24141706</v>
      </c>
      <c r="B2515" s="63" t="s">
        <v>15731</v>
      </c>
    </row>
    <row r="2516" spans="1:2" x14ac:dyDescent="0.25">
      <c r="A2516" s="62">
        <v>24141707</v>
      </c>
      <c r="B2516" s="63" t="s">
        <v>17497</v>
      </c>
    </row>
    <row r="2517" spans="1:2" x14ac:dyDescent="0.25">
      <c r="A2517" s="62">
        <v>24141708</v>
      </c>
      <c r="B2517" s="63" t="s">
        <v>12109</v>
      </c>
    </row>
    <row r="2518" spans="1:2" x14ac:dyDescent="0.25">
      <c r="A2518" s="62">
        <v>24141709</v>
      </c>
      <c r="B2518" s="63" t="s">
        <v>9538</v>
      </c>
    </row>
    <row r="2519" spans="1:2" x14ac:dyDescent="0.25">
      <c r="A2519" s="62">
        <v>25101501</v>
      </c>
      <c r="B2519" s="63" t="s">
        <v>16743</v>
      </c>
    </row>
    <row r="2520" spans="1:2" x14ac:dyDescent="0.25">
      <c r="A2520" s="62">
        <v>25101502</v>
      </c>
      <c r="B2520" s="63" t="s">
        <v>18148</v>
      </c>
    </row>
    <row r="2521" spans="1:2" x14ac:dyDescent="0.25">
      <c r="A2521" s="62">
        <v>25101503</v>
      </c>
      <c r="B2521" s="63" t="s">
        <v>13633</v>
      </c>
    </row>
    <row r="2522" spans="1:2" x14ac:dyDescent="0.25">
      <c r="A2522" s="62">
        <v>25101504</v>
      </c>
      <c r="B2522" s="63" t="s">
        <v>6190</v>
      </c>
    </row>
    <row r="2523" spans="1:2" x14ac:dyDescent="0.25">
      <c r="A2523" s="62">
        <v>25101505</v>
      </c>
      <c r="B2523" s="63" t="s">
        <v>14080</v>
      </c>
    </row>
    <row r="2524" spans="1:2" x14ac:dyDescent="0.25">
      <c r="A2524" s="62">
        <v>25101506</v>
      </c>
      <c r="B2524" s="63" t="s">
        <v>9402</v>
      </c>
    </row>
    <row r="2525" spans="1:2" x14ac:dyDescent="0.25">
      <c r="A2525" s="62">
        <v>25101507</v>
      </c>
      <c r="B2525" s="63" t="s">
        <v>14573</v>
      </c>
    </row>
    <row r="2526" spans="1:2" x14ac:dyDescent="0.25">
      <c r="A2526" s="62">
        <v>25101508</v>
      </c>
      <c r="B2526" s="63" t="s">
        <v>13504</v>
      </c>
    </row>
    <row r="2527" spans="1:2" x14ac:dyDescent="0.25">
      <c r="A2527" s="62">
        <v>25101601</v>
      </c>
      <c r="B2527" s="63" t="s">
        <v>15813</v>
      </c>
    </row>
    <row r="2528" spans="1:2" x14ac:dyDescent="0.25">
      <c r="A2528" s="62">
        <v>25101602</v>
      </c>
      <c r="B2528" s="63" t="s">
        <v>11416</v>
      </c>
    </row>
    <row r="2529" spans="1:2" x14ac:dyDescent="0.25">
      <c r="A2529" s="62">
        <v>25101604</v>
      </c>
      <c r="B2529" s="63" t="s">
        <v>10422</v>
      </c>
    </row>
    <row r="2530" spans="1:2" x14ac:dyDescent="0.25">
      <c r="A2530" s="62">
        <v>25101609</v>
      </c>
      <c r="B2530" s="63" t="s">
        <v>2703</v>
      </c>
    </row>
    <row r="2531" spans="1:2" x14ac:dyDescent="0.25">
      <c r="A2531" s="62">
        <v>25101610</v>
      </c>
      <c r="B2531" s="63" t="s">
        <v>1858</v>
      </c>
    </row>
    <row r="2532" spans="1:2" x14ac:dyDescent="0.25">
      <c r="A2532" s="62">
        <v>25101611</v>
      </c>
      <c r="B2532" s="63" t="s">
        <v>13869</v>
      </c>
    </row>
    <row r="2533" spans="1:2" x14ac:dyDescent="0.25">
      <c r="A2533" s="62">
        <v>25101701</v>
      </c>
      <c r="B2533" s="63" t="s">
        <v>4272</v>
      </c>
    </row>
    <row r="2534" spans="1:2" x14ac:dyDescent="0.25">
      <c r="A2534" s="62">
        <v>25101702</v>
      </c>
      <c r="B2534" s="63" t="s">
        <v>16302</v>
      </c>
    </row>
    <row r="2535" spans="1:2" x14ac:dyDescent="0.25">
      <c r="A2535" s="62">
        <v>25101703</v>
      </c>
      <c r="B2535" s="63" t="s">
        <v>466</v>
      </c>
    </row>
    <row r="2536" spans="1:2" x14ac:dyDescent="0.25">
      <c r="A2536" s="62">
        <v>25101801</v>
      </c>
      <c r="B2536" s="63" t="s">
        <v>12744</v>
      </c>
    </row>
    <row r="2537" spans="1:2" x14ac:dyDescent="0.25">
      <c r="A2537" s="62">
        <v>25101802</v>
      </c>
      <c r="B2537" s="63" t="s">
        <v>2213</v>
      </c>
    </row>
    <row r="2538" spans="1:2" x14ac:dyDescent="0.25">
      <c r="A2538" s="62">
        <v>25101803</v>
      </c>
      <c r="B2538" s="63" t="s">
        <v>16225</v>
      </c>
    </row>
    <row r="2539" spans="1:2" x14ac:dyDescent="0.25">
      <c r="A2539" s="62">
        <v>25101901</v>
      </c>
      <c r="B2539" s="63" t="s">
        <v>5810</v>
      </c>
    </row>
    <row r="2540" spans="1:2" x14ac:dyDescent="0.25">
      <c r="A2540" s="62">
        <v>25101902</v>
      </c>
      <c r="B2540" s="63" t="s">
        <v>15555</v>
      </c>
    </row>
    <row r="2541" spans="1:2" x14ac:dyDescent="0.25">
      <c r="A2541" s="62">
        <v>25101903</v>
      </c>
      <c r="B2541" s="63" t="s">
        <v>14379</v>
      </c>
    </row>
    <row r="2542" spans="1:2" x14ac:dyDescent="0.25">
      <c r="A2542" s="62">
        <v>25101904</v>
      </c>
      <c r="B2542" s="63" t="s">
        <v>18613</v>
      </c>
    </row>
    <row r="2543" spans="1:2" x14ac:dyDescent="0.25">
      <c r="A2543" s="62">
        <v>25101905</v>
      </c>
      <c r="B2543" s="63" t="s">
        <v>17019</v>
      </c>
    </row>
    <row r="2544" spans="1:2" x14ac:dyDescent="0.25">
      <c r="A2544" s="62">
        <v>25101906</v>
      </c>
      <c r="B2544" s="63" t="s">
        <v>2656</v>
      </c>
    </row>
    <row r="2545" spans="1:2" x14ac:dyDescent="0.25">
      <c r="A2545" s="62">
        <v>25101907</v>
      </c>
      <c r="B2545" s="63" t="s">
        <v>3212</v>
      </c>
    </row>
    <row r="2546" spans="1:2" x14ac:dyDescent="0.25">
      <c r="A2546" s="62">
        <v>25101908</v>
      </c>
      <c r="B2546" s="63" t="s">
        <v>9448</v>
      </c>
    </row>
    <row r="2547" spans="1:2" x14ac:dyDescent="0.25">
      <c r="A2547" s="62">
        <v>25102001</v>
      </c>
      <c r="B2547" s="63" t="s">
        <v>15995</v>
      </c>
    </row>
    <row r="2548" spans="1:2" x14ac:dyDescent="0.25">
      <c r="A2548" s="62">
        <v>25102002</v>
      </c>
      <c r="B2548" s="63" t="s">
        <v>10970</v>
      </c>
    </row>
    <row r="2549" spans="1:2" x14ac:dyDescent="0.25">
      <c r="A2549" s="62">
        <v>25102003</v>
      </c>
      <c r="B2549" s="63" t="s">
        <v>1498</v>
      </c>
    </row>
    <row r="2550" spans="1:2" x14ac:dyDescent="0.25">
      <c r="A2550" s="62">
        <v>25102101</v>
      </c>
      <c r="B2550" s="63" t="s">
        <v>11549</v>
      </c>
    </row>
    <row r="2551" spans="1:2" x14ac:dyDescent="0.25">
      <c r="A2551" s="62">
        <v>25102102</v>
      </c>
      <c r="B2551" s="63" t="s">
        <v>12939</v>
      </c>
    </row>
    <row r="2552" spans="1:2" x14ac:dyDescent="0.25">
      <c r="A2552" s="62">
        <v>25102103</v>
      </c>
      <c r="B2552" s="63" t="s">
        <v>5887</v>
      </c>
    </row>
    <row r="2553" spans="1:2" x14ac:dyDescent="0.25">
      <c r="A2553" s="62">
        <v>25102104</v>
      </c>
      <c r="B2553" s="63" t="s">
        <v>13747</v>
      </c>
    </row>
    <row r="2554" spans="1:2" x14ac:dyDescent="0.25">
      <c r="A2554" s="62">
        <v>25102105</v>
      </c>
      <c r="B2554" s="63" t="s">
        <v>17315</v>
      </c>
    </row>
    <row r="2555" spans="1:2" x14ac:dyDescent="0.25">
      <c r="A2555" s="62">
        <v>25102106</v>
      </c>
      <c r="B2555" s="63" t="s">
        <v>7757</v>
      </c>
    </row>
    <row r="2556" spans="1:2" x14ac:dyDescent="0.25">
      <c r="A2556" s="62">
        <v>25111501</v>
      </c>
      <c r="B2556" s="63" t="s">
        <v>9277</v>
      </c>
    </row>
    <row r="2557" spans="1:2" x14ac:dyDescent="0.25">
      <c r="A2557" s="62">
        <v>25111502</v>
      </c>
      <c r="B2557" s="63" t="s">
        <v>14789</v>
      </c>
    </row>
    <row r="2558" spans="1:2" x14ac:dyDescent="0.25">
      <c r="A2558" s="62">
        <v>25111503</v>
      </c>
      <c r="B2558" s="63" t="s">
        <v>12498</v>
      </c>
    </row>
    <row r="2559" spans="1:2" x14ac:dyDescent="0.25">
      <c r="A2559" s="62">
        <v>25111504</v>
      </c>
      <c r="B2559" s="63" t="s">
        <v>15951</v>
      </c>
    </row>
    <row r="2560" spans="1:2" x14ac:dyDescent="0.25">
      <c r="A2560" s="62">
        <v>25111505</v>
      </c>
      <c r="B2560" s="63" t="s">
        <v>16157</v>
      </c>
    </row>
    <row r="2561" spans="1:2" x14ac:dyDescent="0.25">
      <c r="A2561" s="62">
        <v>25111506</v>
      </c>
      <c r="B2561" s="63" t="s">
        <v>11223</v>
      </c>
    </row>
    <row r="2562" spans="1:2" x14ac:dyDescent="0.25">
      <c r="A2562" s="62">
        <v>25111507</v>
      </c>
      <c r="B2562" s="63" t="s">
        <v>5616</v>
      </c>
    </row>
    <row r="2563" spans="1:2" x14ac:dyDescent="0.25">
      <c r="A2563" s="62">
        <v>25111508</v>
      </c>
      <c r="B2563" s="63" t="s">
        <v>1629</v>
      </c>
    </row>
    <row r="2564" spans="1:2" x14ac:dyDescent="0.25">
      <c r="A2564" s="62">
        <v>25111509</v>
      </c>
      <c r="B2564" s="63" t="s">
        <v>1052</v>
      </c>
    </row>
    <row r="2565" spans="1:2" x14ac:dyDescent="0.25">
      <c r="A2565" s="62">
        <v>25111510</v>
      </c>
      <c r="B2565" s="63" t="s">
        <v>9939</v>
      </c>
    </row>
    <row r="2566" spans="1:2" x14ac:dyDescent="0.25">
      <c r="A2566" s="62">
        <v>25111511</v>
      </c>
      <c r="B2566" s="63" t="s">
        <v>4276</v>
      </c>
    </row>
    <row r="2567" spans="1:2" x14ac:dyDescent="0.25">
      <c r="A2567" s="62">
        <v>25111512</v>
      </c>
      <c r="B2567" s="63" t="s">
        <v>5675</v>
      </c>
    </row>
    <row r="2568" spans="1:2" x14ac:dyDescent="0.25">
      <c r="A2568" s="62">
        <v>25111513</v>
      </c>
      <c r="B2568" s="63" t="s">
        <v>7103</v>
      </c>
    </row>
    <row r="2569" spans="1:2" x14ac:dyDescent="0.25">
      <c r="A2569" s="62">
        <v>25111601</v>
      </c>
      <c r="B2569" s="63" t="s">
        <v>10801</v>
      </c>
    </row>
    <row r="2570" spans="1:2" x14ac:dyDescent="0.25">
      <c r="A2570" s="62">
        <v>25111602</v>
      </c>
      <c r="B2570" s="63" t="s">
        <v>7280</v>
      </c>
    </row>
    <row r="2571" spans="1:2" x14ac:dyDescent="0.25">
      <c r="A2571" s="62">
        <v>25111603</v>
      </c>
      <c r="B2571" s="63" t="s">
        <v>10013</v>
      </c>
    </row>
    <row r="2572" spans="1:2" x14ac:dyDescent="0.25">
      <c r="A2572" s="62">
        <v>25111701</v>
      </c>
      <c r="B2572" s="63" t="s">
        <v>10878</v>
      </c>
    </row>
    <row r="2573" spans="1:2" x14ac:dyDescent="0.25">
      <c r="A2573" s="62">
        <v>25111702</v>
      </c>
      <c r="B2573" s="63" t="s">
        <v>5983</v>
      </c>
    </row>
    <row r="2574" spans="1:2" x14ac:dyDescent="0.25">
      <c r="A2574" s="62">
        <v>25111703</v>
      </c>
      <c r="B2574" s="63" t="s">
        <v>4399</v>
      </c>
    </row>
    <row r="2575" spans="1:2" x14ac:dyDescent="0.25">
      <c r="A2575" s="62">
        <v>25111704</v>
      </c>
      <c r="B2575" s="63" t="s">
        <v>13854</v>
      </c>
    </row>
    <row r="2576" spans="1:2" x14ac:dyDescent="0.25">
      <c r="A2576" s="62">
        <v>25111705</v>
      </c>
      <c r="B2576" s="63" t="s">
        <v>1184</v>
      </c>
    </row>
    <row r="2577" spans="1:2" x14ac:dyDescent="0.25">
      <c r="A2577" s="62">
        <v>25111706</v>
      </c>
      <c r="B2577" s="63" t="s">
        <v>14065</v>
      </c>
    </row>
    <row r="2578" spans="1:2" x14ac:dyDescent="0.25">
      <c r="A2578" s="62">
        <v>25111707</v>
      </c>
      <c r="B2578" s="63" t="s">
        <v>16727</v>
      </c>
    </row>
    <row r="2579" spans="1:2" x14ac:dyDescent="0.25">
      <c r="A2579" s="62">
        <v>25111708</v>
      </c>
      <c r="B2579" s="63" t="s">
        <v>14902</v>
      </c>
    </row>
    <row r="2580" spans="1:2" x14ac:dyDescent="0.25">
      <c r="A2580" s="62">
        <v>25111709</v>
      </c>
      <c r="B2580" s="63" t="s">
        <v>5151</v>
      </c>
    </row>
    <row r="2581" spans="1:2" x14ac:dyDescent="0.25">
      <c r="A2581" s="62">
        <v>25111710</v>
      </c>
      <c r="B2581" s="63" t="s">
        <v>17909</v>
      </c>
    </row>
    <row r="2582" spans="1:2" x14ac:dyDescent="0.25">
      <c r="A2582" s="62">
        <v>25111711</v>
      </c>
      <c r="B2582" s="63" t="s">
        <v>1057</v>
      </c>
    </row>
    <row r="2583" spans="1:2" x14ac:dyDescent="0.25">
      <c r="A2583" s="62">
        <v>25111712</v>
      </c>
      <c r="B2583" s="63" t="s">
        <v>16685</v>
      </c>
    </row>
    <row r="2584" spans="1:2" x14ac:dyDescent="0.25">
      <c r="A2584" s="62">
        <v>25111713</v>
      </c>
      <c r="B2584" s="63" t="s">
        <v>955</v>
      </c>
    </row>
    <row r="2585" spans="1:2" x14ac:dyDescent="0.25">
      <c r="A2585" s="62">
        <v>25111714</v>
      </c>
      <c r="B2585" s="63" t="s">
        <v>4243</v>
      </c>
    </row>
    <row r="2586" spans="1:2" x14ac:dyDescent="0.25">
      <c r="A2586" s="62">
        <v>25111715</v>
      </c>
      <c r="B2586" s="63" t="s">
        <v>2211</v>
      </c>
    </row>
    <row r="2587" spans="1:2" x14ac:dyDescent="0.25">
      <c r="A2587" s="62">
        <v>25111716</v>
      </c>
      <c r="B2587" s="63" t="s">
        <v>10769</v>
      </c>
    </row>
    <row r="2588" spans="1:2" x14ac:dyDescent="0.25">
      <c r="A2588" s="62">
        <v>25111717</v>
      </c>
      <c r="B2588" s="63" t="s">
        <v>4225</v>
      </c>
    </row>
    <row r="2589" spans="1:2" x14ac:dyDescent="0.25">
      <c r="A2589" s="62">
        <v>25111718</v>
      </c>
      <c r="B2589" s="63" t="s">
        <v>14826</v>
      </c>
    </row>
    <row r="2590" spans="1:2" x14ac:dyDescent="0.25">
      <c r="A2590" s="62">
        <v>25111719</v>
      </c>
      <c r="B2590" s="63" t="s">
        <v>14460</v>
      </c>
    </row>
    <row r="2591" spans="1:2" x14ac:dyDescent="0.25">
      <c r="A2591" s="62">
        <v>25111720</v>
      </c>
      <c r="B2591" s="63" t="s">
        <v>2233</v>
      </c>
    </row>
    <row r="2592" spans="1:2" x14ac:dyDescent="0.25">
      <c r="A2592" s="62">
        <v>25111721</v>
      </c>
      <c r="B2592" s="63" t="s">
        <v>5102</v>
      </c>
    </row>
    <row r="2593" spans="1:2" x14ac:dyDescent="0.25">
      <c r="A2593" s="62">
        <v>25111801</v>
      </c>
      <c r="B2593" s="63" t="s">
        <v>4620</v>
      </c>
    </row>
    <row r="2594" spans="1:2" x14ac:dyDescent="0.25">
      <c r="A2594" s="62">
        <v>25111802</v>
      </c>
      <c r="B2594" s="63" t="s">
        <v>1550</v>
      </c>
    </row>
    <row r="2595" spans="1:2" x14ac:dyDescent="0.25">
      <c r="A2595" s="62">
        <v>25111803</v>
      </c>
      <c r="B2595" s="63" t="s">
        <v>16530</v>
      </c>
    </row>
    <row r="2596" spans="1:2" x14ac:dyDescent="0.25">
      <c r="A2596" s="62">
        <v>25111804</v>
      </c>
      <c r="B2596" s="63" t="s">
        <v>9041</v>
      </c>
    </row>
    <row r="2597" spans="1:2" x14ac:dyDescent="0.25">
      <c r="A2597" s="62">
        <v>25111805</v>
      </c>
      <c r="B2597" s="63" t="s">
        <v>5176</v>
      </c>
    </row>
    <row r="2598" spans="1:2" x14ac:dyDescent="0.25">
      <c r="A2598" s="62">
        <v>25111806</v>
      </c>
      <c r="B2598" s="63" t="s">
        <v>6953</v>
      </c>
    </row>
    <row r="2599" spans="1:2" x14ac:dyDescent="0.25">
      <c r="A2599" s="62">
        <v>25111807</v>
      </c>
      <c r="B2599" s="63" t="s">
        <v>2509</v>
      </c>
    </row>
    <row r="2600" spans="1:2" x14ac:dyDescent="0.25">
      <c r="A2600" s="62">
        <v>25111808</v>
      </c>
      <c r="B2600" s="63" t="s">
        <v>11844</v>
      </c>
    </row>
    <row r="2601" spans="1:2" x14ac:dyDescent="0.25">
      <c r="A2601" s="62">
        <v>25111901</v>
      </c>
      <c r="B2601" s="63" t="s">
        <v>8007</v>
      </c>
    </row>
    <row r="2602" spans="1:2" x14ac:dyDescent="0.25">
      <c r="A2602" s="62">
        <v>25111902</v>
      </c>
      <c r="B2602" s="63" t="s">
        <v>11721</v>
      </c>
    </row>
    <row r="2603" spans="1:2" x14ac:dyDescent="0.25">
      <c r="A2603" s="62">
        <v>25111903</v>
      </c>
      <c r="B2603" s="63" t="s">
        <v>14186</v>
      </c>
    </row>
    <row r="2604" spans="1:2" x14ac:dyDescent="0.25">
      <c r="A2604" s="62">
        <v>25111904</v>
      </c>
      <c r="B2604" s="63" t="s">
        <v>13669</v>
      </c>
    </row>
    <row r="2605" spans="1:2" x14ac:dyDescent="0.25">
      <c r="A2605" s="62">
        <v>25111905</v>
      </c>
      <c r="B2605" s="63" t="s">
        <v>5878</v>
      </c>
    </row>
    <row r="2606" spans="1:2" x14ac:dyDescent="0.25">
      <c r="A2606" s="62">
        <v>25111906</v>
      </c>
      <c r="B2606" s="63" t="s">
        <v>12729</v>
      </c>
    </row>
    <row r="2607" spans="1:2" x14ac:dyDescent="0.25">
      <c r="A2607" s="62">
        <v>25111907</v>
      </c>
      <c r="B2607" s="63" t="s">
        <v>10927</v>
      </c>
    </row>
    <row r="2608" spans="1:2" x14ac:dyDescent="0.25">
      <c r="A2608" s="62">
        <v>25111908</v>
      </c>
      <c r="B2608" s="63" t="s">
        <v>2037</v>
      </c>
    </row>
    <row r="2609" spans="1:2" x14ac:dyDescent="0.25">
      <c r="A2609" s="62">
        <v>25111909</v>
      </c>
      <c r="B2609" s="63" t="s">
        <v>7011</v>
      </c>
    </row>
    <row r="2610" spans="1:2" x14ac:dyDescent="0.25">
      <c r="A2610" s="62">
        <v>25111910</v>
      </c>
      <c r="B2610" s="63" t="s">
        <v>3368</v>
      </c>
    </row>
    <row r="2611" spans="1:2" x14ac:dyDescent="0.25">
      <c r="A2611" s="62">
        <v>25111911</v>
      </c>
      <c r="B2611" s="63" t="s">
        <v>9424</v>
      </c>
    </row>
    <row r="2612" spans="1:2" x14ac:dyDescent="0.25">
      <c r="A2612" s="62">
        <v>25111912</v>
      </c>
      <c r="B2612" s="63" t="s">
        <v>11559</v>
      </c>
    </row>
    <row r="2613" spans="1:2" x14ac:dyDescent="0.25">
      <c r="A2613" s="62">
        <v>25111913</v>
      </c>
      <c r="B2613" s="63" t="s">
        <v>1192</v>
      </c>
    </row>
    <row r="2614" spans="1:2" x14ac:dyDescent="0.25">
      <c r="A2614" s="62">
        <v>25111914</v>
      </c>
      <c r="B2614" s="63" t="s">
        <v>12367</v>
      </c>
    </row>
    <row r="2615" spans="1:2" x14ac:dyDescent="0.25">
      <c r="A2615" s="62">
        <v>25111915</v>
      </c>
      <c r="B2615" s="63" t="s">
        <v>7264</v>
      </c>
    </row>
    <row r="2616" spans="1:2" x14ac:dyDescent="0.25">
      <c r="A2616" s="62">
        <v>25111916</v>
      </c>
      <c r="B2616" s="63" t="s">
        <v>9723</v>
      </c>
    </row>
    <row r="2617" spans="1:2" x14ac:dyDescent="0.25">
      <c r="A2617" s="62">
        <v>25111917</v>
      </c>
      <c r="B2617" s="63" t="s">
        <v>11814</v>
      </c>
    </row>
    <row r="2618" spans="1:2" x14ac:dyDescent="0.25">
      <c r="A2618" s="62">
        <v>25111918</v>
      </c>
      <c r="B2618" s="63" t="s">
        <v>14910</v>
      </c>
    </row>
    <row r="2619" spans="1:2" x14ac:dyDescent="0.25">
      <c r="A2619" s="62">
        <v>25111919</v>
      </c>
      <c r="B2619" s="63" t="s">
        <v>4603</v>
      </c>
    </row>
    <row r="2620" spans="1:2" x14ac:dyDescent="0.25">
      <c r="A2620" s="62">
        <v>25111920</v>
      </c>
      <c r="B2620" s="63" t="s">
        <v>7476</v>
      </c>
    </row>
    <row r="2621" spans="1:2" x14ac:dyDescent="0.25">
      <c r="A2621" s="62">
        <v>25111921</v>
      </c>
      <c r="B2621" s="63" t="s">
        <v>9222</v>
      </c>
    </row>
    <row r="2622" spans="1:2" x14ac:dyDescent="0.25">
      <c r="A2622" s="62">
        <v>25111922</v>
      </c>
      <c r="B2622" s="63" t="s">
        <v>4667</v>
      </c>
    </row>
    <row r="2623" spans="1:2" x14ac:dyDescent="0.25">
      <c r="A2623" s="62">
        <v>25111923</v>
      </c>
      <c r="B2623" s="63" t="s">
        <v>9963</v>
      </c>
    </row>
    <row r="2624" spans="1:2" x14ac:dyDescent="0.25">
      <c r="A2624" s="62">
        <v>25111924</v>
      </c>
      <c r="B2624" s="63" t="s">
        <v>7682</v>
      </c>
    </row>
    <row r="2625" spans="1:2" x14ac:dyDescent="0.25">
      <c r="A2625" s="62">
        <v>25111925</v>
      </c>
      <c r="B2625" s="63" t="s">
        <v>10252</v>
      </c>
    </row>
    <row r="2626" spans="1:2" x14ac:dyDescent="0.25">
      <c r="A2626" s="62">
        <v>25111926</v>
      </c>
      <c r="B2626" s="63" t="s">
        <v>11234</v>
      </c>
    </row>
    <row r="2627" spans="1:2" x14ac:dyDescent="0.25">
      <c r="A2627" s="62">
        <v>25111927</v>
      </c>
      <c r="B2627" s="63" t="s">
        <v>3983</v>
      </c>
    </row>
    <row r="2628" spans="1:2" x14ac:dyDescent="0.25">
      <c r="A2628" s="62">
        <v>25111928</v>
      </c>
      <c r="B2628" s="63" t="s">
        <v>10383</v>
      </c>
    </row>
    <row r="2629" spans="1:2" x14ac:dyDescent="0.25">
      <c r="A2629" s="62">
        <v>25111929</v>
      </c>
      <c r="B2629" s="63" t="s">
        <v>5346</v>
      </c>
    </row>
    <row r="2630" spans="1:2" x14ac:dyDescent="0.25">
      <c r="A2630" s="62">
        <v>25111930</v>
      </c>
      <c r="B2630" s="63" t="s">
        <v>11951</v>
      </c>
    </row>
    <row r="2631" spans="1:2" x14ac:dyDescent="0.25">
      <c r="A2631" s="62">
        <v>25111931</v>
      </c>
      <c r="B2631" s="63" t="s">
        <v>4114</v>
      </c>
    </row>
    <row r="2632" spans="1:2" x14ac:dyDescent="0.25">
      <c r="A2632" s="62">
        <v>25111932</v>
      </c>
      <c r="B2632" s="63" t="s">
        <v>3552</v>
      </c>
    </row>
    <row r="2633" spans="1:2" x14ac:dyDescent="0.25">
      <c r="A2633" s="62">
        <v>25111933</v>
      </c>
      <c r="B2633" s="63" t="s">
        <v>14772</v>
      </c>
    </row>
    <row r="2634" spans="1:2" x14ac:dyDescent="0.25">
      <c r="A2634" s="62">
        <v>25111934</v>
      </c>
      <c r="B2634" s="63" t="s">
        <v>11985</v>
      </c>
    </row>
    <row r="2635" spans="1:2" x14ac:dyDescent="0.25">
      <c r="A2635" s="62">
        <v>25111935</v>
      </c>
      <c r="B2635" s="63" t="s">
        <v>18419</v>
      </c>
    </row>
    <row r="2636" spans="1:2" x14ac:dyDescent="0.25">
      <c r="A2636" s="62">
        <v>25121501</v>
      </c>
      <c r="B2636" s="63" t="s">
        <v>4530</v>
      </c>
    </row>
    <row r="2637" spans="1:2" x14ac:dyDescent="0.25">
      <c r="A2637" s="62">
        <v>25121502</v>
      </c>
      <c r="B2637" s="63" t="s">
        <v>4807</v>
      </c>
    </row>
    <row r="2638" spans="1:2" x14ac:dyDescent="0.25">
      <c r="A2638" s="62">
        <v>25121503</v>
      </c>
      <c r="B2638" s="63" t="s">
        <v>15072</v>
      </c>
    </row>
    <row r="2639" spans="1:2" x14ac:dyDescent="0.25">
      <c r="A2639" s="62">
        <v>25121504</v>
      </c>
      <c r="B2639" s="63" t="s">
        <v>11768</v>
      </c>
    </row>
    <row r="2640" spans="1:2" x14ac:dyDescent="0.25">
      <c r="A2640" s="62">
        <v>25121601</v>
      </c>
      <c r="B2640" s="63" t="s">
        <v>12553</v>
      </c>
    </row>
    <row r="2641" spans="1:2" x14ac:dyDescent="0.25">
      <c r="A2641" s="62">
        <v>25121602</v>
      </c>
      <c r="B2641" s="63" t="s">
        <v>16847</v>
      </c>
    </row>
    <row r="2642" spans="1:2" x14ac:dyDescent="0.25">
      <c r="A2642" s="62">
        <v>25121603</v>
      </c>
      <c r="B2642" s="63" t="s">
        <v>1962</v>
      </c>
    </row>
    <row r="2643" spans="1:2" x14ac:dyDescent="0.25">
      <c r="A2643" s="62">
        <v>25121604</v>
      </c>
      <c r="B2643" s="63" t="s">
        <v>16575</v>
      </c>
    </row>
    <row r="2644" spans="1:2" x14ac:dyDescent="0.25">
      <c r="A2644" s="62">
        <v>25121605</v>
      </c>
      <c r="B2644" s="63" t="s">
        <v>4602</v>
      </c>
    </row>
    <row r="2645" spans="1:2" x14ac:dyDescent="0.25">
      <c r="A2645" s="62">
        <v>25121701</v>
      </c>
      <c r="B2645" s="63" t="s">
        <v>6805</v>
      </c>
    </row>
    <row r="2646" spans="1:2" x14ac:dyDescent="0.25">
      <c r="A2646" s="62">
        <v>25121702</v>
      </c>
      <c r="B2646" s="63" t="s">
        <v>560</v>
      </c>
    </row>
    <row r="2647" spans="1:2" x14ac:dyDescent="0.25">
      <c r="A2647" s="62">
        <v>25121703</v>
      </c>
      <c r="B2647" s="63" t="s">
        <v>59</v>
      </c>
    </row>
    <row r="2648" spans="1:2" x14ac:dyDescent="0.25">
      <c r="A2648" s="62">
        <v>25121704</v>
      </c>
      <c r="B2648" s="63" t="s">
        <v>1839</v>
      </c>
    </row>
    <row r="2649" spans="1:2" x14ac:dyDescent="0.25">
      <c r="A2649" s="62">
        <v>25121705</v>
      </c>
      <c r="B2649" s="63" t="s">
        <v>11072</v>
      </c>
    </row>
    <row r="2650" spans="1:2" x14ac:dyDescent="0.25">
      <c r="A2650" s="62">
        <v>25121706</v>
      </c>
      <c r="B2650" s="63" t="s">
        <v>15665</v>
      </c>
    </row>
    <row r="2651" spans="1:2" x14ac:dyDescent="0.25">
      <c r="A2651" s="62">
        <v>25121707</v>
      </c>
      <c r="B2651" s="63" t="s">
        <v>12034</v>
      </c>
    </row>
    <row r="2652" spans="1:2" x14ac:dyDescent="0.25">
      <c r="A2652" s="62">
        <v>25131501</v>
      </c>
      <c r="B2652" s="63" t="s">
        <v>8423</v>
      </c>
    </row>
    <row r="2653" spans="1:2" x14ac:dyDescent="0.25">
      <c r="A2653" s="62">
        <v>25131502</v>
      </c>
      <c r="B2653" s="63" t="s">
        <v>4992</v>
      </c>
    </row>
    <row r="2654" spans="1:2" x14ac:dyDescent="0.25">
      <c r="A2654" s="62">
        <v>25131503</v>
      </c>
      <c r="B2654" s="63" t="s">
        <v>483</v>
      </c>
    </row>
    <row r="2655" spans="1:2" x14ac:dyDescent="0.25">
      <c r="A2655" s="62">
        <v>25131504</v>
      </c>
      <c r="B2655" s="63" t="s">
        <v>9900</v>
      </c>
    </row>
    <row r="2656" spans="1:2" x14ac:dyDescent="0.25">
      <c r="A2656" s="62">
        <v>25131505</v>
      </c>
      <c r="B2656" s="63" t="s">
        <v>13553</v>
      </c>
    </row>
    <row r="2657" spans="1:2" x14ac:dyDescent="0.25">
      <c r="A2657" s="62">
        <v>25131506</v>
      </c>
      <c r="B2657" s="63" t="s">
        <v>5589</v>
      </c>
    </row>
    <row r="2658" spans="1:2" x14ac:dyDescent="0.25">
      <c r="A2658" s="62">
        <v>25131507</v>
      </c>
      <c r="B2658" s="63" t="s">
        <v>15522</v>
      </c>
    </row>
    <row r="2659" spans="1:2" x14ac:dyDescent="0.25">
      <c r="A2659" s="62">
        <v>25131508</v>
      </c>
      <c r="B2659" s="63" t="s">
        <v>7887</v>
      </c>
    </row>
    <row r="2660" spans="1:2" x14ac:dyDescent="0.25">
      <c r="A2660" s="62">
        <v>25131601</v>
      </c>
      <c r="B2660" s="63" t="s">
        <v>1375</v>
      </c>
    </row>
    <row r="2661" spans="1:2" x14ac:dyDescent="0.25">
      <c r="A2661" s="62">
        <v>25131602</v>
      </c>
      <c r="B2661" s="63" t="s">
        <v>7916</v>
      </c>
    </row>
    <row r="2662" spans="1:2" x14ac:dyDescent="0.25">
      <c r="A2662" s="62">
        <v>25131603</v>
      </c>
      <c r="B2662" s="63" t="s">
        <v>6864</v>
      </c>
    </row>
    <row r="2663" spans="1:2" x14ac:dyDescent="0.25">
      <c r="A2663" s="62">
        <v>25131604</v>
      </c>
      <c r="B2663" s="63" t="s">
        <v>8718</v>
      </c>
    </row>
    <row r="2664" spans="1:2" x14ac:dyDescent="0.25">
      <c r="A2664" s="62">
        <v>25131701</v>
      </c>
      <c r="B2664" s="63" t="s">
        <v>6900</v>
      </c>
    </row>
    <row r="2665" spans="1:2" x14ac:dyDescent="0.25">
      <c r="A2665" s="62">
        <v>25131702</v>
      </c>
      <c r="B2665" s="63" t="s">
        <v>4151</v>
      </c>
    </row>
    <row r="2666" spans="1:2" x14ac:dyDescent="0.25">
      <c r="A2666" s="62">
        <v>25131703</v>
      </c>
      <c r="B2666" s="63" t="s">
        <v>12712</v>
      </c>
    </row>
    <row r="2667" spans="1:2" x14ac:dyDescent="0.25">
      <c r="A2667" s="62">
        <v>25131704</v>
      </c>
      <c r="B2667" s="63" t="s">
        <v>9187</v>
      </c>
    </row>
    <row r="2668" spans="1:2" x14ac:dyDescent="0.25">
      <c r="A2668" s="62">
        <v>25131705</v>
      </c>
      <c r="B2668" s="63" t="s">
        <v>10750</v>
      </c>
    </row>
    <row r="2669" spans="1:2" x14ac:dyDescent="0.25">
      <c r="A2669" s="62">
        <v>25131706</v>
      </c>
      <c r="B2669" s="63" t="s">
        <v>8212</v>
      </c>
    </row>
    <row r="2670" spans="1:2" x14ac:dyDescent="0.25">
      <c r="A2670" s="62">
        <v>25131707</v>
      </c>
      <c r="B2670" s="63" t="s">
        <v>3060</v>
      </c>
    </row>
    <row r="2671" spans="1:2" x14ac:dyDescent="0.25">
      <c r="A2671" s="62">
        <v>25131708</v>
      </c>
      <c r="B2671" s="63" t="s">
        <v>12837</v>
      </c>
    </row>
    <row r="2672" spans="1:2" x14ac:dyDescent="0.25">
      <c r="A2672" s="62">
        <v>25131709</v>
      </c>
      <c r="B2672" s="63" t="s">
        <v>13129</v>
      </c>
    </row>
    <row r="2673" spans="1:2" x14ac:dyDescent="0.25">
      <c r="A2673" s="62">
        <v>25131801</v>
      </c>
      <c r="B2673" s="63" t="s">
        <v>5314</v>
      </c>
    </row>
    <row r="2674" spans="1:2" x14ac:dyDescent="0.25">
      <c r="A2674" s="62">
        <v>25131902</v>
      </c>
      <c r="B2674" s="63" t="s">
        <v>2957</v>
      </c>
    </row>
    <row r="2675" spans="1:2" x14ac:dyDescent="0.25">
      <c r="A2675" s="62">
        <v>25131903</v>
      </c>
      <c r="B2675" s="63" t="s">
        <v>13658</v>
      </c>
    </row>
    <row r="2676" spans="1:2" x14ac:dyDescent="0.25">
      <c r="A2676" s="62">
        <v>25131904</v>
      </c>
      <c r="B2676" s="63" t="s">
        <v>9132</v>
      </c>
    </row>
    <row r="2677" spans="1:2" x14ac:dyDescent="0.25">
      <c r="A2677" s="62">
        <v>25131905</v>
      </c>
      <c r="B2677" s="63" t="s">
        <v>12290</v>
      </c>
    </row>
    <row r="2678" spans="1:2" x14ac:dyDescent="0.25">
      <c r="A2678" s="62">
        <v>25131906</v>
      </c>
      <c r="B2678" s="63" t="s">
        <v>18289</v>
      </c>
    </row>
    <row r="2679" spans="1:2" x14ac:dyDescent="0.25">
      <c r="A2679" s="62">
        <v>25132001</v>
      </c>
      <c r="B2679" s="63" t="s">
        <v>8961</v>
      </c>
    </row>
    <row r="2680" spans="1:2" x14ac:dyDescent="0.25">
      <c r="A2680" s="62">
        <v>25132002</v>
      </c>
      <c r="B2680" s="63" t="s">
        <v>4793</v>
      </c>
    </row>
    <row r="2681" spans="1:2" x14ac:dyDescent="0.25">
      <c r="A2681" s="62">
        <v>25132003</v>
      </c>
      <c r="B2681" s="63" t="s">
        <v>18746</v>
      </c>
    </row>
    <row r="2682" spans="1:2" x14ac:dyDescent="0.25">
      <c r="A2682" s="62">
        <v>25132004</v>
      </c>
      <c r="B2682" s="63" t="s">
        <v>11449</v>
      </c>
    </row>
    <row r="2683" spans="1:2" x14ac:dyDescent="0.25">
      <c r="A2683" s="62">
        <v>25132005</v>
      </c>
      <c r="B2683" s="63" t="s">
        <v>14528</v>
      </c>
    </row>
    <row r="2684" spans="1:2" x14ac:dyDescent="0.25">
      <c r="A2684" s="62">
        <v>25151501</v>
      </c>
      <c r="B2684" s="63" t="s">
        <v>12804</v>
      </c>
    </row>
    <row r="2685" spans="1:2" x14ac:dyDescent="0.25">
      <c r="A2685" s="62">
        <v>25151502</v>
      </c>
      <c r="B2685" s="63" t="s">
        <v>12142</v>
      </c>
    </row>
    <row r="2686" spans="1:2" x14ac:dyDescent="0.25">
      <c r="A2686" s="62">
        <v>25151701</v>
      </c>
      <c r="B2686" s="63" t="s">
        <v>11019</v>
      </c>
    </row>
    <row r="2687" spans="1:2" x14ac:dyDescent="0.25">
      <c r="A2687" s="62">
        <v>25151702</v>
      </c>
      <c r="B2687" s="63" t="s">
        <v>1666</v>
      </c>
    </row>
    <row r="2688" spans="1:2" x14ac:dyDescent="0.25">
      <c r="A2688" s="62">
        <v>25151703</v>
      </c>
      <c r="B2688" s="63" t="s">
        <v>17774</v>
      </c>
    </row>
    <row r="2689" spans="1:2" x14ac:dyDescent="0.25">
      <c r="A2689" s="62">
        <v>25151704</v>
      </c>
      <c r="B2689" s="63" t="s">
        <v>16471</v>
      </c>
    </row>
    <row r="2690" spans="1:2" x14ac:dyDescent="0.25">
      <c r="A2690" s="62">
        <v>25151705</v>
      </c>
      <c r="B2690" s="63" t="s">
        <v>5362</v>
      </c>
    </row>
    <row r="2691" spans="1:2" x14ac:dyDescent="0.25">
      <c r="A2691" s="62">
        <v>25151706</v>
      </c>
      <c r="B2691" s="63" t="s">
        <v>2471</v>
      </c>
    </row>
    <row r="2692" spans="1:2" x14ac:dyDescent="0.25">
      <c r="A2692" s="62">
        <v>25151707</v>
      </c>
      <c r="B2692" s="63" t="s">
        <v>3860</v>
      </c>
    </row>
    <row r="2693" spans="1:2" x14ac:dyDescent="0.25">
      <c r="A2693" s="62">
        <v>25151708</v>
      </c>
      <c r="B2693" s="63" t="s">
        <v>5378</v>
      </c>
    </row>
    <row r="2694" spans="1:2" x14ac:dyDescent="0.25">
      <c r="A2694" s="62">
        <v>25151709</v>
      </c>
      <c r="B2694" s="63" t="s">
        <v>6649</v>
      </c>
    </row>
    <row r="2695" spans="1:2" x14ac:dyDescent="0.25">
      <c r="A2695" s="62">
        <v>25161501</v>
      </c>
      <c r="B2695" s="63" t="s">
        <v>14483</v>
      </c>
    </row>
    <row r="2696" spans="1:2" x14ac:dyDescent="0.25">
      <c r="A2696" s="62">
        <v>25161502</v>
      </c>
      <c r="B2696" s="63" t="s">
        <v>3840</v>
      </c>
    </row>
    <row r="2697" spans="1:2" x14ac:dyDescent="0.25">
      <c r="A2697" s="62">
        <v>25161503</v>
      </c>
      <c r="B2697" s="63" t="s">
        <v>10504</v>
      </c>
    </row>
    <row r="2698" spans="1:2" x14ac:dyDescent="0.25">
      <c r="A2698" s="62">
        <v>25161504</v>
      </c>
      <c r="B2698" s="63" t="s">
        <v>16505</v>
      </c>
    </row>
    <row r="2699" spans="1:2" x14ac:dyDescent="0.25">
      <c r="A2699" s="62">
        <v>25161505</v>
      </c>
      <c r="B2699" s="63" t="s">
        <v>2820</v>
      </c>
    </row>
    <row r="2700" spans="1:2" x14ac:dyDescent="0.25">
      <c r="A2700" s="62">
        <v>25161506</v>
      </c>
      <c r="B2700" s="63" t="s">
        <v>8694</v>
      </c>
    </row>
    <row r="2701" spans="1:2" x14ac:dyDescent="0.25">
      <c r="A2701" s="62">
        <v>25161507</v>
      </c>
      <c r="B2701" s="63" t="s">
        <v>14927</v>
      </c>
    </row>
    <row r="2702" spans="1:2" x14ac:dyDescent="0.25">
      <c r="A2702" s="62">
        <v>25161508</v>
      </c>
      <c r="B2702" s="63" t="s">
        <v>6792</v>
      </c>
    </row>
    <row r="2703" spans="1:2" x14ac:dyDescent="0.25">
      <c r="A2703" s="62">
        <v>25161509</v>
      </c>
      <c r="B2703" s="63" t="s">
        <v>10164</v>
      </c>
    </row>
    <row r="2704" spans="1:2" x14ac:dyDescent="0.25">
      <c r="A2704" s="62">
        <v>25171502</v>
      </c>
      <c r="B2704" s="63" t="s">
        <v>804</v>
      </c>
    </row>
    <row r="2705" spans="1:2" x14ac:dyDescent="0.25">
      <c r="A2705" s="62">
        <v>25171503</v>
      </c>
      <c r="B2705" s="63" t="s">
        <v>3130</v>
      </c>
    </row>
    <row r="2706" spans="1:2" x14ac:dyDescent="0.25">
      <c r="A2706" s="62">
        <v>25171504</v>
      </c>
      <c r="B2706" s="63" t="s">
        <v>8898</v>
      </c>
    </row>
    <row r="2707" spans="1:2" x14ac:dyDescent="0.25">
      <c r="A2707" s="62">
        <v>25171505</v>
      </c>
      <c r="B2707" s="63" t="s">
        <v>7572</v>
      </c>
    </row>
    <row r="2708" spans="1:2" x14ac:dyDescent="0.25">
      <c r="A2708" s="62">
        <v>25171506</v>
      </c>
      <c r="B2708" s="63" t="s">
        <v>8899</v>
      </c>
    </row>
    <row r="2709" spans="1:2" x14ac:dyDescent="0.25">
      <c r="A2709" s="62">
        <v>25171507</v>
      </c>
      <c r="B2709" s="63" t="s">
        <v>3334</v>
      </c>
    </row>
    <row r="2710" spans="1:2" x14ac:dyDescent="0.25">
      <c r="A2710" s="62">
        <v>25171602</v>
      </c>
      <c r="B2710" s="63" t="s">
        <v>2808</v>
      </c>
    </row>
    <row r="2711" spans="1:2" x14ac:dyDescent="0.25">
      <c r="A2711" s="62">
        <v>25171603</v>
      </c>
      <c r="B2711" s="63" t="s">
        <v>13665</v>
      </c>
    </row>
    <row r="2712" spans="1:2" x14ac:dyDescent="0.25">
      <c r="A2712" s="62">
        <v>25171702</v>
      </c>
      <c r="B2712" s="63" t="s">
        <v>8243</v>
      </c>
    </row>
    <row r="2713" spans="1:2" x14ac:dyDescent="0.25">
      <c r="A2713" s="62">
        <v>25171703</v>
      </c>
      <c r="B2713" s="63" t="s">
        <v>4941</v>
      </c>
    </row>
    <row r="2714" spans="1:2" x14ac:dyDescent="0.25">
      <c r="A2714" s="62">
        <v>25171704</v>
      </c>
      <c r="B2714" s="63" t="s">
        <v>11045</v>
      </c>
    </row>
    <row r="2715" spans="1:2" x14ac:dyDescent="0.25">
      <c r="A2715" s="62">
        <v>25171705</v>
      </c>
      <c r="B2715" s="63" t="s">
        <v>8819</v>
      </c>
    </row>
    <row r="2716" spans="1:2" x14ac:dyDescent="0.25">
      <c r="A2716" s="62">
        <v>25171706</v>
      </c>
      <c r="B2716" s="63" t="s">
        <v>1151</v>
      </c>
    </row>
    <row r="2717" spans="1:2" x14ac:dyDescent="0.25">
      <c r="A2717" s="62">
        <v>25171707</v>
      </c>
      <c r="B2717" s="63" t="s">
        <v>14228</v>
      </c>
    </row>
    <row r="2718" spans="1:2" x14ac:dyDescent="0.25">
      <c r="A2718" s="62">
        <v>25171708</v>
      </c>
      <c r="B2718" s="63" t="s">
        <v>18139</v>
      </c>
    </row>
    <row r="2719" spans="1:2" x14ac:dyDescent="0.25">
      <c r="A2719" s="62">
        <v>25171709</v>
      </c>
      <c r="B2719" s="63" t="s">
        <v>8256</v>
      </c>
    </row>
    <row r="2720" spans="1:2" x14ac:dyDescent="0.25">
      <c r="A2720" s="62">
        <v>25171710</v>
      </c>
      <c r="B2720" s="63" t="s">
        <v>848</v>
      </c>
    </row>
    <row r="2721" spans="1:2" x14ac:dyDescent="0.25">
      <c r="A2721" s="62">
        <v>25171711</v>
      </c>
      <c r="B2721" s="63" t="s">
        <v>1540</v>
      </c>
    </row>
    <row r="2722" spans="1:2" x14ac:dyDescent="0.25">
      <c r="A2722" s="62">
        <v>25171712</v>
      </c>
      <c r="B2722" s="63" t="s">
        <v>6122</v>
      </c>
    </row>
    <row r="2723" spans="1:2" x14ac:dyDescent="0.25">
      <c r="A2723" s="62">
        <v>25171713</v>
      </c>
      <c r="B2723" s="63" t="s">
        <v>14715</v>
      </c>
    </row>
    <row r="2724" spans="1:2" x14ac:dyDescent="0.25">
      <c r="A2724" s="62">
        <v>25171714</v>
      </c>
      <c r="B2724" s="63" t="s">
        <v>9249</v>
      </c>
    </row>
    <row r="2725" spans="1:2" x14ac:dyDescent="0.25">
      <c r="A2725" s="62">
        <v>25171715</v>
      </c>
      <c r="B2725" s="63" t="s">
        <v>10839</v>
      </c>
    </row>
    <row r="2726" spans="1:2" x14ac:dyDescent="0.25">
      <c r="A2726" s="62">
        <v>25171716</v>
      </c>
      <c r="B2726" s="63" t="s">
        <v>10257</v>
      </c>
    </row>
    <row r="2727" spans="1:2" x14ac:dyDescent="0.25">
      <c r="A2727" s="62">
        <v>25171717</v>
      </c>
      <c r="B2727" s="63" t="s">
        <v>9970</v>
      </c>
    </row>
    <row r="2728" spans="1:2" x14ac:dyDescent="0.25">
      <c r="A2728" s="62">
        <v>25171718</v>
      </c>
      <c r="B2728" s="63" t="s">
        <v>754</v>
      </c>
    </row>
    <row r="2729" spans="1:2" x14ac:dyDescent="0.25">
      <c r="A2729" s="62">
        <v>25171719</v>
      </c>
      <c r="B2729" s="63" t="s">
        <v>17791</v>
      </c>
    </row>
    <row r="2730" spans="1:2" x14ac:dyDescent="0.25">
      <c r="A2730" s="62">
        <v>25171901</v>
      </c>
      <c r="B2730" s="63" t="s">
        <v>3591</v>
      </c>
    </row>
    <row r="2731" spans="1:2" x14ac:dyDescent="0.25">
      <c r="A2731" s="62">
        <v>25171902</v>
      </c>
      <c r="B2731" s="63" t="s">
        <v>9794</v>
      </c>
    </row>
    <row r="2732" spans="1:2" x14ac:dyDescent="0.25">
      <c r="A2732" s="62">
        <v>25171903</v>
      </c>
      <c r="B2732" s="63" t="s">
        <v>13992</v>
      </c>
    </row>
    <row r="2733" spans="1:2" x14ac:dyDescent="0.25">
      <c r="A2733" s="62">
        <v>25171905</v>
      </c>
      <c r="B2733" s="63" t="s">
        <v>10997</v>
      </c>
    </row>
    <row r="2734" spans="1:2" x14ac:dyDescent="0.25">
      <c r="A2734" s="62">
        <v>25172001</v>
      </c>
      <c r="B2734" s="63" t="s">
        <v>16142</v>
      </c>
    </row>
    <row r="2735" spans="1:2" x14ac:dyDescent="0.25">
      <c r="A2735" s="62">
        <v>25172002</v>
      </c>
      <c r="B2735" s="63" t="s">
        <v>8494</v>
      </c>
    </row>
    <row r="2736" spans="1:2" x14ac:dyDescent="0.25">
      <c r="A2736" s="62">
        <v>25172003</v>
      </c>
      <c r="B2736" s="63" t="s">
        <v>8428</v>
      </c>
    </row>
    <row r="2737" spans="1:2" x14ac:dyDescent="0.25">
      <c r="A2737" s="62">
        <v>25172004</v>
      </c>
      <c r="B2737" s="63" t="s">
        <v>17559</v>
      </c>
    </row>
    <row r="2738" spans="1:2" x14ac:dyDescent="0.25">
      <c r="A2738" s="62">
        <v>25172005</v>
      </c>
      <c r="B2738" s="63" t="s">
        <v>9177</v>
      </c>
    </row>
    <row r="2739" spans="1:2" x14ac:dyDescent="0.25">
      <c r="A2739" s="62">
        <v>25172007</v>
      </c>
      <c r="B2739" s="63" t="s">
        <v>11139</v>
      </c>
    </row>
    <row r="2740" spans="1:2" x14ac:dyDescent="0.25">
      <c r="A2740" s="62">
        <v>25172009</v>
      </c>
      <c r="B2740" s="63" t="s">
        <v>2456</v>
      </c>
    </row>
    <row r="2741" spans="1:2" x14ac:dyDescent="0.25">
      <c r="A2741" s="62">
        <v>25172010</v>
      </c>
      <c r="B2741" s="63" t="s">
        <v>11393</v>
      </c>
    </row>
    <row r="2742" spans="1:2" x14ac:dyDescent="0.25">
      <c r="A2742" s="62">
        <v>25172011</v>
      </c>
      <c r="B2742" s="63" t="s">
        <v>12408</v>
      </c>
    </row>
    <row r="2743" spans="1:2" x14ac:dyDescent="0.25">
      <c r="A2743" s="62">
        <v>25172101</v>
      </c>
      <c r="B2743" s="63" t="s">
        <v>1554</v>
      </c>
    </row>
    <row r="2744" spans="1:2" x14ac:dyDescent="0.25">
      <c r="A2744" s="62">
        <v>25172104</v>
      </c>
      <c r="B2744" s="63" t="s">
        <v>12415</v>
      </c>
    </row>
    <row r="2745" spans="1:2" x14ac:dyDescent="0.25">
      <c r="A2745" s="62">
        <v>25172105</v>
      </c>
      <c r="B2745" s="63" t="s">
        <v>17349</v>
      </c>
    </row>
    <row r="2746" spans="1:2" x14ac:dyDescent="0.25">
      <c r="A2746" s="62">
        <v>25172106</v>
      </c>
      <c r="B2746" s="63" t="s">
        <v>8541</v>
      </c>
    </row>
    <row r="2747" spans="1:2" x14ac:dyDescent="0.25">
      <c r="A2747" s="62">
        <v>25172108</v>
      </c>
      <c r="B2747" s="63" t="s">
        <v>80</v>
      </c>
    </row>
    <row r="2748" spans="1:2" x14ac:dyDescent="0.25">
      <c r="A2748" s="62">
        <v>25172109</v>
      </c>
      <c r="B2748" s="63" t="s">
        <v>6030</v>
      </c>
    </row>
    <row r="2749" spans="1:2" x14ac:dyDescent="0.25">
      <c r="A2749" s="62">
        <v>25172110</v>
      </c>
      <c r="B2749" s="63" t="s">
        <v>7178</v>
      </c>
    </row>
    <row r="2750" spans="1:2" x14ac:dyDescent="0.25">
      <c r="A2750" s="62">
        <v>25172111</v>
      </c>
      <c r="B2750" s="63" t="s">
        <v>2345</v>
      </c>
    </row>
    <row r="2751" spans="1:2" x14ac:dyDescent="0.25">
      <c r="A2751" s="62">
        <v>25172112</v>
      </c>
      <c r="B2751" s="63" t="s">
        <v>7145</v>
      </c>
    </row>
    <row r="2752" spans="1:2" x14ac:dyDescent="0.25">
      <c r="A2752" s="62">
        <v>25172113</v>
      </c>
      <c r="B2752" s="63" t="s">
        <v>18567</v>
      </c>
    </row>
    <row r="2753" spans="1:2" x14ac:dyDescent="0.25">
      <c r="A2753" s="62">
        <v>25172114</v>
      </c>
      <c r="B2753" s="63" t="s">
        <v>12300</v>
      </c>
    </row>
    <row r="2754" spans="1:2" x14ac:dyDescent="0.25">
      <c r="A2754" s="62">
        <v>25172201</v>
      </c>
      <c r="B2754" s="63" t="s">
        <v>4939</v>
      </c>
    </row>
    <row r="2755" spans="1:2" x14ac:dyDescent="0.25">
      <c r="A2755" s="62">
        <v>25172203</v>
      </c>
      <c r="B2755" s="63" t="s">
        <v>10889</v>
      </c>
    </row>
    <row r="2756" spans="1:2" x14ac:dyDescent="0.25">
      <c r="A2756" s="62">
        <v>25172204</v>
      </c>
      <c r="B2756" s="63" t="s">
        <v>18358</v>
      </c>
    </row>
    <row r="2757" spans="1:2" x14ac:dyDescent="0.25">
      <c r="A2757" s="62">
        <v>25172205</v>
      </c>
      <c r="B2757" s="63" t="s">
        <v>2543</v>
      </c>
    </row>
    <row r="2758" spans="1:2" x14ac:dyDescent="0.25">
      <c r="A2758" s="62">
        <v>25172301</v>
      </c>
      <c r="B2758" s="63" t="s">
        <v>6742</v>
      </c>
    </row>
    <row r="2759" spans="1:2" x14ac:dyDescent="0.25">
      <c r="A2759" s="62">
        <v>25172303</v>
      </c>
      <c r="B2759" s="63" t="s">
        <v>14641</v>
      </c>
    </row>
    <row r="2760" spans="1:2" x14ac:dyDescent="0.25">
      <c r="A2760" s="62">
        <v>25172404</v>
      </c>
      <c r="B2760" s="63" t="s">
        <v>2795</v>
      </c>
    </row>
    <row r="2761" spans="1:2" x14ac:dyDescent="0.25">
      <c r="A2761" s="62">
        <v>25172405</v>
      </c>
      <c r="B2761" s="63" t="s">
        <v>3165</v>
      </c>
    </row>
    <row r="2762" spans="1:2" x14ac:dyDescent="0.25">
      <c r="A2762" s="62">
        <v>25172406</v>
      </c>
      <c r="B2762" s="63" t="s">
        <v>3143</v>
      </c>
    </row>
    <row r="2763" spans="1:2" x14ac:dyDescent="0.25">
      <c r="A2763" s="62">
        <v>25172407</v>
      </c>
      <c r="B2763" s="63" t="s">
        <v>8463</v>
      </c>
    </row>
    <row r="2764" spans="1:2" x14ac:dyDescent="0.25">
      <c r="A2764" s="62">
        <v>25172408</v>
      </c>
      <c r="B2764" s="63" t="s">
        <v>5859</v>
      </c>
    </row>
    <row r="2765" spans="1:2" x14ac:dyDescent="0.25">
      <c r="A2765" s="62">
        <v>25172502</v>
      </c>
      <c r="B2765" s="63" t="s">
        <v>14170</v>
      </c>
    </row>
    <row r="2766" spans="1:2" x14ac:dyDescent="0.25">
      <c r="A2766" s="62">
        <v>25172503</v>
      </c>
      <c r="B2766" s="63" t="s">
        <v>6013</v>
      </c>
    </row>
    <row r="2767" spans="1:2" x14ac:dyDescent="0.25">
      <c r="A2767" s="62">
        <v>25172504</v>
      </c>
      <c r="B2767" s="63" t="s">
        <v>16138</v>
      </c>
    </row>
    <row r="2768" spans="1:2" x14ac:dyDescent="0.25">
      <c r="A2768" s="62">
        <v>25172505</v>
      </c>
      <c r="B2768" s="63" t="s">
        <v>18001</v>
      </c>
    </row>
    <row r="2769" spans="1:2" x14ac:dyDescent="0.25">
      <c r="A2769" s="62">
        <v>25172506</v>
      </c>
      <c r="B2769" s="63" t="s">
        <v>6193</v>
      </c>
    </row>
    <row r="2770" spans="1:2" x14ac:dyDescent="0.25">
      <c r="A2770" s="62">
        <v>25172507</v>
      </c>
      <c r="B2770" s="63" t="s">
        <v>11522</v>
      </c>
    </row>
    <row r="2771" spans="1:2" x14ac:dyDescent="0.25">
      <c r="A2771" s="62">
        <v>25172508</v>
      </c>
      <c r="B2771" s="63" t="s">
        <v>18398</v>
      </c>
    </row>
    <row r="2772" spans="1:2" x14ac:dyDescent="0.25">
      <c r="A2772" s="62">
        <v>25172601</v>
      </c>
      <c r="B2772" s="63" t="s">
        <v>9505</v>
      </c>
    </row>
    <row r="2773" spans="1:2" x14ac:dyDescent="0.25">
      <c r="A2773" s="62">
        <v>25172602</v>
      </c>
      <c r="B2773" s="63" t="s">
        <v>11636</v>
      </c>
    </row>
    <row r="2774" spans="1:2" x14ac:dyDescent="0.25">
      <c r="A2774" s="62">
        <v>25172603</v>
      </c>
      <c r="B2774" s="63" t="s">
        <v>6532</v>
      </c>
    </row>
    <row r="2775" spans="1:2" x14ac:dyDescent="0.25">
      <c r="A2775" s="62">
        <v>25172604</v>
      </c>
      <c r="B2775" s="63" t="s">
        <v>12727</v>
      </c>
    </row>
    <row r="2776" spans="1:2" x14ac:dyDescent="0.25">
      <c r="A2776" s="62">
        <v>25172605</v>
      </c>
      <c r="B2776" s="63" t="s">
        <v>9931</v>
      </c>
    </row>
    <row r="2777" spans="1:2" x14ac:dyDescent="0.25">
      <c r="A2777" s="62">
        <v>25172606</v>
      </c>
      <c r="B2777" s="63" t="s">
        <v>7173</v>
      </c>
    </row>
    <row r="2778" spans="1:2" x14ac:dyDescent="0.25">
      <c r="A2778" s="62">
        <v>25172607</v>
      </c>
      <c r="B2778" s="63" t="s">
        <v>16444</v>
      </c>
    </row>
    <row r="2779" spans="1:2" x14ac:dyDescent="0.25">
      <c r="A2779" s="62">
        <v>25172608</v>
      </c>
      <c r="B2779" s="63" t="s">
        <v>1872</v>
      </c>
    </row>
    <row r="2780" spans="1:2" x14ac:dyDescent="0.25">
      <c r="A2780" s="62">
        <v>25172702</v>
      </c>
      <c r="B2780" s="63" t="s">
        <v>17956</v>
      </c>
    </row>
    <row r="2781" spans="1:2" x14ac:dyDescent="0.25">
      <c r="A2781" s="62">
        <v>25172703</v>
      </c>
      <c r="B2781" s="63" t="s">
        <v>18515</v>
      </c>
    </row>
    <row r="2782" spans="1:2" x14ac:dyDescent="0.25">
      <c r="A2782" s="62">
        <v>25172704</v>
      </c>
      <c r="B2782" s="63" t="s">
        <v>16400</v>
      </c>
    </row>
    <row r="2783" spans="1:2" x14ac:dyDescent="0.25">
      <c r="A2783" s="62">
        <v>25172802</v>
      </c>
      <c r="B2783" s="63" t="s">
        <v>9656</v>
      </c>
    </row>
    <row r="2784" spans="1:2" x14ac:dyDescent="0.25">
      <c r="A2784" s="62">
        <v>25172803</v>
      </c>
      <c r="B2784" s="63" t="s">
        <v>2536</v>
      </c>
    </row>
    <row r="2785" spans="1:2" x14ac:dyDescent="0.25">
      <c r="A2785" s="62">
        <v>25172901</v>
      </c>
      <c r="B2785" s="63" t="s">
        <v>14651</v>
      </c>
    </row>
    <row r="2786" spans="1:2" x14ac:dyDescent="0.25">
      <c r="A2786" s="62">
        <v>25172903</v>
      </c>
      <c r="B2786" s="63" t="s">
        <v>18122</v>
      </c>
    </row>
    <row r="2787" spans="1:2" x14ac:dyDescent="0.25">
      <c r="A2787" s="62">
        <v>25172904</v>
      </c>
      <c r="B2787" s="63" t="s">
        <v>6296</v>
      </c>
    </row>
    <row r="2788" spans="1:2" x14ac:dyDescent="0.25">
      <c r="A2788" s="62">
        <v>25172905</v>
      </c>
      <c r="B2788" s="63" t="s">
        <v>10875</v>
      </c>
    </row>
    <row r="2789" spans="1:2" x14ac:dyDescent="0.25">
      <c r="A2789" s="62">
        <v>25172906</v>
      </c>
      <c r="B2789" s="63" t="s">
        <v>3134</v>
      </c>
    </row>
    <row r="2790" spans="1:2" x14ac:dyDescent="0.25">
      <c r="A2790" s="62">
        <v>25172907</v>
      </c>
      <c r="B2790" s="63" t="s">
        <v>14738</v>
      </c>
    </row>
    <row r="2791" spans="1:2" x14ac:dyDescent="0.25">
      <c r="A2791" s="62">
        <v>25173001</v>
      </c>
      <c r="B2791" s="63" t="s">
        <v>7639</v>
      </c>
    </row>
    <row r="2792" spans="1:2" x14ac:dyDescent="0.25">
      <c r="A2792" s="62">
        <v>25173003</v>
      </c>
      <c r="B2792" s="63" t="s">
        <v>5871</v>
      </c>
    </row>
    <row r="2793" spans="1:2" x14ac:dyDescent="0.25">
      <c r="A2793" s="62">
        <v>25173004</v>
      </c>
      <c r="B2793" s="63" t="s">
        <v>4654</v>
      </c>
    </row>
    <row r="2794" spans="1:2" x14ac:dyDescent="0.25">
      <c r="A2794" s="62">
        <v>25173005</v>
      </c>
      <c r="B2794" s="63" t="s">
        <v>8207</v>
      </c>
    </row>
    <row r="2795" spans="1:2" x14ac:dyDescent="0.25">
      <c r="A2795" s="62">
        <v>25173107</v>
      </c>
      <c r="B2795" s="63" t="s">
        <v>1848</v>
      </c>
    </row>
    <row r="2796" spans="1:2" x14ac:dyDescent="0.25">
      <c r="A2796" s="62">
        <v>25173108</v>
      </c>
      <c r="B2796" s="63" t="s">
        <v>13604</v>
      </c>
    </row>
    <row r="2797" spans="1:2" x14ac:dyDescent="0.25">
      <c r="A2797" s="62">
        <v>25173303</v>
      </c>
      <c r="B2797" s="63" t="s">
        <v>11650</v>
      </c>
    </row>
    <row r="2798" spans="1:2" x14ac:dyDescent="0.25">
      <c r="A2798" s="62">
        <v>25173304</v>
      </c>
      <c r="B2798" s="63" t="s">
        <v>1481</v>
      </c>
    </row>
    <row r="2799" spans="1:2" x14ac:dyDescent="0.25">
      <c r="A2799" s="62">
        <v>25173701</v>
      </c>
      <c r="B2799" s="63" t="s">
        <v>6142</v>
      </c>
    </row>
    <row r="2800" spans="1:2" x14ac:dyDescent="0.25">
      <c r="A2800" s="62">
        <v>25173702</v>
      </c>
      <c r="B2800" s="63" t="s">
        <v>3262</v>
      </c>
    </row>
    <row r="2801" spans="1:2" x14ac:dyDescent="0.25">
      <c r="A2801" s="62">
        <v>25173703</v>
      </c>
      <c r="B2801" s="63" t="s">
        <v>15006</v>
      </c>
    </row>
    <row r="2802" spans="1:2" x14ac:dyDescent="0.25">
      <c r="A2802" s="62">
        <v>25173704</v>
      </c>
      <c r="B2802" s="63" t="s">
        <v>14716</v>
      </c>
    </row>
    <row r="2803" spans="1:2" x14ac:dyDescent="0.25">
      <c r="A2803" s="62">
        <v>25173705</v>
      </c>
      <c r="B2803" s="63" t="s">
        <v>13152</v>
      </c>
    </row>
    <row r="2804" spans="1:2" x14ac:dyDescent="0.25">
      <c r="A2804" s="62">
        <v>25173801</v>
      </c>
      <c r="B2804" s="63" t="s">
        <v>4615</v>
      </c>
    </row>
    <row r="2805" spans="1:2" x14ac:dyDescent="0.25">
      <c r="A2805" s="62">
        <v>25173802</v>
      </c>
      <c r="B2805" s="63" t="s">
        <v>9927</v>
      </c>
    </row>
    <row r="2806" spans="1:2" x14ac:dyDescent="0.25">
      <c r="A2806" s="62">
        <v>25173803</v>
      </c>
      <c r="B2806" s="63" t="s">
        <v>17916</v>
      </c>
    </row>
    <row r="2807" spans="1:2" x14ac:dyDescent="0.25">
      <c r="A2807" s="62">
        <v>25173804</v>
      </c>
      <c r="B2807" s="63" t="s">
        <v>12407</v>
      </c>
    </row>
    <row r="2808" spans="1:2" x14ac:dyDescent="0.25">
      <c r="A2808" s="62">
        <v>25173805</v>
      </c>
      <c r="B2808" s="63" t="s">
        <v>13461</v>
      </c>
    </row>
    <row r="2809" spans="1:2" x14ac:dyDescent="0.25">
      <c r="A2809" s="62">
        <v>25173806</v>
      </c>
      <c r="B2809" s="63" t="s">
        <v>13327</v>
      </c>
    </row>
    <row r="2810" spans="1:2" x14ac:dyDescent="0.25">
      <c r="A2810" s="62">
        <v>25173807</v>
      </c>
      <c r="B2810" s="63" t="s">
        <v>8189</v>
      </c>
    </row>
    <row r="2811" spans="1:2" x14ac:dyDescent="0.25">
      <c r="A2811" s="62">
        <v>25173808</v>
      </c>
      <c r="B2811" s="63" t="s">
        <v>13067</v>
      </c>
    </row>
    <row r="2812" spans="1:2" x14ac:dyDescent="0.25">
      <c r="A2812" s="62">
        <v>25173809</v>
      </c>
      <c r="B2812" s="63" t="s">
        <v>14559</v>
      </c>
    </row>
    <row r="2813" spans="1:2" x14ac:dyDescent="0.25">
      <c r="A2813" s="62">
        <v>25173810</v>
      </c>
      <c r="B2813" s="63" t="s">
        <v>8440</v>
      </c>
    </row>
    <row r="2814" spans="1:2" x14ac:dyDescent="0.25">
      <c r="A2814" s="62">
        <v>25173811</v>
      </c>
      <c r="B2814" s="63" t="s">
        <v>8969</v>
      </c>
    </row>
    <row r="2815" spans="1:2" x14ac:dyDescent="0.25">
      <c r="A2815" s="62">
        <v>25173812</v>
      </c>
      <c r="B2815" s="63" t="s">
        <v>12087</v>
      </c>
    </row>
    <row r="2816" spans="1:2" x14ac:dyDescent="0.25">
      <c r="A2816" s="62">
        <v>25173813</v>
      </c>
      <c r="B2816" s="63" t="s">
        <v>8470</v>
      </c>
    </row>
    <row r="2817" spans="1:2" x14ac:dyDescent="0.25">
      <c r="A2817" s="62">
        <v>25173815</v>
      </c>
      <c r="B2817" s="63" t="s">
        <v>9840</v>
      </c>
    </row>
    <row r="2818" spans="1:2" x14ac:dyDescent="0.25">
      <c r="A2818" s="62">
        <v>25173816</v>
      </c>
      <c r="B2818" s="63" t="s">
        <v>7048</v>
      </c>
    </row>
    <row r="2819" spans="1:2" x14ac:dyDescent="0.25">
      <c r="A2819" s="62">
        <v>25173817</v>
      </c>
      <c r="B2819" s="63" t="s">
        <v>11644</v>
      </c>
    </row>
    <row r="2820" spans="1:2" x14ac:dyDescent="0.25">
      <c r="A2820" s="62">
        <v>25173901</v>
      </c>
      <c r="B2820" s="63" t="s">
        <v>18072</v>
      </c>
    </row>
    <row r="2821" spans="1:2" x14ac:dyDescent="0.25">
      <c r="A2821" s="62">
        <v>25174001</v>
      </c>
      <c r="B2821" s="63" t="s">
        <v>18657</v>
      </c>
    </row>
    <row r="2822" spans="1:2" x14ac:dyDescent="0.25">
      <c r="A2822" s="62">
        <v>25174002</v>
      </c>
      <c r="B2822" s="63" t="s">
        <v>1440</v>
      </c>
    </row>
    <row r="2823" spans="1:2" x14ac:dyDescent="0.25">
      <c r="A2823" s="62">
        <v>25174003</v>
      </c>
      <c r="B2823" s="63" t="s">
        <v>2397</v>
      </c>
    </row>
    <row r="2824" spans="1:2" x14ac:dyDescent="0.25">
      <c r="A2824" s="62">
        <v>25174004</v>
      </c>
      <c r="B2824" s="63" t="s">
        <v>7554</v>
      </c>
    </row>
    <row r="2825" spans="1:2" x14ac:dyDescent="0.25">
      <c r="A2825" s="62">
        <v>25174101</v>
      </c>
      <c r="B2825" s="63" t="s">
        <v>15560</v>
      </c>
    </row>
    <row r="2826" spans="1:2" x14ac:dyDescent="0.25">
      <c r="A2826" s="62">
        <v>25174102</v>
      </c>
      <c r="B2826" s="63" t="s">
        <v>16612</v>
      </c>
    </row>
    <row r="2827" spans="1:2" x14ac:dyDescent="0.25">
      <c r="A2827" s="62">
        <v>25174103</v>
      </c>
      <c r="B2827" s="63" t="s">
        <v>17945</v>
      </c>
    </row>
    <row r="2828" spans="1:2" x14ac:dyDescent="0.25">
      <c r="A2828" s="62">
        <v>25174104</v>
      </c>
      <c r="B2828" s="63" t="s">
        <v>4551</v>
      </c>
    </row>
    <row r="2829" spans="1:2" x14ac:dyDescent="0.25">
      <c r="A2829" s="62">
        <v>25174105</v>
      </c>
      <c r="B2829" s="63" t="s">
        <v>5461</v>
      </c>
    </row>
    <row r="2830" spans="1:2" x14ac:dyDescent="0.25">
      <c r="A2830" s="62">
        <v>25174106</v>
      </c>
      <c r="B2830" s="63" t="s">
        <v>12335</v>
      </c>
    </row>
    <row r="2831" spans="1:2" x14ac:dyDescent="0.25">
      <c r="A2831" s="62">
        <v>25174107</v>
      </c>
      <c r="B2831" s="63" t="s">
        <v>163</v>
      </c>
    </row>
    <row r="2832" spans="1:2" x14ac:dyDescent="0.25">
      <c r="A2832" s="62">
        <v>25174201</v>
      </c>
      <c r="B2832" s="63" t="s">
        <v>9025</v>
      </c>
    </row>
    <row r="2833" spans="1:2" x14ac:dyDescent="0.25">
      <c r="A2833" s="62">
        <v>25174202</v>
      </c>
      <c r="B2833" s="63" t="s">
        <v>13414</v>
      </c>
    </row>
    <row r="2834" spans="1:2" x14ac:dyDescent="0.25">
      <c r="A2834" s="62">
        <v>25174203</v>
      </c>
      <c r="B2834" s="63" t="s">
        <v>10539</v>
      </c>
    </row>
    <row r="2835" spans="1:2" x14ac:dyDescent="0.25">
      <c r="A2835" s="62">
        <v>25174204</v>
      </c>
      <c r="B2835" s="63" t="s">
        <v>4322</v>
      </c>
    </row>
    <row r="2836" spans="1:2" x14ac:dyDescent="0.25">
      <c r="A2836" s="62">
        <v>25174205</v>
      </c>
      <c r="B2836" s="63" t="s">
        <v>6377</v>
      </c>
    </row>
    <row r="2837" spans="1:2" x14ac:dyDescent="0.25">
      <c r="A2837" s="62">
        <v>25174206</v>
      </c>
      <c r="B2837" s="63" t="s">
        <v>943</v>
      </c>
    </row>
    <row r="2838" spans="1:2" x14ac:dyDescent="0.25">
      <c r="A2838" s="62">
        <v>25174207</v>
      </c>
      <c r="B2838" s="63" t="s">
        <v>17505</v>
      </c>
    </row>
    <row r="2839" spans="1:2" x14ac:dyDescent="0.25">
      <c r="A2839" s="62">
        <v>25174208</v>
      </c>
      <c r="B2839" s="63" t="s">
        <v>6356</v>
      </c>
    </row>
    <row r="2840" spans="1:2" x14ac:dyDescent="0.25">
      <c r="A2840" s="62">
        <v>25174209</v>
      </c>
      <c r="B2840" s="63" t="s">
        <v>4703</v>
      </c>
    </row>
    <row r="2841" spans="1:2" x14ac:dyDescent="0.25">
      <c r="A2841" s="62">
        <v>25174210</v>
      </c>
      <c r="B2841" s="63" t="s">
        <v>6711</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8785</v>
      </c>
    </row>
    <row r="2846" spans="1:2" x14ac:dyDescent="0.25">
      <c r="A2846" s="62">
        <v>25174402</v>
      </c>
      <c r="B2846" s="63" t="s">
        <v>14861</v>
      </c>
    </row>
    <row r="2847" spans="1:2" x14ac:dyDescent="0.25">
      <c r="A2847" s="62">
        <v>25174403</v>
      </c>
      <c r="B2847" s="63" t="s">
        <v>8574</v>
      </c>
    </row>
    <row r="2848" spans="1:2" x14ac:dyDescent="0.25">
      <c r="A2848" s="62">
        <v>25174404</v>
      </c>
      <c r="B2848" s="63" t="s">
        <v>6495</v>
      </c>
    </row>
    <row r="2849" spans="1:2" x14ac:dyDescent="0.25">
      <c r="A2849" s="62">
        <v>25174405</v>
      </c>
      <c r="B2849" s="63" t="s">
        <v>439</v>
      </c>
    </row>
    <row r="2850" spans="1:2" x14ac:dyDescent="0.25">
      <c r="A2850" s="62">
        <v>25174406</v>
      </c>
      <c r="B2850" s="63" t="s">
        <v>8800</v>
      </c>
    </row>
    <row r="2851" spans="1:2" x14ac:dyDescent="0.25">
      <c r="A2851" s="62">
        <v>25174407</v>
      </c>
      <c r="B2851" s="63" t="s">
        <v>4757</v>
      </c>
    </row>
    <row r="2852" spans="1:2" x14ac:dyDescent="0.25">
      <c r="A2852" s="62">
        <v>25174408</v>
      </c>
      <c r="B2852" s="63" t="s">
        <v>9302</v>
      </c>
    </row>
    <row r="2853" spans="1:2" x14ac:dyDescent="0.25">
      <c r="A2853" s="62">
        <v>25174409</v>
      </c>
      <c r="B2853" s="63" t="s">
        <v>3268</v>
      </c>
    </row>
    <row r="2854" spans="1:2" x14ac:dyDescent="0.25">
      <c r="A2854" s="62">
        <v>25174410</v>
      </c>
      <c r="B2854" s="63" t="s">
        <v>15745</v>
      </c>
    </row>
    <row r="2855" spans="1:2" x14ac:dyDescent="0.25">
      <c r="A2855" s="62">
        <v>25174601</v>
      </c>
      <c r="B2855" s="63" t="s">
        <v>9255</v>
      </c>
    </row>
    <row r="2856" spans="1:2" x14ac:dyDescent="0.25">
      <c r="A2856" s="62">
        <v>25174602</v>
      </c>
      <c r="B2856" s="63" t="s">
        <v>16500</v>
      </c>
    </row>
    <row r="2857" spans="1:2" x14ac:dyDescent="0.25">
      <c r="A2857" s="62">
        <v>25174603</v>
      </c>
      <c r="B2857" s="63" t="s">
        <v>9670</v>
      </c>
    </row>
    <row r="2858" spans="1:2" x14ac:dyDescent="0.25">
      <c r="A2858" s="62">
        <v>25174701</v>
      </c>
      <c r="B2858" s="63" t="s">
        <v>4608</v>
      </c>
    </row>
    <row r="2859" spans="1:2" x14ac:dyDescent="0.25">
      <c r="A2859" s="62">
        <v>25181601</v>
      </c>
      <c r="B2859" s="63" t="s">
        <v>4124</v>
      </c>
    </row>
    <row r="2860" spans="1:2" x14ac:dyDescent="0.25">
      <c r="A2860" s="62">
        <v>25181602</v>
      </c>
      <c r="B2860" s="63" t="s">
        <v>12114</v>
      </c>
    </row>
    <row r="2861" spans="1:2" x14ac:dyDescent="0.25">
      <c r="A2861" s="62">
        <v>25181603</v>
      </c>
      <c r="B2861" s="63" t="s">
        <v>2042</v>
      </c>
    </row>
    <row r="2862" spans="1:2" x14ac:dyDescent="0.25">
      <c r="A2862" s="62">
        <v>25181701</v>
      </c>
      <c r="B2862" s="63" t="s">
        <v>2831</v>
      </c>
    </row>
    <row r="2863" spans="1:2" x14ac:dyDescent="0.25">
      <c r="A2863" s="62">
        <v>25181702</v>
      </c>
      <c r="B2863" s="63" t="s">
        <v>2362</v>
      </c>
    </row>
    <row r="2864" spans="1:2" x14ac:dyDescent="0.25">
      <c r="A2864" s="62">
        <v>25181703</v>
      </c>
      <c r="B2864" s="63" t="s">
        <v>13425</v>
      </c>
    </row>
    <row r="2865" spans="1:2" x14ac:dyDescent="0.25">
      <c r="A2865" s="62">
        <v>25181704</v>
      </c>
      <c r="B2865" s="63" t="s">
        <v>2336</v>
      </c>
    </row>
    <row r="2866" spans="1:2" x14ac:dyDescent="0.25">
      <c r="A2866" s="62">
        <v>25181705</v>
      </c>
      <c r="B2866" s="63" t="s">
        <v>10492</v>
      </c>
    </row>
    <row r="2867" spans="1:2" x14ac:dyDescent="0.25">
      <c r="A2867" s="62">
        <v>25181706</v>
      </c>
      <c r="B2867" s="63" t="s">
        <v>12463</v>
      </c>
    </row>
    <row r="2868" spans="1:2" x14ac:dyDescent="0.25">
      <c r="A2868" s="62">
        <v>25181707</v>
      </c>
      <c r="B2868" s="63" t="s">
        <v>15279</v>
      </c>
    </row>
    <row r="2869" spans="1:2" x14ac:dyDescent="0.25">
      <c r="A2869" s="62">
        <v>25181708</v>
      </c>
      <c r="B2869" s="63" t="s">
        <v>13661</v>
      </c>
    </row>
    <row r="2870" spans="1:2" x14ac:dyDescent="0.25">
      <c r="A2870" s="62">
        <v>25181709</v>
      </c>
      <c r="B2870" s="63" t="s">
        <v>12153</v>
      </c>
    </row>
    <row r="2871" spans="1:2" x14ac:dyDescent="0.25">
      <c r="A2871" s="62">
        <v>25181710</v>
      </c>
      <c r="B2871" s="63" t="s">
        <v>4096</v>
      </c>
    </row>
    <row r="2872" spans="1:2" x14ac:dyDescent="0.25">
      <c r="A2872" s="62">
        <v>25181711</v>
      </c>
      <c r="B2872" s="63" t="s">
        <v>4236</v>
      </c>
    </row>
    <row r="2873" spans="1:2" x14ac:dyDescent="0.25">
      <c r="A2873" s="62">
        <v>25181712</v>
      </c>
      <c r="B2873" s="63" t="s">
        <v>14956</v>
      </c>
    </row>
    <row r="2874" spans="1:2" x14ac:dyDescent="0.25">
      <c r="A2874" s="62">
        <v>25181713</v>
      </c>
      <c r="B2874" s="63" t="s">
        <v>12145</v>
      </c>
    </row>
    <row r="2875" spans="1:2" x14ac:dyDescent="0.25">
      <c r="A2875" s="62">
        <v>25191501</v>
      </c>
      <c r="B2875" s="63" t="s">
        <v>10989</v>
      </c>
    </row>
    <row r="2876" spans="1:2" x14ac:dyDescent="0.25">
      <c r="A2876" s="62">
        <v>25191502</v>
      </c>
      <c r="B2876" s="63" t="s">
        <v>6982</v>
      </c>
    </row>
    <row r="2877" spans="1:2" x14ac:dyDescent="0.25">
      <c r="A2877" s="62">
        <v>25191503</v>
      </c>
      <c r="B2877" s="63" t="s">
        <v>7715</v>
      </c>
    </row>
    <row r="2878" spans="1:2" x14ac:dyDescent="0.25">
      <c r="A2878" s="62">
        <v>25191504</v>
      </c>
      <c r="B2878" s="63" t="s">
        <v>16791</v>
      </c>
    </row>
    <row r="2879" spans="1:2" x14ac:dyDescent="0.25">
      <c r="A2879" s="62">
        <v>25191505</v>
      </c>
      <c r="B2879" s="63" t="s">
        <v>10911</v>
      </c>
    </row>
    <row r="2880" spans="1:2" x14ac:dyDescent="0.25">
      <c r="A2880" s="62">
        <v>25191506</v>
      </c>
      <c r="B2880" s="63" t="s">
        <v>12394</v>
      </c>
    </row>
    <row r="2881" spans="1:2" x14ac:dyDescent="0.25">
      <c r="A2881" s="62">
        <v>25191507</v>
      </c>
      <c r="B2881" s="63" t="s">
        <v>17021</v>
      </c>
    </row>
    <row r="2882" spans="1:2" x14ac:dyDescent="0.25">
      <c r="A2882" s="62">
        <v>25191508</v>
      </c>
      <c r="B2882" s="63" t="s">
        <v>15231</v>
      </c>
    </row>
    <row r="2883" spans="1:2" x14ac:dyDescent="0.25">
      <c r="A2883" s="62">
        <v>25191509</v>
      </c>
      <c r="B2883" s="63" t="s">
        <v>428</v>
      </c>
    </row>
    <row r="2884" spans="1:2" x14ac:dyDescent="0.25">
      <c r="A2884" s="62">
        <v>25191510</v>
      </c>
      <c r="B2884" s="63" t="s">
        <v>14051</v>
      </c>
    </row>
    <row r="2885" spans="1:2" x14ac:dyDescent="0.25">
      <c r="A2885" s="62">
        <v>25191511</v>
      </c>
      <c r="B2885" s="63" t="s">
        <v>15306</v>
      </c>
    </row>
    <row r="2886" spans="1:2" x14ac:dyDescent="0.25">
      <c r="A2886" s="62">
        <v>25191512</v>
      </c>
      <c r="B2886" s="63" t="s">
        <v>16174</v>
      </c>
    </row>
    <row r="2887" spans="1:2" x14ac:dyDescent="0.25">
      <c r="A2887" s="62">
        <v>25191513</v>
      </c>
      <c r="B2887" s="63" t="s">
        <v>8580</v>
      </c>
    </row>
    <row r="2888" spans="1:2" x14ac:dyDescent="0.25">
      <c r="A2888" s="62">
        <v>25191514</v>
      </c>
      <c r="B2888" s="63" t="s">
        <v>16403</v>
      </c>
    </row>
    <row r="2889" spans="1:2" x14ac:dyDescent="0.25">
      <c r="A2889" s="62">
        <v>25191601</v>
      </c>
      <c r="B2889" s="63" t="s">
        <v>6657</v>
      </c>
    </row>
    <row r="2890" spans="1:2" x14ac:dyDescent="0.25">
      <c r="A2890" s="62">
        <v>25191602</v>
      </c>
      <c r="B2890" s="63" t="s">
        <v>17308</v>
      </c>
    </row>
    <row r="2891" spans="1:2" x14ac:dyDescent="0.25">
      <c r="A2891" s="62">
        <v>25191603</v>
      </c>
      <c r="B2891" s="63" t="s">
        <v>3966</v>
      </c>
    </row>
    <row r="2892" spans="1:2" x14ac:dyDescent="0.25">
      <c r="A2892" s="62">
        <v>25191604</v>
      </c>
      <c r="B2892" s="63" t="s">
        <v>11133</v>
      </c>
    </row>
    <row r="2893" spans="1:2" x14ac:dyDescent="0.25">
      <c r="A2893" s="62">
        <v>25191605</v>
      </c>
      <c r="B2893" s="63" t="s">
        <v>15496</v>
      </c>
    </row>
    <row r="2894" spans="1:2" x14ac:dyDescent="0.25">
      <c r="A2894" s="62">
        <v>25191701</v>
      </c>
      <c r="B2894" s="63" t="s">
        <v>16489</v>
      </c>
    </row>
    <row r="2895" spans="1:2" x14ac:dyDescent="0.25">
      <c r="A2895" s="62">
        <v>25191702</v>
      </c>
      <c r="B2895" s="63" t="s">
        <v>5900</v>
      </c>
    </row>
    <row r="2896" spans="1:2" x14ac:dyDescent="0.25">
      <c r="A2896" s="62">
        <v>25191703</v>
      </c>
      <c r="B2896" s="63" t="s">
        <v>12231</v>
      </c>
    </row>
    <row r="2897" spans="1:2" x14ac:dyDescent="0.25">
      <c r="A2897" s="62">
        <v>25191704</v>
      </c>
      <c r="B2897" s="63" t="s">
        <v>17327</v>
      </c>
    </row>
    <row r="2898" spans="1:2" x14ac:dyDescent="0.25">
      <c r="A2898" s="62">
        <v>25201501</v>
      </c>
      <c r="B2898" s="63" t="s">
        <v>15768</v>
      </c>
    </row>
    <row r="2899" spans="1:2" x14ac:dyDescent="0.25">
      <c r="A2899" s="62">
        <v>25201502</v>
      </c>
      <c r="B2899" s="63" t="s">
        <v>177</v>
      </c>
    </row>
    <row r="2900" spans="1:2" x14ac:dyDescent="0.25">
      <c r="A2900" s="62">
        <v>25201503</v>
      </c>
      <c r="B2900" s="63" t="s">
        <v>1274</v>
      </c>
    </row>
    <row r="2901" spans="1:2" x14ac:dyDescent="0.25">
      <c r="A2901" s="62">
        <v>25201504</v>
      </c>
      <c r="B2901" s="63" t="s">
        <v>3760</v>
      </c>
    </row>
    <row r="2902" spans="1:2" x14ac:dyDescent="0.25">
      <c r="A2902" s="62">
        <v>25201505</v>
      </c>
      <c r="B2902" s="63" t="s">
        <v>2769</v>
      </c>
    </row>
    <row r="2903" spans="1:2" x14ac:dyDescent="0.25">
      <c r="A2903" s="62">
        <v>25201506</v>
      </c>
      <c r="B2903" s="63" t="s">
        <v>8387</v>
      </c>
    </row>
    <row r="2904" spans="1:2" x14ac:dyDescent="0.25">
      <c r="A2904" s="62">
        <v>25201507</v>
      </c>
      <c r="B2904" s="63" t="s">
        <v>3691</v>
      </c>
    </row>
    <row r="2905" spans="1:2" x14ac:dyDescent="0.25">
      <c r="A2905" s="62">
        <v>25201508</v>
      </c>
      <c r="B2905" s="63" t="s">
        <v>14109</v>
      </c>
    </row>
    <row r="2906" spans="1:2" x14ac:dyDescent="0.25">
      <c r="A2906" s="62">
        <v>25201509</v>
      </c>
      <c r="B2906" s="63" t="s">
        <v>10218</v>
      </c>
    </row>
    <row r="2907" spans="1:2" x14ac:dyDescent="0.25">
      <c r="A2907" s="62">
        <v>25201510</v>
      </c>
      <c r="B2907" s="63" t="s">
        <v>5532</v>
      </c>
    </row>
    <row r="2908" spans="1:2" x14ac:dyDescent="0.25">
      <c r="A2908" s="62">
        <v>25201511</v>
      </c>
      <c r="B2908" s="63" t="s">
        <v>16893</v>
      </c>
    </row>
    <row r="2909" spans="1:2" x14ac:dyDescent="0.25">
      <c r="A2909" s="62">
        <v>25201512</v>
      </c>
      <c r="B2909" s="63" t="s">
        <v>8892</v>
      </c>
    </row>
    <row r="2910" spans="1:2" x14ac:dyDescent="0.25">
      <c r="A2910" s="62">
        <v>25201513</v>
      </c>
      <c r="B2910" s="63" t="s">
        <v>10263</v>
      </c>
    </row>
    <row r="2911" spans="1:2" x14ac:dyDescent="0.25">
      <c r="A2911" s="62">
        <v>25201514</v>
      </c>
      <c r="B2911" s="63" t="s">
        <v>11983</v>
      </c>
    </row>
    <row r="2912" spans="1:2" x14ac:dyDescent="0.25">
      <c r="A2912" s="62">
        <v>25201515</v>
      </c>
      <c r="B2912" s="63" t="s">
        <v>14985</v>
      </c>
    </row>
    <row r="2913" spans="1:2" x14ac:dyDescent="0.25">
      <c r="A2913" s="62">
        <v>25201516</v>
      </c>
      <c r="B2913" s="63" t="s">
        <v>8110</v>
      </c>
    </row>
    <row r="2914" spans="1:2" x14ac:dyDescent="0.25">
      <c r="A2914" s="62">
        <v>25201517</v>
      </c>
      <c r="B2914" s="63" t="s">
        <v>9873</v>
      </c>
    </row>
    <row r="2915" spans="1:2" x14ac:dyDescent="0.25">
      <c r="A2915" s="62">
        <v>25201518</v>
      </c>
      <c r="B2915" s="63" t="s">
        <v>1158</v>
      </c>
    </row>
    <row r="2916" spans="1:2" x14ac:dyDescent="0.25">
      <c r="A2916" s="62">
        <v>25201519</v>
      </c>
      <c r="B2916" s="63" t="s">
        <v>9674</v>
      </c>
    </row>
    <row r="2917" spans="1:2" x14ac:dyDescent="0.25">
      <c r="A2917" s="62">
        <v>25201520</v>
      </c>
      <c r="B2917" s="63" t="s">
        <v>17059</v>
      </c>
    </row>
    <row r="2918" spans="1:2" x14ac:dyDescent="0.25">
      <c r="A2918" s="62">
        <v>25201601</v>
      </c>
      <c r="B2918" s="63" t="s">
        <v>8471</v>
      </c>
    </row>
    <row r="2919" spans="1:2" x14ac:dyDescent="0.25">
      <c r="A2919" s="62">
        <v>25201602</v>
      </c>
      <c r="B2919" s="63" t="s">
        <v>5929</v>
      </c>
    </row>
    <row r="2920" spans="1:2" x14ac:dyDescent="0.25">
      <c r="A2920" s="62">
        <v>25201603</v>
      </c>
      <c r="B2920" s="63" t="s">
        <v>3021</v>
      </c>
    </row>
    <row r="2921" spans="1:2" x14ac:dyDescent="0.25">
      <c r="A2921" s="62">
        <v>25201604</v>
      </c>
      <c r="B2921" s="63" t="s">
        <v>1574</v>
      </c>
    </row>
    <row r="2922" spans="1:2" x14ac:dyDescent="0.25">
      <c r="A2922" s="62">
        <v>25201605</v>
      </c>
      <c r="B2922" s="63" t="s">
        <v>11877</v>
      </c>
    </row>
    <row r="2923" spans="1:2" x14ac:dyDescent="0.25">
      <c r="A2923" s="62">
        <v>25201606</v>
      </c>
      <c r="B2923" s="63" t="s">
        <v>15424</v>
      </c>
    </row>
    <row r="2924" spans="1:2" x14ac:dyDescent="0.25">
      <c r="A2924" s="62">
        <v>25201701</v>
      </c>
      <c r="B2924" s="63" t="s">
        <v>18138</v>
      </c>
    </row>
    <row r="2925" spans="1:2" x14ac:dyDescent="0.25">
      <c r="A2925" s="62">
        <v>25201702</v>
      </c>
      <c r="B2925" s="63" t="s">
        <v>1094</v>
      </c>
    </row>
    <row r="2926" spans="1:2" x14ac:dyDescent="0.25">
      <c r="A2926" s="62">
        <v>25201703</v>
      </c>
      <c r="B2926" s="63" t="s">
        <v>6980</v>
      </c>
    </row>
    <row r="2927" spans="1:2" x14ac:dyDescent="0.25">
      <c r="A2927" s="62">
        <v>25201704</v>
      </c>
      <c r="B2927" s="63" t="s">
        <v>3444</v>
      </c>
    </row>
    <row r="2928" spans="1:2" x14ac:dyDescent="0.25">
      <c r="A2928" s="62">
        <v>25201705</v>
      </c>
      <c r="B2928" s="63" t="s">
        <v>10698</v>
      </c>
    </row>
    <row r="2929" spans="1:2" x14ac:dyDescent="0.25">
      <c r="A2929" s="62">
        <v>25201706</v>
      </c>
      <c r="B2929" s="63" t="s">
        <v>5706</v>
      </c>
    </row>
    <row r="2930" spans="1:2" x14ac:dyDescent="0.25">
      <c r="A2930" s="62">
        <v>25201707</v>
      </c>
      <c r="B2930" s="63" t="s">
        <v>4852</v>
      </c>
    </row>
    <row r="2931" spans="1:2" x14ac:dyDescent="0.25">
      <c r="A2931" s="62">
        <v>25201708</v>
      </c>
      <c r="B2931" s="63" t="s">
        <v>16473</v>
      </c>
    </row>
    <row r="2932" spans="1:2" x14ac:dyDescent="0.25">
      <c r="A2932" s="62">
        <v>25201709</v>
      </c>
      <c r="B2932" s="63" t="s">
        <v>17903</v>
      </c>
    </row>
    <row r="2933" spans="1:2" x14ac:dyDescent="0.25">
      <c r="A2933" s="62">
        <v>25201710</v>
      </c>
      <c r="B2933" s="63" t="s">
        <v>14062</v>
      </c>
    </row>
    <row r="2934" spans="1:2" x14ac:dyDescent="0.25">
      <c r="A2934" s="62">
        <v>25201801</v>
      </c>
      <c r="B2934" s="63" t="s">
        <v>7819</v>
      </c>
    </row>
    <row r="2935" spans="1:2" x14ac:dyDescent="0.25">
      <c r="A2935" s="62">
        <v>25201802</v>
      </c>
      <c r="B2935" s="63" t="s">
        <v>8517</v>
      </c>
    </row>
    <row r="2936" spans="1:2" x14ac:dyDescent="0.25">
      <c r="A2936" s="62">
        <v>25201901</v>
      </c>
      <c r="B2936" s="63" t="s">
        <v>17807</v>
      </c>
    </row>
    <row r="2937" spans="1:2" x14ac:dyDescent="0.25">
      <c r="A2937" s="62">
        <v>25201902</v>
      </c>
      <c r="B2937" s="63" t="s">
        <v>4228</v>
      </c>
    </row>
    <row r="2938" spans="1:2" x14ac:dyDescent="0.25">
      <c r="A2938" s="62">
        <v>25201903</v>
      </c>
      <c r="B2938" s="63" t="s">
        <v>15130</v>
      </c>
    </row>
    <row r="2939" spans="1:2" x14ac:dyDescent="0.25">
      <c r="A2939" s="62">
        <v>25201904</v>
      </c>
      <c r="B2939" s="63" t="s">
        <v>6621</v>
      </c>
    </row>
    <row r="2940" spans="1:2" x14ac:dyDescent="0.25">
      <c r="A2940" s="62">
        <v>25202001</v>
      </c>
      <c r="B2940" s="63" t="s">
        <v>8592</v>
      </c>
    </row>
    <row r="2941" spans="1:2" x14ac:dyDescent="0.25">
      <c r="A2941" s="62">
        <v>25202002</v>
      </c>
      <c r="B2941" s="63" t="s">
        <v>18352</v>
      </c>
    </row>
    <row r="2942" spans="1:2" x14ac:dyDescent="0.25">
      <c r="A2942" s="62">
        <v>25202003</v>
      </c>
      <c r="B2942" s="63" t="s">
        <v>12208</v>
      </c>
    </row>
    <row r="2943" spans="1:2" x14ac:dyDescent="0.25">
      <c r="A2943" s="62">
        <v>25202004</v>
      </c>
      <c r="B2943" s="63" t="s">
        <v>14988</v>
      </c>
    </row>
    <row r="2944" spans="1:2" x14ac:dyDescent="0.25">
      <c r="A2944" s="62">
        <v>25202101</v>
      </c>
      <c r="B2944" s="63" t="s">
        <v>13572</v>
      </c>
    </row>
    <row r="2945" spans="1:2" x14ac:dyDescent="0.25">
      <c r="A2945" s="62">
        <v>25202102</v>
      </c>
      <c r="B2945" s="63" t="s">
        <v>7594</v>
      </c>
    </row>
    <row r="2946" spans="1:2" x14ac:dyDescent="0.25">
      <c r="A2946" s="62">
        <v>25202103</v>
      </c>
      <c r="B2946" s="63" t="s">
        <v>11001</v>
      </c>
    </row>
    <row r="2947" spans="1:2" x14ac:dyDescent="0.25">
      <c r="A2947" s="62">
        <v>25202104</v>
      </c>
      <c r="B2947" s="63" t="s">
        <v>3340</v>
      </c>
    </row>
    <row r="2948" spans="1:2" x14ac:dyDescent="0.25">
      <c r="A2948" s="62">
        <v>25202105</v>
      </c>
      <c r="B2948" s="63" t="s">
        <v>10905</v>
      </c>
    </row>
    <row r="2949" spans="1:2" x14ac:dyDescent="0.25">
      <c r="A2949" s="62">
        <v>25202201</v>
      </c>
      <c r="B2949" s="63" t="s">
        <v>3952</v>
      </c>
    </row>
    <row r="2950" spans="1:2" x14ac:dyDescent="0.25">
      <c r="A2950" s="62">
        <v>25202202</v>
      </c>
      <c r="B2950" s="63" t="s">
        <v>4420</v>
      </c>
    </row>
    <row r="2951" spans="1:2" x14ac:dyDescent="0.25">
      <c r="A2951" s="62">
        <v>25202203</v>
      </c>
      <c r="B2951" s="63" t="s">
        <v>12446</v>
      </c>
    </row>
    <row r="2952" spans="1:2" x14ac:dyDescent="0.25">
      <c r="A2952" s="62">
        <v>25202204</v>
      </c>
      <c r="B2952" s="63" t="s">
        <v>13628</v>
      </c>
    </row>
    <row r="2953" spans="1:2" x14ac:dyDescent="0.25">
      <c r="A2953" s="62">
        <v>25202205</v>
      </c>
      <c r="B2953" s="63" t="s">
        <v>16243</v>
      </c>
    </row>
    <row r="2954" spans="1:2" x14ac:dyDescent="0.25">
      <c r="A2954" s="62">
        <v>25202206</v>
      </c>
      <c r="B2954" s="63" t="s">
        <v>3972</v>
      </c>
    </row>
    <row r="2955" spans="1:2" x14ac:dyDescent="0.25">
      <c r="A2955" s="62">
        <v>25202301</v>
      </c>
      <c r="B2955" s="63" t="s">
        <v>11975</v>
      </c>
    </row>
    <row r="2956" spans="1:2" x14ac:dyDescent="0.25">
      <c r="A2956" s="62">
        <v>25202302</v>
      </c>
      <c r="B2956" s="63" t="s">
        <v>18030</v>
      </c>
    </row>
    <row r="2957" spans="1:2" x14ac:dyDescent="0.25">
      <c r="A2957" s="62">
        <v>25202401</v>
      </c>
      <c r="B2957" s="63" t="s">
        <v>8874</v>
      </c>
    </row>
    <row r="2958" spans="1:2" x14ac:dyDescent="0.25">
      <c r="A2958" s="62">
        <v>25202402</v>
      </c>
      <c r="B2958" s="63" t="s">
        <v>2421</v>
      </c>
    </row>
    <row r="2959" spans="1:2" x14ac:dyDescent="0.25">
      <c r="A2959" s="62">
        <v>25202403</v>
      </c>
      <c r="B2959" s="63" t="s">
        <v>8631</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1195</v>
      </c>
    </row>
    <row r="2964" spans="1:2" x14ac:dyDescent="0.25">
      <c r="A2964" s="62">
        <v>25202502</v>
      </c>
      <c r="B2964" s="63" t="s">
        <v>17210</v>
      </c>
    </row>
    <row r="2965" spans="1:2" x14ac:dyDescent="0.25">
      <c r="A2965" s="62">
        <v>25202503</v>
      </c>
      <c r="B2965" s="63" t="s">
        <v>15324</v>
      </c>
    </row>
    <row r="2966" spans="1:2" x14ac:dyDescent="0.25">
      <c r="A2966" s="62">
        <v>25202504</v>
      </c>
      <c r="B2966" s="63" t="s">
        <v>13122</v>
      </c>
    </row>
    <row r="2967" spans="1:2" x14ac:dyDescent="0.25">
      <c r="A2967" s="62">
        <v>25202505</v>
      </c>
      <c r="B2967" s="63" t="s">
        <v>18207</v>
      </c>
    </row>
    <row r="2968" spans="1:2" x14ac:dyDescent="0.25">
      <c r="A2968" s="62">
        <v>25202506</v>
      </c>
      <c r="B2968" s="63" t="s">
        <v>9081</v>
      </c>
    </row>
    <row r="2969" spans="1:2" x14ac:dyDescent="0.25">
      <c r="A2969" s="62">
        <v>25202507</v>
      </c>
      <c r="B2969" s="63" t="s">
        <v>15964</v>
      </c>
    </row>
    <row r="2970" spans="1:2" x14ac:dyDescent="0.25">
      <c r="A2970" s="62">
        <v>25202508</v>
      </c>
      <c r="B2970" s="63" t="s">
        <v>1883</v>
      </c>
    </row>
    <row r="2971" spans="1:2" x14ac:dyDescent="0.25">
      <c r="A2971" s="62">
        <v>25202509</v>
      </c>
      <c r="B2971" s="63" t="s">
        <v>5524</v>
      </c>
    </row>
    <row r="2972" spans="1:2" x14ac:dyDescent="0.25">
      <c r="A2972" s="62">
        <v>25202510</v>
      </c>
      <c r="B2972" s="63" t="s">
        <v>13319</v>
      </c>
    </row>
    <row r="2973" spans="1:2" x14ac:dyDescent="0.25">
      <c r="A2973" s="62">
        <v>25202601</v>
      </c>
      <c r="B2973" s="63" t="s">
        <v>14933</v>
      </c>
    </row>
    <row r="2974" spans="1:2" x14ac:dyDescent="0.25">
      <c r="A2974" s="62">
        <v>25202602</v>
      </c>
      <c r="B2974" s="63" t="s">
        <v>4447</v>
      </c>
    </row>
    <row r="2975" spans="1:2" x14ac:dyDescent="0.25">
      <c r="A2975" s="62">
        <v>25202603</v>
      </c>
      <c r="B2975" s="63" t="s">
        <v>9850</v>
      </c>
    </row>
    <row r="2976" spans="1:2" x14ac:dyDescent="0.25">
      <c r="A2976" s="62">
        <v>25202604</v>
      </c>
      <c r="B2976" s="63" t="s">
        <v>1860</v>
      </c>
    </row>
    <row r="2977" spans="1:2" x14ac:dyDescent="0.25">
      <c r="A2977" s="62">
        <v>25202605</v>
      </c>
      <c r="B2977" s="63" t="s">
        <v>11000</v>
      </c>
    </row>
    <row r="2978" spans="1:2" x14ac:dyDescent="0.25">
      <c r="A2978" s="62">
        <v>25202606</v>
      </c>
      <c r="B2978" s="63" t="s">
        <v>7166</v>
      </c>
    </row>
    <row r="2979" spans="1:2" x14ac:dyDescent="0.25">
      <c r="A2979" s="62">
        <v>25202607</v>
      </c>
      <c r="B2979" s="63" t="s">
        <v>7027</v>
      </c>
    </row>
    <row r="2980" spans="1:2" x14ac:dyDescent="0.25">
      <c r="A2980" s="62">
        <v>25202701</v>
      </c>
      <c r="B2980" s="63" t="s">
        <v>63</v>
      </c>
    </row>
    <row r="2981" spans="1:2" x14ac:dyDescent="0.25">
      <c r="A2981" s="62">
        <v>25202702</v>
      </c>
      <c r="B2981" s="63" t="s">
        <v>15839</v>
      </c>
    </row>
    <row r="2982" spans="1:2" x14ac:dyDescent="0.25">
      <c r="A2982" s="62">
        <v>26101501</v>
      </c>
      <c r="B2982" s="63" t="s">
        <v>202</v>
      </c>
    </row>
    <row r="2983" spans="1:2" x14ac:dyDescent="0.25">
      <c r="A2983" s="62">
        <v>26101502</v>
      </c>
      <c r="B2983" s="63" t="s">
        <v>9743</v>
      </c>
    </row>
    <row r="2984" spans="1:2" x14ac:dyDescent="0.25">
      <c r="A2984" s="62">
        <v>26101503</v>
      </c>
      <c r="B2984" s="63" t="s">
        <v>17601</v>
      </c>
    </row>
    <row r="2985" spans="1:2" x14ac:dyDescent="0.25">
      <c r="A2985" s="62">
        <v>26101504</v>
      </c>
      <c r="B2985" s="63" t="s">
        <v>15879</v>
      </c>
    </row>
    <row r="2986" spans="1:2" x14ac:dyDescent="0.25">
      <c r="A2986" s="62">
        <v>26101505</v>
      </c>
      <c r="B2986" s="63" t="s">
        <v>984</v>
      </c>
    </row>
    <row r="2987" spans="1:2" x14ac:dyDescent="0.25">
      <c r="A2987" s="62">
        <v>26101506</v>
      </c>
      <c r="B2987" s="63" t="s">
        <v>15543</v>
      </c>
    </row>
    <row r="2988" spans="1:2" x14ac:dyDescent="0.25">
      <c r="A2988" s="62">
        <v>26101507</v>
      </c>
      <c r="B2988" s="63" t="s">
        <v>13667</v>
      </c>
    </row>
    <row r="2989" spans="1:2" x14ac:dyDescent="0.25">
      <c r="A2989" s="62">
        <v>26101508</v>
      </c>
      <c r="B2989" s="63" t="s">
        <v>15927</v>
      </c>
    </row>
    <row r="2990" spans="1:2" x14ac:dyDescent="0.25">
      <c r="A2990" s="62">
        <v>26101509</v>
      </c>
      <c r="B2990" s="63" t="s">
        <v>633</v>
      </c>
    </row>
    <row r="2991" spans="1:2" x14ac:dyDescent="0.25">
      <c r="A2991" s="62">
        <v>26101510</v>
      </c>
      <c r="B2991" s="63" t="s">
        <v>6602</v>
      </c>
    </row>
    <row r="2992" spans="1:2" x14ac:dyDescent="0.25">
      <c r="A2992" s="62">
        <v>26101511</v>
      </c>
      <c r="B2992" s="63" t="s">
        <v>8738</v>
      </c>
    </row>
    <row r="2993" spans="1:2" x14ac:dyDescent="0.25">
      <c r="A2993" s="62">
        <v>26101512</v>
      </c>
      <c r="B2993" s="63" t="s">
        <v>17398</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5849</v>
      </c>
    </row>
    <row r="2998" spans="1:2" x14ac:dyDescent="0.25">
      <c r="A2998" s="62">
        <v>26101604</v>
      </c>
      <c r="B2998" s="63" t="s">
        <v>8286</v>
      </c>
    </row>
    <row r="2999" spans="1:2" x14ac:dyDescent="0.25">
      <c r="A2999" s="62">
        <v>26101605</v>
      </c>
      <c r="B2999" s="63" t="s">
        <v>15641</v>
      </c>
    </row>
    <row r="3000" spans="1:2" x14ac:dyDescent="0.25">
      <c r="A3000" s="62">
        <v>26101606</v>
      </c>
      <c r="B3000" s="63" t="s">
        <v>12105</v>
      </c>
    </row>
    <row r="3001" spans="1:2" x14ac:dyDescent="0.25">
      <c r="A3001" s="62">
        <v>26101607</v>
      </c>
      <c r="B3001" s="63" t="s">
        <v>1894</v>
      </c>
    </row>
    <row r="3002" spans="1:2" x14ac:dyDescent="0.25">
      <c r="A3002" s="62">
        <v>26101608</v>
      </c>
      <c r="B3002" s="63" t="s">
        <v>5224</v>
      </c>
    </row>
    <row r="3003" spans="1:2" x14ac:dyDescent="0.25">
      <c r="A3003" s="62">
        <v>26101609</v>
      </c>
      <c r="B3003" s="63" t="s">
        <v>13876</v>
      </c>
    </row>
    <row r="3004" spans="1:2" x14ac:dyDescent="0.25">
      <c r="A3004" s="62">
        <v>26101610</v>
      </c>
      <c r="B3004" s="63" t="s">
        <v>4306</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5758</v>
      </c>
    </row>
    <row r="3009" spans="1:2" x14ac:dyDescent="0.25">
      <c r="A3009" s="62">
        <v>26101615</v>
      </c>
      <c r="B3009" s="63" t="s">
        <v>5852</v>
      </c>
    </row>
    <row r="3010" spans="1:2" x14ac:dyDescent="0.25">
      <c r="A3010" s="62">
        <v>26101616</v>
      </c>
      <c r="B3010" s="63" t="s">
        <v>2806</v>
      </c>
    </row>
    <row r="3011" spans="1:2" x14ac:dyDescent="0.25">
      <c r="A3011" s="62">
        <v>26101701</v>
      </c>
      <c r="B3011" s="63" t="s">
        <v>3790</v>
      </c>
    </row>
    <row r="3012" spans="1:2" x14ac:dyDescent="0.25">
      <c r="A3012" s="62">
        <v>26101702</v>
      </c>
      <c r="B3012" s="63" t="s">
        <v>13016</v>
      </c>
    </row>
    <row r="3013" spans="1:2" x14ac:dyDescent="0.25">
      <c r="A3013" s="62">
        <v>26101703</v>
      </c>
      <c r="B3013" s="63" t="s">
        <v>2166</v>
      </c>
    </row>
    <row r="3014" spans="1:2" x14ac:dyDescent="0.25">
      <c r="A3014" s="62">
        <v>26101704</v>
      </c>
      <c r="B3014" s="63" t="s">
        <v>14273</v>
      </c>
    </row>
    <row r="3015" spans="1:2" x14ac:dyDescent="0.25">
      <c r="A3015" s="62">
        <v>26101705</v>
      </c>
      <c r="B3015" s="63" t="s">
        <v>16736</v>
      </c>
    </row>
    <row r="3016" spans="1:2" x14ac:dyDescent="0.25">
      <c r="A3016" s="62">
        <v>26101706</v>
      </c>
      <c r="B3016" s="63" t="s">
        <v>3761</v>
      </c>
    </row>
    <row r="3017" spans="1:2" x14ac:dyDescent="0.25">
      <c r="A3017" s="62">
        <v>26101707</v>
      </c>
      <c r="B3017" s="63" t="s">
        <v>7522</v>
      </c>
    </row>
    <row r="3018" spans="1:2" x14ac:dyDescent="0.25">
      <c r="A3018" s="62">
        <v>26101708</v>
      </c>
      <c r="B3018" s="63" t="s">
        <v>17738</v>
      </c>
    </row>
    <row r="3019" spans="1:2" x14ac:dyDescent="0.25">
      <c r="A3019" s="62">
        <v>26101709</v>
      </c>
      <c r="B3019" s="63" t="s">
        <v>16352</v>
      </c>
    </row>
    <row r="3020" spans="1:2" x14ac:dyDescent="0.25">
      <c r="A3020" s="62">
        <v>26101710</v>
      </c>
      <c r="B3020" s="63" t="s">
        <v>475</v>
      </c>
    </row>
    <row r="3021" spans="1:2" x14ac:dyDescent="0.25">
      <c r="A3021" s="62">
        <v>26101711</v>
      </c>
      <c r="B3021" s="63" t="s">
        <v>6377</v>
      </c>
    </row>
    <row r="3022" spans="1:2" x14ac:dyDescent="0.25">
      <c r="A3022" s="62">
        <v>26101712</v>
      </c>
      <c r="B3022" s="63" t="s">
        <v>12064</v>
      </c>
    </row>
    <row r="3023" spans="1:2" x14ac:dyDescent="0.25">
      <c r="A3023" s="62">
        <v>26101713</v>
      </c>
      <c r="B3023" s="63" t="s">
        <v>5138</v>
      </c>
    </row>
    <row r="3024" spans="1:2" x14ac:dyDescent="0.25">
      <c r="A3024" s="62">
        <v>26101715</v>
      </c>
      <c r="B3024" s="63" t="s">
        <v>634</v>
      </c>
    </row>
    <row r="3025" spans="1:2" x14ac:dyDescent="0.25">
      <c r="A3025" s="62">
        <v>26101716</v>
      </c>
      <c r="B3025" s="63" t="s">
        <v>3215</v>
      </c>
    </row>
    <row r="3026" spans="1:2" x14ac:dyDescent="0.25">
      <c r="A3026" s="62">
        <v>26101717</v>
      </c>
      <c r="B3026" s="63" t="s">
        <v>4179</v>
      </c>
    </row>
    <row r="3027" spans="1:2" x14ac:dyDescent="0.25">
      <c r="A3027" s="62">
        <v>26101718</v>
      </c>
      <c r="B3027" s="63" t="s">
        <v>6998</v>
      </c>
    </row>
    <row r="3028" spans="1:2" x14ac:dyDescent="0.25">
      <c r="A3028" s="62">
        <v>26101719</v>
      </c>
      <c r="B3028" s="63" t="s">
        <v>4428</v>
      </c>
    </row>
    <row r="3029" spans="1:2" x14ac:dyDescent="0.25">
      <c r="A3029" s="62">
        <v>26101720</v>
      </c>
      <c r="B3029" s="63" t="s">
        <v>2134</v>
      </c>
    </row>
    <row r="3030" spans="1:2" x14ac:dyDescent="0.25">
      <c r="A3030" s="62">
        <v>26101721</v>
      </c>
      <c r="B3030" s="63" t="s">
        <v>8004</v>
      </c>
    </row>
    <row r="3031" spans="1:2" x14ac:dyDescent="0.25">
      <c r="A3031" s="62">
        <v>26101723</v>
      </c>
      <c r="B3031" s="63" t="s">
        <v>3042</v>
      </c>
    </row>
    <row r="3032" spans="1:2" x14ac:dyDescent="0.25">
      <c r="A3032" s="62">
        <v>26101724</v>
      </c>
      <c r="B3032" s="63" t="s">
        <v>529</v>
      </c>
    </row>
    <row r="3033" spans="1:2" x14ac:dyDescent="0.25">
      <c r="A3033" s="62">
        <v>26101725</v>
      </c>
      <c r="B3033" s="63" t="s">
        <v>14648</v>
      </c>
    </row>
    <row r="3034" spans="1:2" x14ac:dyDescent="0.25">
      <c r="A3034" s="62">
        <v>26101726</v>
      </c>
      <c r="B3034" s="63" t="s">
        <v>11565</v>
      </c>
    </row>
    <row r="3035" spans="1:2" x14ac:dyDescent="0.25">
      <c r="A3035" s="62">
        <v>26101727</v>
      </c>
      <c r="B3035" s="63" t="s">
        <v>12201</v>
      </c>
    </row>
    <row r="3036" spans="1:2" x14ac:dyDescent="0.25">
      <c r="A3036" s="62">
        <v>26101728</v>
      </c>
      <c r="B3036" s="63" t="s">
        <v>3645</v>
      </c>
    </row>
    <row r="3037" spans="1:2" x14ac:dyDescent="0.25">
      <c r="A3037" s="62">
        <v>26101729</v>
      </c>
      <c r="B3037" s="63" t="s">
        <v>2012</v>
      </c>
    </row>
    <row r="3038" spans="1:2" x14ac:dyDescent="0.25">
      <c r="A3038" s="62">
        <v>26101730</v>
      </c>
      <c r="B3038" s="63" t="s">
        <v>616</v>
      </c>
    </row>
    <row r="3039" spans="1:2" x14ac:dyDescent="0.25">
      <c r="A3039" s="62">
        <v>26101731</v>
      </c>
      <c r="B3039" s="63" t="s">
        <v>11820</v>
      </c>
    </row>
    <row r="3040" spans="1:2" x14ac:dyDescent="0.25">
      <c r="A3040" s="62">
        <v>26101732</v>
      </c>
      <c r="B3040" s="63" t="s">
        <v>10844</v>
      </c>
    </row>
    <row r="3041" spans="1:2" x14ac:dyDescent="0.25">
      <c r="A3041" s="62">
        <v>26101733</v>
      </c>
      <c r="B3041" s="63" t="s">
        <v>6052</v>
      </c>
    </row>
    <row r="3042" spans="1:2" x14ac:dyDescent="0.25">
      <c r="A3042" s="62">
        <v>26101734</v>
      </c>
      <c r="B3042" s="63" t="s">
        <v>11944</v>
      </c>
    </row>
    <row r="3043" spans="1:2" x14ac:dyDescent="0.25">
      <c r="A3043" s="62">
        <v>26101735</v>
      </c>
      <c r="B3043" s="63" t="s">
        <v>13800</v>
      </c>
    </row>
    <row r="3044" spans="1:2" x14ac:dyDescent="0.25">
      <c r="A3044" s="62">
        <v>26101736</v>
      </c>
      <c r="B3044" s="63" t="s">
        <v>10798</v>
      </c>
    </row>
    <row r="3045" spans="1:2" x14ac:dyDescent="0.25">
      <c r="A3045" s="62">
        <v>26101737</v>
      </c>
      <c r="B3045" s="63" t="s">
        <v>1753</v>
      </c>
    </row>
    <row r="3046" spans="1:2" x14ac:dyDescent="0.25">
      <c r="A3046" s="62">
        <v>26101738</v>
      </c>
      <c r="B3046" s="63" t="s">
        <v>7497</v>
      </c>
    </row>
    <row r="3047" spans="1:2" x14ac:dyDescent="0.25">
      <c r="A3047" s="62">
        <v>26101740</v>
      </c>
      <c r="B3047" s="63" t="s">
        <v>5419</v>
      </c>
    </row>
    <row r="3048" spans="1:2" x14ac:dyDescent="0.25">
      <c r="A3048" s="62">
        <v>26101741</v>
      </c>
      <c r="B3048" s="63" t="s">
        <v>8317</v>
      </c>
    </row>
    <row r="3049" spans="1:2" x14ac:dyDescent="0.25">
      <c r="A3049" s="62">
        <v>26101742</v>
      </c>
      <c r="B3049" s="63" t="s">
        <v>16017</v>
      </c>
    </row>
    <row r="3050" spans="1:2" x14ac:dyDescent="0.25">
      <c r="A3050" s="62">
        <v>26101743</v>
      </c>
      <c r="B3050" s="63" t="s">
        <v>14064</v>
      </c>
    </row>
    <row r="3051" spans="1:2" x14ac:dyDescent="0.25">
      <c r="A3051" s="62">
        <v>26101747</v>
      </c>
      <c r="B3051" s="63" t="s">
        <v>1246</v>
      </c>
    </row>
    <row r="3052" spans="1:2" x14ac:dyDescent="0.25">
      <c r="A3052" s="62">
        <v>26101748</v>
      </c>
      <c r="B3052" s="63" t="s">
        <v>16775</v>
      </c>
    </row>
    <row r="3053" spans="1:2" x14ac:dyDescent="0.25">
      <c r="A3053" s="62">
        <v>26101749</v>
      </c>
      <c r="B3053" s="63" t="s">
        <v>7154</v>
      </c>
    </row>
    <row r="3054" spans="1:2" x14ac:dyDescent="0.25">
      <c r="A3054" s="62">
        <v>26101750</v>
      </c>
      <c r="B3054" s="63" t="s">
        <v>8348</v>
      </c>
    </row>
    <row r="3055" spans="1:2" x14ac:dyDescent="0.25">
      <c r="A3055" s="62">
        <v>26101751</v>
      </c>
      <c r="B3055" s="63" t="s">
        <v>6452</v>
      </c>
    </row>
    <row r="3056" spans="1:2" x14ac:dyDescent="0.25">
      <c r="A3056" s="62">
        <v>26101754</v>
      </c>
      <c r="B3056" s="63" t="s">
        <v>5531</v>
      </c>
    </row>
    <row r="3057" spans="1:2" x14ac:dyDescent="0.25">
      <c r="A3057" s="62">
        <v>26101755</v>
      </c>
      <c r="B3057" s="63" t="s">
        <v>385</v>
      </c>
    </row>
    <row r="3058" spans="1:2" x14ac:dyDescent="0.25">
      <c r="A3058" s="62">
        <v>26101756</v>
      </c>
      <c r="B3058" s="63" t="s">
        <v>6074</v>
      </c>
    </row>
    <row r="3059" spans="1:2" x14ac:dyDescent="0.25">
      <c r="A3059" s="62">
        <v>26101757</v>
      </c>
      <c r="B3059" s="63" t="s">
        <v>2762</v>
      </c>
    </row>
    <row r="3060" spans="1:2" x14ac:dyDescent="0.25">
      <c r="A3060" s="62">
        <v>26101758</v>
      </c>
      <c r="B3060" s="63" t="s">
        <v>5569</v>
      </c>
    </row>
    <row r="3061" spans="1:2" x14ac:dyDescent="0.25">
      <c r="A3061" s="62">
        <v>26101759</v>
      </c>
      <c r="B3061" s="63" t="s">
        <v>17412</v>
      </c>
    </row>
    <row r="3062" spans="1:2" x14ac:dyDescent="0.25">
      <c r="A3062" s="62">
        <v>26101760</v>
      </c>
      <c r="B3062" s="63" t="s">
        <v>10447</v>
      </c>
    </row>
    <row r="3063" spans="1:2" x14ac:dyDescent="0.25">
      <c r="A3063" s="62">
        <v>26101761</v>
      </c>
      <c r="B3063" s="63" t="s">
        <v>17938</v>
      </c>
    </row>
    <row r="3064" spans="1:2" x14ac:dyDescent="0.25">
      <c r="A3064" s="62">
        <v>26101762</v>
      </c>
      <c r="B3064" s="63" t="s">
        <v>1084</v>
      </c>
    </row>
    <row r="3065" spans="1:2" x14ac:dyDescent="0.25">
      <c r="A3065" s="62">
        <v>26101763</v>
      </c>
      <c r="B3065" s="63" t="s">
        <v>9507</v>
      </c>
    </row>
    <row r="3066" spans="1:2" x14ac:dyDescent="0.25">
      <c r="A3066" s="62">
        <v>26101764</v>
      </c>
      <c r="B3066" s="63" t="s">
        <v>10804</v>
      </c>
    </row>
    <row r="3067" spans="1:2" x14ac:dyDescent="0.25">
      <c r="A3067" s="62">
        <v>26101765</v>
      </c>
      <c r="B3067" s="63" t="s">
        <v>5781</v>
      </c>
    </row>
    <row r="3068" spans="1:2" x14ac:dyDescent="0.25">
      <c r="A3068" s="62">
        <v>26101766</v>
      </c>
      <c r="B3068" s="63" t="s">
        <v>13124</v>
      </c>
    </row>
    <row r="3069" spans="1:2" x14ac:dyDescent="0.25">
      <c r="A3069" s="62">
        <v>26101801</v>
      </c>
      <c r="B3069" s="63" t="s">
        <v>5266</v>
      </c>
    </row>
    <row r="3070" spans="1:2" x14ac:dyDescent="0.25">
      <c r="A3070" s="62">
        <v>26101802</v>
      </c>
      <c r="B3070" s="63" t="s">
        <v>10679</v>
      </c>
    </row>
    <row r="3071" spans="1:2" x14ac:dyDescent="0.25">
      <c r="A3071" s="62">
        <v>26101803</v>
      </c>
      <c r="B3071" s="63" t="s">
        <v>18799</v>
      </c>
    </row>
    <row r="3072" spans="1:2" x14ac:dyDescent="0.25">
      <c r="A3072" s="62">
        <v>26101805</v>
      </c>
      <c r="B3072" s="63" t="s">
        <v>10716</v>
      </c>
    </row>
    <row r="3073" spans="1:2" x14ac:dyDescent="0.25">
      <c r="A3073" s="62">
        <v>26101806</v>
      </c>
      <c r="B3073" s="63" t="s">
        <v>13329</v>
      </c>
    </row>
    <row r="3074" spans="1:2" x14ac:dyDescent="0.25">
      <c r="A3074" s="62">
        <v>26101807</v>
      </c>
      <c r="B3074" s="63" t="s">
        <v>9392</v>
      </c>
    </row>
    <row r="3075" spans="1:2" x14ac:dyDescent="0.25">
      <c r="A3075" s="62">
        <v>26101808</v>
      </c>
      <c r="B3075" s="63" t="s">
        <v>18806</v>
      </c>
    </row>
    <row r="3076" spans="1:2" x14ac:dyDescent="0.25">
      <c r="A3076" s="62">
        <v>26101809</v>
      </c>
      <c r="B3076" s="63" t="s">
        <v>12657</v>
      </c>
    </row>
    <row r="3077" spans="1:2" x14ac:dyDescent="0.25">
      <c r="A3077" s="62">
        <v>26101903</v>
      </c>
      <c r="B3077" s="63" t="s">
        <v>14929</v>
      </c>
    </row>
    <row r="3078" spans="1:2" x14ac:dyDescent="0.25">
      <c r="A3078" s="62">
        <v>26101904</v>
      </c>
      <c r="B3078" s="63" t="s">
        <v>6789</v>
      </c>
    </row>
    <row r="3079" spans="1:2" x14ac:dyDescent="0.25">
      <c r="A3079" s="62">
        <v>26101905</v>
      </c>
      <c r="B3079" s="63" t="s">
        <v>2282</v>
      </c>
    </row>
    <row r="3080" spans="1:2" x14ac:dyDescent="0.25">
      <c r="A3080" s="62">
        <v>26111501</v>
      </c>
      <c r="B3080" s="63" t="s">
        <v>10036</v>
      </c>
    </row>
    <row r="3081" spans="1:2" x14ac:dyDescent="0.25">
      <c r="A3081" s="62">
        <v>26111503</v>
      </c>
      <c r="B3081" s="63" t="s">
        <v>9188</v>
      </c>
    </row>
    <row r="3082" spans="1:2" x14ac:dyDescent="0.25">
      <c r="A3082" s="62">
        <v>26111504</v>
      </c>
      <c r="B3082" s="63" t="s">
        <v>4018</v>
      </c>
    </row>
    <row r="3083" spans="1:2" x14ac:dyDescent="0.25">
      <c r="A3083" s="62">
        <v>26111505</v>
      </c>
      <c r="B3083" s="63" t="s">
        <v>17543</v>
      </c>
    </row>
    <row r="3084" spans="1:2" x14ac:dyDescent="0.25">
      <c r="A3084" s="62">
        <v>26111506</v>
      </c>
      <c r="B3084" s="63" t="s">
        <v>1282</v>
      </c>
    </row>
    <row r="3085" spans="1:2" x14ac:dyDescent="0.25">
      <c r="A3085" s="62">
        <v>26111508</v>
      </c>
      <c r="B3085" s="63" t="s">
        <v>14946</v>
      </c>
    </row>
    <row r="3086" spans="1:2" x14ac:dyDescent="0.25">
      <c r="A3086" s="62">
        <v>26111509</v>
      </c>
      <c r="B3086" s="63" t="s">
        <v>2995</v>
      </c>
    </row>
    <row r="3087" spans="1:2" x14ac:dyDescent="0.25">
      <c r="A3087" s="62">
        <v>26111510</v>
      </c>
      <c r="B3087" s="63" t="s">
        <v>18262</v>
      </c>
    </row>
    <row r="3088" spans="1:2" x14ac:dyDescent="0.25">
      <c r="A3088" s="62">
        <v>26111512</v>
      </c>
      <c r="B3088" s="63" t="s">
        <v>1750</v>
      </c>
    </row>
    <row r="3089" spans="1:2" x14ac:dyDescent="0.25">
      <c r="A3089" s="62">
        <v>26111513</v>
      </c>
      <c r="B3089" s="63" t="s">
        <v>220</v>
      </c>
    </row>
    <row r="3090" spans="1:2" x14ac:dyDescent="0.25">
      <c r="A3090" s="62">
        <v>26111514</v>
      </c>
      <c r="B3090" s="63" t="s">
        <v>9365</v>
      </c>
    </row>
    <row r="3091" spans="1:2" x14ac:dyDescent="0.25">
      <c r="A3091" s="62">
        <v>26111515</v>
      </c>
      <c r="B3091" s="63" t="s">
        <v>16362</v>
      </c>
    </row>
    <row r="3092" spans="1:2" x14ac:dyDescent="0.25">
      <c r="A3092" s="62">
        <v>26111516</v>
      </c>
      <c r="B3092" s="63" t="s">
        <v>4275</v>
      </c>
    </row>
    <row r="3093" spans="1:2" x14ac:dyDescent="0.25">
      <c r="A3093" s="62">
        <v>26111517</v>
      </c>
      <c r="B3093" s="63" t="s">
        <v>10776</v>
      </c>
    </row>
    <row r="3094" spans="1:2" x14ac:dyDescent="0.25">
      <c r="A3094" s="62">
        <v>26111518</v>
      </c>
      <c r="B3094" s="63" t="s">
        <v>8716</v>
      </c>
    </row>
    <row r="3095" spans="1:2" x14ac:dyDescent="0.25">
      <c r="A3095" s="62">
        <v>26111519</v>
      </c>
      <c r="B3095" s="63" t="s">
        <v>6782</v>
      </c>
    </row>
    <row r="3096" spans="1:2" x14ac:dyDescent="0.25">
      <c r="A3096" s="62">
        <v>26111520</v>
      </c>
      <c r="B3096" s="63" t="s">
        <v>1452</v>
      </c>
    </row>
    <row r="3097" spans="1:2" x14ac:dyDescent="0.25">
      <c r="A3097" s="62">
        <v>26111521</v>
      </c>
      <c r="B3097" s="63" t="s">
        <v>3740</v>
      </c>
    </row>
    <row r="3098" spans="1:2" x14ac:dyDescent="0.25">
      <c r="A3098" s="62">
        <v>26111522</v>
      </c>
      <c r="B3098" s="63" t="s">
        <v>10857</v>
      </c>
    </row>
    <row r="3099" spans="1:2" x14ac:dyDescent="0.25">
      <c r="A3099" s="62">
        <v>26111523</v>
      </c>
      <c r="B3099" s="63" t="s">
        <v>3879</v>
      </c>
    </row>
    <row r="3100" spans="1:2" x14ac:dyDescent="0.25">
      <c r="A3100" s="62">
        <v>26111524</v>
      </c>
      <c r="B3100" s="63" t="s">
        <v>11077</v>
      </c>
    </row>
    <row r="3101" spans="1:2" x14ac:dyDescent="0.25">
      <c r="A3101" s="62">
        <v>26111525</v>
      </c>
      <c r="B3101" s="63" t="s">
        <v>14934</v>
      </c>
    </row>
    <row r="3102" spans="1:2" x14ac:dyDescent="0.25">
      <c r="A3102" s="62">
        <v>26111526</v>
      </c>
      <c r="B3102" s="63" t="s">
        <v>1208</v>
      </c>
    </row>
    <row r="3103" spans="1:2" x14ac:dyDescent="0.25">
      <c r="A3103" s="62">
        <v>26111527</v>
      </c>
      <c r="B3103" s="63" t="s">
        <v>18517</v>
      </c>
    </row>
    <row r="3104" spans="1:2" x14ac:dyDescent="0.25">
      <c r="A3104" s="62">
        <v>26111528</v>
      </c>
      <c r="B3104" s="63" t="s">
        <v>1419</v>
      </c>
    </row>
    <row r="3105" spans="1:2" x14ac:dyDescent="0.25">
      <c r="A3105" s="62">
        <v>26111529</v>
      </c>
      <c r="B3105" s="63" t="s">
        <v>15148</v>
      </c>
    </row>
    <row r="3106" spans="1:2" x14ac:dyDescent="0.25">
      <c r="A3106" s="62">
        <v>26111530</v>
      </c>
      <c r="B3106" s="63" t="s">
        <v>10607</v>
      </c>
    </row>
    <row r="3107" spans="1:2" x14ac:dyDescent="0.25">
      <c r="A3107" s="62">
        <v>26111531</v>
      </c>
      <c r="B3107" s="63" t="s">
        <v>1675</v>
      </c>
    </row>
    <row r="3108" spans="1:2" x14ac:dyDescent="0.25">
      <c r="A3108" s="62">
        <v>26111532</v>
      </c>
      <c r="B3108" s="63" t="s">
        <v>17885</v>
      </c>
    </row>
    <row r="3109" spans="1:2" x14ac:dyDescent="0.25">
      <c r="A3109" s="62">
        <v>26111533</v>
      </c>
      <c r="B3109" s="63" t="s">
        <v>3726</v>
      </c>
    </row>
    <row r="3110" spans="1:2" x14ac:dyDescent="0.25">
      <c r="A3110" s="62">
        <v>26111534</v>
      </c>
      <c r="B3110" s="63" t="s">
        <v>8787</v>
      </c>
    </row>
    <row r="3111" spans="1:2" x14ac:dyDescent="0.25">
      <c r="A3111" s="62">
        <v>26111535</v>
      </c>
      <c r="B3111" s="63" t="s">
        <v>15748</v>
      </c>
    </row>
    <row r="3112" spans="1:2" x14ac:dyDescent="0.25">
      <c r="A3112" s="62">
        <v>26111601</v>
      </c>
      <c r="B3112" s="63" t="s">
        <v>14901</v>
      </c>
    </row>
    <row r="3113" spans="1:2" x14ac:dyDescent="0.25">
      <c r="A3113" s="62">
        <v>26111602</v>
      </c>
      <c r="B3113" s="63" t="s">
        <v>14477</v>
      </c>
    </row>
    <row r="3114" spans="1:2" x14ac:dyDescent="0.25">
      <c r="A3114" s="62">
        <v>26111603</v>
      </c>
      <c r="B3114" s="63" t="s">
        <v>5349</v>
      </c>
    </row>
    <row r="3115" spans="1:2" x14ac:dyDescent="0.25">
      <c r="A3115" s="62">
        <v>26111604</v>
      </c>
      <c r="B3115" s="63" t="s">
        <v>9250</v>
      </c>
    </row>
    <row r="3116" spans="1:2" x14ac:dyDescent="0.25">
      <c r="A3116" s="62">
        <v>26111605</v>
      </c>
      <c r="B3116" s="63" t="s">
        <v>5275</v>
      </c>
    </row>
    <row r="3117" spans="1:2" x14ac:dyDescent="0.25">
      <c r="A3117" s="62">
        <v>26111606</v>
      </c>
      <c r="B3117" s="63" t="s">
        <v>16373</v>
      </c>
    </row>
    <row r="3118" spans="1:2" x14ac:dyDescent="0.25">
      <c r="A3118" s="62">
        <v>26111607</v>
      </c>
      <c r="B3118" s="63" t="s">
        <v>10523</v>
      </c>
    </row>
    <row r="3119" spans="1:2" x14ac:dyDescent="0.25">
      <c r="A3119" s="62">
        <v>26111608</v>
      </c>
      <c r="B3119" s="63" t="s">
        <v>13962</v>
      </c>
    </row>
    <row r="3120" spans="1:2" x14ac:dyDescent="0.25">
      <c r="A3120" s="62">
        <v>26111701</v>
      </c>
      <c r="B3120" s="63" t="s">
        <v>5428</v>
      </c>
    </row>
    <row r="3121" spans="1:2" x14ac:dyDescent="0.25">
      <c r="A3121" s="62">
        <v>26111702</v>
      </c>
      <c r="B3121" s="63" t="s">
        <v>10200</v>
      </c>
    </row>
    <row r="3122" spans="1:2" x14ac:dyDescent="0.25">
      <c r="A3122" s="62">
        <v>26111703</v>
      </c>
      <c r="B3122" s="63" t="s">
        <v>5283</v>
      </c>
    </row>
    <row r="3123" spans="1:2" x14ac:dyDescent="0.25">
      <c r="A3123" s="62">
        <v>26111704</v>
      </c>
      <c r="B3123" s="63" t="s">
        <v>1337</v>
      </c>
    </row>
    <row r="3124" spans="1:2" x14ac:dyDescent="0.25">
      <c r="A3124" s="62">
        <v>26111705</v>
      </c>
      <c r="B3124" s="63" t="s">
        <v>12280</v>
      </c>
    </row>
    <row r="3125" spans="1:2" x14ac:dyDescent="0.25">
      <c r="A3125" s="62">
        <v>26111706</v>
      </c>
      <c r="B3125" s="63" t="s">
        <v>1950</v>
      </c>
    </row>
    <row r="3126" spans="1:2" x14ac:dyDescent="0.25">
      <c r="A3126" s="62">
        <v>26111707</v>
      </c>
      <c r="B3126" s="63" t="s">
        <v>15502</v>
      </c>
    </row>
    <row r="3127" spans="1:2" x14ac:dyDescent="0.25">
      <c r="A3127" s="62">
        <v>26111708</v>
      </c>
      <c r="B3127" s="63" t="s">
        <v>3054</v>
      </c>
    </row>
    <row r="3128" spans="1:2" x14ac:dyDescent="0.25">
      <c r="A3128" s="62">
        <v>26111709</v>
      </c>
      <c r="B3128" s="63" t="s">
        <v>15524</v>
      </c>
    </row>
    <row r="3129" spans="1:2" x14ac:dyDescent="0.25">
      <c r="A3129" s="62">
        <v>26111710</v>
      </c>
      <c r="B3129" s="63" t="s">
        <v>11615</v>
      </c>
    </row>
    <row r="3130" spans="1:2" x14ac:dyDescent="0.25">
      <c r="A3130" s="62">
        <v>26111711</v>
      </c>
      <c r="B3130" s="63" t="s">
        <v>8599</v>
      </c>
    </row>
    <row r="3131" spans="1:2" x14ac:dyDescent="0.25">
      <c r="A3131" s="62">
        <v>26111712</v>
      </c>
      <c r="B3131" s="63" t="s">
        <v>16914</v>
      </c>
    </row>
    <row r="3132" spans="1:2" x14ac:dyDescent="0.25">
      <c r="A3132" s="62">
        <v>26111713</v>
      </c>
      <c r="B3132" s="63" t="s">
        <v>15866</v>
      </c>
    </row>
    <row r="3133" spans="1:2" x14ac:dyDescent="0.25">
      <c r="A3133" s="62">
        <v>26111714</v>
      </c>
      <c r="B3133" s="63" t="s">
        <v>3271</v>
      </c>
    </row>
    <row r="3134" spans="1:2" x14ac:dyDescent="0.25">
      <c r="A3134" s="62">
        <v>26111715</v>
      </c>
      <c r="B3134" s="63" t="s">
        <v>5655</v>
      </c>
    </row>
    <row r="3135" spans="1:2" x14ac:dyDescent="0.25">
      <c r="A3135" s="62">
        <v>26111716</v>
      </c>
      <c r="B3135" s="63" t="s">
        <v>8939</v>
      </c>
    </row>
    <row r="3136" spans="1:2" x14ac:dyDescent="0.25">
      <c r="A3136" s="62">
        <v>26111717</v>
      </c>
      <c r="B3136" s="63" t="s">
        <v>792</v>
      </c>
    </row>
    <row r="3137" spans="1:2" x14ac:dyDescent="0.25">
      <c r="A3137" s="62">
        <v>26111718</v>
      </c>
      <c r="B3137" s="63" t="s">
        <v>8805</v>
      </c>
    </row>
    <row r="3138" spans="1:2" x14ac:dyDescent="0.25">
      <c r="A3138" s="62">
        <v>26111719</v>
      </c>
      <c r="B3138" s="63" t="s">
        <v>8251</v>
      </c>
    </row>
    <row r="3139" spans="1:2" x14ac:dyDescent="0.25">
      <c r="A3139" s="62">
        <v>26111720</v>
      </c>
      <c r="B3139" s="63" t="s">
        <v>8984</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3327</v>
      </c>
    </row>
    <row r="3144" spans="1:2" x14ac:dyDescent="0.25">
      <c r="A3144" s="62">
        <v>26111725</v>
      </c>
      <c r="B3144" s="63" t="s">
        <v>14138</v>
      </c>
    </row>
    <row r="3145" spans="1:2" x14ac:dyDescent="0.25">
      <c r="A3145" s="62">
        <v>26111801</v>
      </c>
      <c r="B3145" s="63" t="s">
        <v>15777</v>
      </c>
    </row>
    <row r="3146" spans="1:2" x14ac:dyDescent="0.25">
      <c r="A3146" s="62">
        <v>26111802</v>
      </c>
      <c r="B3146" s="63" t="s">
        <v>1516</v>
      </c>
    </row>
    <row r="3147" spans="1:2" x14ac:dyDescent="0.25">
      <c r="A3147" s="62">
        <v>26111803</v>
      </c>
      <c r="B3147" s="63" t="s">
        <v>6744</v>
      </c>
    </row>
    <row r="3148" spans="1:2" x14ac:dyDescent="0.25">
      <c r="A3148" s="62">
        <v>26111804</v>
      </c>
      <c r="B3148" s="63" t="s">
        <v>14984</v>
      </c>
    </row>
    <row r="3149" spans="1:2" x14ac:dyDescent="0.25">
      <c r="A3149" s="62">
        <v>26111805</v>
      </c>
      <c r="B3149" s="63" t="s">
        <v>1699</v>
      </c>
    </row>
    <row r="3150" spans="1:2" x14ac:dyDescent="0.25">
      <c r="A3150" s="62">
        <v>26111806</v>
      </c>
      <c r="B3150" s="63" t="s">
        <v>14817</v>
      </c>
    </row>
    <row r="3151" spans="1:2" x14ac:dyDescent="0.25">
      <c r="A3151" s="62">
        <v>26111807</v>
      </c>
      <c r="B3151" s="63" t="s">
        <v>3508</v>
      </c>
    </row>
    <row r="3152" spans="1:2" x14ac:dyDescent="0.25">
      <c r="A3152" s="62">
        <v>26111808</v>
      </c>
      <c r="B3152" s="63" t="s">
        <v>11010</v>
      </c>
    </row>
    <row r="3153" spans="1:2" x14ac:dyDescent="0.25">
      <c r="A3153" s="62">
        <v>26111809</v>
      </c>
      <c r="B3153" s="63" t="s">
        <v>5682</v>
      </c>
    </row>
    <row r="3154" spans="1:2" x14ac:dyDescent="0.25">
      <c r="A3154" s="62">
        <v>26111810</v>
      </c>
      <c r="B3154" s="63" t="s">
        <v>3900</v>
      </c>
    </row>
    <row r="3155" spans="1:2" x14ac:dyDescent="0.25">
      <c r="A3155" s="62">
        <v>26111901</v>
      </c>
      <c r="B3155" s="63" t="s">
        <v>12720</v>
      </c>
    </row>
    <row r="3156" spans="1:2" x14ac:dyDescent="0.25">
      <c r="A3156" s="62">
        <v>26111902</v>
      </c>
      <c r="B3156" s="63" t="s">
        <v>15809</v>
      </c>
    </row>
    <row r="3157" spans="1:2" x14ac:dyDescent="0.25">
      <c r="A3157" s="62">
        <v>26111903</v>
      </c>
      <c r="B3157" s="63" t="s">
        <v>6126</v>
      </c>
    </row>
    <row r="3158" spans="1:2" x14ac:dyDescent="0.25">
      <c r="A3158" s="62">
        <v>26111904</v>
      </c>
      <c r="B3158" s="63" t="s">
        <v>16658</v>
      </c>
    </row>
    <row r="3159" spans="1:2" x14ac:dyDescent="0.25">
      <c r="A3159" s="62">
        <v>26111905</v>
      </c>
      <c r="B3159" s="63" t="s">
        <v>3286</v>
      </c>
    </row>
    <row r="3160" spans="1:2" x14ac:dyDescent="0.25">
      <c r="A3160" s="62">
        <v>26111907</v>
      </c>
      <c r="B3160" s="63" t="s">
        <v>13216</v>
      </c>
    </row>
    <row r="3161" spans="1:2" x14ac:dyDescent="0.25">
      <c r="A3161" s="62">
        <v>26111908</v>
      </c>
      <c r="B3161" s="63" t="s">
        <v>2981</v>
      </c>
    </row>
    <row r="3162" spans="1:2" x14ac:dyDescent="0.25">
      <c r="A3162" s="62">
        <v>26111909</v>
      </c>
      <c r="B3162" s="63" t="s">
        <v>3699</v>
      </c>
    </row>
    <row r="3163" spans="1:2" x14ac:dyDescent="0.25">
      <c r="A3163" s="62">
        <v>26111910</v>
      </c>
      <c r="B3163" s="63" t="s">
        <v>2263</v>
      </c>
    </row>
    <row r="3164" spans="1:2" x14ac:dyDescent="0.25">
      <c r="A3164" s="62">
        <v>26112001</v>
      </c>
      <c r="B3164" s="63" t="s">
        <v>14072</v>
      </c>
    </row>
    <row r="3165" spans="1:2" x14ac:dyDescent="0.25">
      <c r="A3165" s="62">
        <v>26112002</v>
      </c>
      <c r="B3165" s="63" t="s">
        <v>16055</v>
      </c>
    </row>
    <row r="3166" spans="1:2" x14ac:dyDescent="0.25">
      <c r="A3166" s="62">
        <v>26112003</v>
      </c>
      <c r="B3166" s="63" t="s">
        <v>12970</v>
      </c>
    </row>
    <row r="3167" spans="1:2" x14ac:dyDescent="0.25">
      <c r="A3167" s="62">
        <v>26112004</v>
      </c>
      <c r="B3167" s="63" t="s">
        <v>9980</v>
      </c>
    </row>
    <row r="3168" spans="1:2" x14ac:dyDescent="0.25">
      <c r="A3168" s="62">
        <v>26112101</v>
      </c>
      <c r="B3168" s="63" t="s">
        <v>6310</v>
      </c>
    </row>
    <row r="3169" spans="1:2" x14ac:dyDescent="0.25">
      <c r="A3169" s="62">
        <v>26112102</v>
      </c>
      <c r="B3169" s="63" t="s">
        <v>1249</v>
      </c>
    </row>
    <row r="3170" spans="1:2" x14ac:dyDescent="0.25">
      <c r="A3170" s="62">
        <v>26112103</v>
      </c>
      <c r="B3170" s="63" t="s">
        <v>2996</v>
      </c>
    </row>
    <row r="3171" spans="1:2" x14ac:dyDescent="0.25">
      <c r="A3171" s="62">
        <v>26112104</v>
      </c>
      <c r="B3171" s="63" t="s">
        <v>1693</v>
      </c>
    </row>
    <row r="3172" spans="1:2" x14ac:dyDescent="0.25">
      <c r="A3172" s="62">
        <v>26112105</v>
      </c>
      <c r="B3172" s="63" t="s">
        <v>13610</v>
      </c>
    </row>
    <row r="3173" spans="1:2" x14ac:dyDescent="0.25">
      <c r="A3173" s="62">
        <v>26121501</v>
      </c>
      <c r="B3173" s="63" t="s">
        <v>11560</v>
      </c>
    </row>
    <row r="3174" spans="1:2" x14ac:dyDescent="0.25">
      <c r="A3174" s="62">
        <v>26121505</v>
      </c>
      <c r="B3174" s="63" t="s">
        <v>2013</v>
      </c>
    </row>
    <row r="3175" spans="1:2" x14ac:dyDescent="0.25">
      <c r="A3175" s="62">
        <v>26121507</v>
      </c>
      <c r="B3175" s="63" t="s">
        <v>9583</v>
      </c>
    </row>
    <row r="3176" spans="1:2" x14ac:dyDescent="0.25">
      <c r="A3176" s="62">
        <v>26121508</v>
      </c>
      <c r="B3176" s="63" t="s">
        <v>6596</v>
      </c>
    </row>
    <row r="3177" spans="1:2" x14ac:dyDescent="0.25">
      <c r="A3177" s="62">
        <v>26121509</v>
      </c>
      <c r="B3177" s="63" t="s">
        <v>17673</v>
      </c>
    </row>
    <row r="3178" spans="1:2" x14ac:dyDescent="0.25">
      <c r="A3178" s="62">
        <v>26121510</v>
      </c>
      <c r="B3178" s="63" t="s">
        <v>741</v>
      </c>
    </row>
    <row r="3179" spans="1:2" x14ac:dyDescent="0.25">
      <c r="A3179" s="62">
        <v>26121514</v>
      </c>
      <c r="B3179" s="63" t="s">
        <v>16168</v>
      </c>
    </row>
    <row r="3180" spans="1:2" x14ac:dyDescent="0.25">
      <c r="A3180" s="62">
        <v>26121515</v>
      </c>
      <c r="B3180" s="63" t="s">
        <v>2570</v>
      </c>
    </row>
    <row r="3181" spans="1:2" x14ac:dyDescent="0.25">
      <c r="A3181" s="62">
        <v>26121517</v>
      </c>
      <c r="B3181" s="63" t="s">
        <v>7205</v>
      </c>
    </row>
    <row r="3182" spans="1:2" x14ac:dyDescent="0.25">
      <c r="A3182" s="62">
        <v>26121519</v>
      </c>
      <c r="B3182" s="63" t="s">
        <v>16815</v>
      </c>
    </row>
    <row r="3183" spans="1:2" x14ac:dyDescent="0.25">
      <c r="A3183" s="62">
        <v>26121520</v>
      </c>
      <c r="B3183" s="63" t="s">
        <v>1366</v>
      </c>
    </row>
    <row r="3184" spans="1:2" x14ac:dyDescent="0.25">
      <c r="A3184" s="62">
        <v>26121521</v>
      </c>
      <c r="B3184" s="63" t="s">
        <v>2425</v>
      </c>
    </row>
    <row r="3185" spans="1:2" x14ac:dyDescent="0.25">
      <c r="A3185" s="62">
        <v>26121522</v>
      </c>
      <c r="B3185" s="63" t="s">
        <v>3875</v>
      </c>
    </row>
    <row r="3186" spans="1:2" x14ac:dyDescent="0.25">
      <c r="A3186" s="62">
        <v>26121523</v>
      </c>
      <c r="B3186" s="63" t="s">
        <v>17942</v>
      </c>
    </row>
    <row r="3187" spans="1:2" x14ac:dyDescent="0.25">
      <c r="A3187" s="62">
        <v>26121524</v>
      </c>
      <c r="B3187" s="63" t="s">
        <v>9214</v>
      </c>
    </row>
    <row r="3188" spans="1:2" x14ac:dyDescent="0.25">
      <c r="A3188" s="62">
        <v>26121532</v>
      </c>
      <c r="B3188" s="63" t="s">
        <v>831</v>
      </c>
    </row>
    <row r="3189" spans="1:2" x14ac:dyDescent="0.25">
      <c r="A3189" s="62">
        <v>26121533</v>
      </c>
      <c r="B3189" s="63" t="s">
        <v>6703</v>
      </c>
    </row>
    <row r="3190" spans="1:2" x14ac:dyDescent="0.25">
      <c r="A3190" s="62">
        <v>26121534</v>
      </c>
      <c r="B3190" s="63" t="s">
        <v>10317</v>
      </c>
    </row>
    <row r="3191" spans="1:2" x14ac:dyDescent="0.25">
      <c r="A3191" s="62">
        <v>26121536</v>
      </c>
      <c r="B3191" s="63" t="s">
        <v>4583</v>
      </c>
    </row>
    <row r="3192" spans="1:2" x14ac:dyDescent="0.25">
      <c r="A3192" s="62">
        <v>26121538</v>
      </c>
      <c r="B3192" s="63" t="s">
        <v>8765</v>
      </c>
    </row>
    <row r="3193" spans="1:2" x14ac:dyDescent="0.25">
      <c r="A3193" s="62">
        <v>26121539</v>
      </c>
      <c r="B3193" s="63" t="s">
        <v>11606</v>
      </c>
    </row>
    <row r="3194" spans="1:2" x14ac:dyDescent="0.25">
      <c r="A3194" s="62">
        <v>26121540</v>
      </c>
      <c r="B3194" s="63" t="s">
        <v>15129</v>
      </c>
    </row>
    <row r="3195" spans="1:2" x14ac:dyDescent="0.25">
      <c r="A3195" s="62">
        <v>26121541</v>
      </c>
      <c r="B3195" s="63" t="s">
        <v>18562</v>
      </c>
    </row>
    <row r="3196" spans="1:2" x14ac:dyDescent="0.25">
      <c r="A3196" s="62">
        <v>26121601</v>
      </c>
      <c r="B3196" s="63" t="s">
        <v>950</v>
      </c>
    </row>
    <row r="3197" spans="1:2" x14ac:dyDescent="0.25">
      <c r="A3197" s="62">
        <v>26121602</v>
      </c>
      <c r="B3197" s="63" t="s">
        <v>11910</v>
      </c>
    </row>
    <row r="3198" spans="1:2" x14ac:dyDescent="0.25">
      <c r="A3198" s="62">
        <v>26121603</v>
      </c>
      <c r="B3198" s="63" t="s">
        <v>9014</v>
      </c>
    </row>
    <row r="3199" spans="1:2" x14ac:dyDescent="0.25">
      <c r="A3199" s="62">
        <v>26121604</v>
      </c>
      <c r="B3199" s="63" t="s">
        <v>7568</v>
      </c>
    </row>
    <row r="3200" spans="1:2" x14ac:dyDescent="0.25">
      <c r="A3200" s="62">
        <v>26121605</v>
      </c>
      <c r="B3200" s="63" t="s">
        <v>1636</v>
      </c>
    </row>
    <row r="3201" spans="1:2" x14ac:dyDescent="0.25">
      <c r="A3201" s="62">
        <v>26121606</v>
      </c>
      <c r="B3201" s="63" t="s">
        <v>6668</v>
      </c>
    </row>
    <row r="3202" spans="1:2" x14ac:dyDescent="0.25">
      <c r="A3202" s="62">
        <v>26121607</v>
      </c>
      <c r="B3202" s="63" t="s">
        <v>14969</v>
      </c>
    </row>
    <row r="3203" spans="1:2" x14ac:dyDescent="0.25">
      <c r="A3203" s="62">
        <v>26121608</v>
      </c>
      <c r="B3203" s="63" t="s">
        <v>15359</v>
      </c>
    </row>
    <row r="3204" spans="1:2" x14ac:dyDescent="0.25">
      <c r="A3204" s="62">
        <v>26121609</v>
      </c>
      <c r="B3204" s="63" t="s">
        <v>4454</v>
      </c>
    </row>
    <row r="3205" spans="1:2" x14ac:dyDescent="0.25">
      <c r="A3205" s="62">
        <v>26121610</v>
      </c>
      <c r="B3205" s="63" t="s">
        <v>8135</v>
      </c>
    </row>
    <row r="3206" spans="1:2" x14ac:dyDescent="0.25">
      <c r="A3206" s="62">
        <v>26121611</v>
      </c>
      <c r="B3206" s="63" t="s">
        <v>10226</v>
      </c>
    </row>
    <row r="3207" spans="1:2" x14ac:dyDescent="0.25">
      <c r="A3207" s="62">
        <v>26121612</v>
      </c>
      <c r="B3207" s="63" t="s">
        <v>14118</v>
      </c>
    </row>
    <row r="3208" spans="1:2" x14ac:dyDescent="0.25">
      <c r="A3208" s="62">
        <v>26121613</v>
      </c>
      <c r="B3208" s="63" t="s">
        <v>8405</v>
      </c>
    </row>
    <row r="3209" spans="1:2" x14ac:dyDescent="0.25">
      <c r="A3209" s="62">
        <v>26121614</v>
      </c>
      <c r="B3209" s="63" t="s">
        <v>12471</v>
      </c>
    </row>
    <row r="3210" spans="1:2" x14ac:dyDescent="0.25">
      <c r="A3210" s="62">
        <v>26121615</v>
      </c>
      <c r="B3210" s="63" t="s">
        <v>10985</v>
      </c>
    </row>
    <row r="3211" spans="1:2" x14ac:dyDescent="0.25">
      <c r="A3211" s="62">
        <v>26121616</v>
      </c>
      <c r="B3211" s="63" t="s">
        <v>5971</v>
      </c>
    </row>
    <row r="3212" spans="1:2" x14ac:dyDescent="0.25">
      <c r="A3212" s="62">
        <v>26121617</v>
      </c>
      <c r="B3212" s="63" t="s">
        <v>7852</v>
      </c>
    </row>
    <row r="3213" spans="1:2" x14ac:dyDescent="0.25">
      <c r="A3213" s="62">
        <v>26121618</v>
      </c>
      <c r="B3213" s="63" t="s">
        <v>11554</v>
      </c>
    </row>
    <row r="3214" spans="1:2" x14ac:dyDescent="0.25">
      <c r="A3214" s="62">
        <v>26121619</v>
      </c>
      <c r="B3214" s="63" t="s">
        <v>5730</v>
      </c>
    </row>
    <row r="3215" spans="1:2" x14ac:dyDescent="0.25">
      <c r="A3215" s="62">
        <v>26121620</v>
      </c>
      <c r="B3215" s="63" t="s">
        <v>10402</v>
      </c>
    </row>
    <row r="3216" spans="1:2" x14ac:dyDescent="0.25">
      <c r="A3216" s="62">
        <v>26121621</v>
      </c>
      <c r="B3216" s="63" t="s">
        <v>14039</v>
      </c>
    </row>
    <row r="3217" spans="1:2" x14ac:dyDescent="0.25">
      <c r="A3217" s="62">
        <v>26121622</v>
      </c>
      <c r="B3217" s="63" t="s">
        <v>14347</v>
      </c>
    </row>
    <row r="3218" spans="1:2" x14ac:dyDescent="0.25">
      <c r="A3218" s="62">
        <v>26121623</v>
      </c>
      <c r="B3218" s="63" t="s">
        <v>7711</v>
      </c>
    </row>
    <row r="3219" spans="1:2" x14ac:dyDescent="0.25">
      <c r="A3219" s="62">
        <v>26121624</v>
      </c>
      <c r="B3219" s="63" t="s">
        <v>6872</v>
      </c>
    </row>
    <row r="3220" spans="1:2" x14ac:dyDescent="0.25">
      <c r="A3220" s="62">
        <v>26121628</v>
      </c>
      <c r="B3220" s="63" t="s">
        <v>14181</v>
      </c>
    </row>
    <row r="3221" spans="1:2" x14ac:dyDescent="0.25">
      <c r="A3221" s="62">
        <v>26121629</v>
      </c>
      <c r="B3221" s="63" t="s">
        <v>9206</v>
      </c>
    </row>
    <row r="3222" spans="1:2" x14ac:dyDescent="0.25">
      <c r="A3222" s="62">
        <v>26121630</v>
      </c>
      <c r="B3222" s="63" t="s">
        <v>1488</v>
      </c>
    </row>
    <row r="3223" spans="1:2" x14ac:dyDescent="0.25">
      <c r="A3223" s="62">
        <v>26121631</v>
      </c>
      <c r="B3223" s="63" t="s">
        <v>15520</v>
      </c>
    </row>
    <row r="3224" spans="1:2" x14ac:dyDescent="0.25">
      <c r="A3224" s="62">
        <v>26121632</v>
      </c>
      <c r="B3224" s="63" t="s">
        <v>15670</v>
      </c>
    </row>
    <row r="3225" spans="1:2" x14ac:dyDescent="0.25">
      <c r="A3225" s="62">
        <v>26121633</v>
      </c>
      <c r="B3225" s="63" t="s">
        <v>11718</v>
      </c>
    </row>
    <row r="3226" spans="1:2" x14ac:dyDescent="0.25">
      <c r="A3226" s="62">
        <v>26121634</v>
      </c>
      <c r="B3226" s="63" t="s">
        <v>9476</v>
      </c>
    </row>
    <row r="3227" spans="1:2" x14ac:dyDescent="0.25">
      <c r="A3227" s="62">
        <v>26121635</v>
      </c>
      <c r="B3227" s="63" t="s">
        <v>1472</v>
      </c>
    </row>
    <row r="3228" spans="1:2" x14ac:dyDescent="0.25">
      <c r="A3228" s="62">
        <v>26121636</v>
      </c>
      <c r="B3228" s="63" t="s">
        <v>14667</v>
      </c>
    </row>
    <row r="3229" spans="1:2" x14ac:dyDescent="0.25">
      <c r="A3229" s="62">
        <v>26121637</v>
      </c>
      <c r="B3229" s="63" t="s">
        <v>12279</v>
      </c>
    </row>
    <row r="3230" spans="1:2" x14ac:dyDescent="0.25">
      <c r="A3230" s="62">
        <v>26121701</v>
      </c>
      <c r="B3230" s="63" t="s">
        <v>11301</v>
      </c>
    </row>
    <row r="3231" spans="1:2" x14ac:dyDescent="0.25">
      <c r="A3231" s="62">
        <v>26121702</v>
      </c>
      <c r="B3231" s="63" t="s">
        <v>18386</v>
      </c>
    </row>
    <row r="3232" spans="1:2" x14ac:dyDescent="0.25">
      <c r="A3232" s="62">
        <v>26121703</v>
      </c>
      <c r="B3232" s="63" t="s">
        <v>16102</v>
      </c>
    </row>
    <row r="3233" spans="1:2" x14ac:dyDescent="0.25">
      <c r="A3233" s="62">
        <v>26121704</v>
      </c>
      <c r="B3233" s="63" t="s">
        <v>9916</v>
      </c>
    </row>
    <row r="3234" spans="1:2" x14ac:dyDescent="0.25">
      <c r="A3234" s="62">
        <v>26121705</v>
      </c>
      <c r="B3234" s="63" t="s">
        <v>11212</v>
      </c>
    </row>
    <row r="3235" spans="1:2" x14ac:dyDescent="0.25">
      <c r="A3235" s="62">
        <v>26131501</v>
      </c>
      <c r="B3235" s="63" t="s">
        <v>18018</v>
      </c>
    </row>
    <row r="3236" spans="1:2" x14ac:dyDescent="0.25">
      <c r="A3236" s="62">
        <v>26131502</v>
      </c>
      <c r="B3236" s="63" t="s">
        <v>18002</v>
      </c>
    </row>
    <row r="3237" spans="1:2" x14ac:dyDescent="0.25">
      <c r="A3237" s="62">
        <v>26131503</v>
      </c>
      <c r="B3237" s="63" t="s">
        <v>4116</v>
      </c>
    </row>
    <row r="3238" spans="1:2" x14ac:dyDescent="0.25">
      <c r="A3238" s="62">
        <v>26131504</v>
      </c>
      <c r="B3238" s="63" t="s">
        <v>7871</v>
      </c>
    </row>
    <row r="3239" spans="1:2" x14ac:dyDescent="0.25">
      <c r="A3239" s="62">
        <v>26131505</v>
      </c>
      <c r="B3239" s="63" t="s">
        <v>2875</v>
      </c>
    </row>
    <row r="3240" spans="1:2" x14ac:dyDescent="0.25">
      <c r="A3240" s="62">
        <v>26131506</v>
      </c>
      <c r="B3240" s="63" t="s">
        <v>17248</v>
      </c>
    </row>
    <row r="3241" spans="1:2" x14ac:dyDescent="0.25">
      <c r="A3241" s="62">
        <v>26131507</v>
      </c>
      <c r="B3241" s="63" t="s">
        <v>9275</v>
      </c>
    </row>
    <row r="3242" spans="1:2" x14ac:dyDescent="0.25">
      <c r="A3242" s="62">
        <v>26131508</v>
      </c>
      <c r="B3242" s="63" t="s">
        <v>3306</v>
      </c>
    </row>
    <row r="3243" spans="1:2" x14ac:dyDescent="0.25">
      <c r="A3243" s="62">
        <v>26131509</v>
      </c>
      <c r="B3243" s="63" t="s">
        <v>11673</v>
      </c>
    </row>
    <row r="3244" spans="1:2" x14ac:dyDescent="0.25">
      <c r="A3244" s="62">
        <v>26131510</v>
      </c>
      <c r="B3244" s="63" t="s">
        <v>10038</v>
      </c>
    </row>
    <row r="3245" spans="1:2" x14ac:dyDescent="0.25">
      <c r="A3245" s="62">
        <v>26131601</v>
      </c>
      <c r="B3245" s="63" t="s">
        <v>1147</v>
      </c>
    </row>
    <row r="3246" spans="1:2" x14ac:dyDescent="0.25">
      <c r="A3246" s="62">
        <v>26131602</v>
      </c>
      <c r="B3246" s="63" t="s">
        <v>14306</v>
      </c>
    </row>
    <row r="3247" spans="1:2" x14ac:dyDescent="0.25">
      <c r="A3247" s="62">
        <v>26131603</v>
      </c>
      <c r="B3247" s="63" t="s">
        <v>5178</v>
      </c>
    </row>
    <row r="3248" spans="1:2" x14ac:dyDescent="0.25">
      <c r="A3248" s="62">
        <v>26131604</v>
      </c>
      <c r="B3248" s="63" t="s">
        <v>15579</v>
      </c>
    </row>
    <row r="3249" spans="1:2" x14ac:dyDescent="0.25">
      <c r="A3249" s="62">
        <v>26131605</v>
      </c>
      <c r="B3249" s="63" t="s">
        <v>17341</v>
      </c>
    </row>
    <row r="3250" spans="1:2" x14ac:dyDescent="0.25">
      <c r="A3250" s="62">
        <v>26131606</v>
      </c>
      <c r="B3250" s="63" t="s">
        <v>4011</v>
      </c>
    </row>
    <row r="3251" spans="1:2" x14ac:dyDescent="0.25">
      <c r="A3251" s="62">
        <v>26131607</v>
      </c>
      <c r="B3251" s="63" t="s">
        <v>15908</v>
      </c>
    </row>
    <row r="3252" spans="1:2" x14ac:dyDescent="0.25">
      <c r="A3252" s="62">
        <v>26131608</v>
      </c>
      <c r="B3252" s="63" t="s">
        <v>8968</v>
      </c>
    </row>
    <row r="3253" spans="1:2" x14ac:dyDescent="0.25">
      <c r="A3253" s="62">
        <v>26131609</v>
      </c>
      <c r="B3253" s="63" t="s">
        <v>8281</v>
      </c>
    </row>
    <row r="3254" spans="1:2" x14ac:dyDescent="0.25">
      <c r="A3254" s="62">
        <v>26131610</v>
      </c>
      <c r="B3254" s="63" t="s">
        <v>7981</v>
      </c>
    </row>
    <row r="3255" spans="1:2" x14ac:dyDescent="0.25">
      <c r="A3255" s="62">
        <v>26131611</v>
      </c>
      <c r="B3255" s="63" t="s">
        <v>4911</v>
      </c>
    </row>
    <row r="3256" spans="1:2" x14ac:dyDescent="0.25">
      <c r="A3256" s="62">
        <v>26131612</v>
      </c>
      <c r="B3256" s="63" t="s">
        <v>6964</v>
      </c>
    </row>
    <row r="3257" spans="1:2" x14ac:dyDescent="0.25">
      <c r="A3257" s="62">
        <v>26131613</v>
      </c>
      <c r="B3257" s="63" t="s">
        <v>10833</v>
      </c>
    </row>
    <row r="3258" spans="1:2" x14ac:dyDescent="0.25">
      <c r="A3258" s="62">
        <v>26131614</v>
      </c>
      <c r="B3258" s="63" t="s">
        <v>10424</v>
      </c>
    </row>
    <row r="3259" spans="1:2" x14ac:dyDescent="0.25">
      <c r="A3259" s="62">
        <v>26131615</v>
      </c>
      <c r="B3259" s="63" t="s">
        <v>17881</v>
      </c>
    </row>
    <row r="3260" spans="1:2" x14ac:dyDescent="0.25">
      <c r="A3260" s="62">
        <v>26131616</v>
      </c>
      <c r="B3260" s="63" t="s">
        <v>4974</v>
      </c>
    </row>
    <row r="3261" spans="1:2" x14ac:dyDescent="0.25">
      <c r="A3261" s="62">
        <v>26131701</v>
      </c>
      <c r="B3261" s="63" t="s">
        <v>15288</v>
      </c>
    </row>
    <row r="3262" spans="1:2" x14ac:dyDescent="0.25">
      <c r="A3262" s="62">
        <v>26131702</v>
      </c>
      <c r="B3262" s="63" t="s">
        <v>13860</v>
      </c>
    </row>
    <row r="3263" spans="1:2" x14ac:dyDescent="0.25">
      <c r="A3263" s="62">
        <v>26131801</v>
      </c>
      <c r="B3263" s="63" t="s">
        <v>4559</v>
      </c>
    </row>
    <row r="3264" spans="1:2" x14ac:dyDescent="0.25">
      <c r="A3264" s="62">
        <v>26131802</v>
      </c>
      <c r="B3264" s="63" t="s">
        <v>7680</v>
      </c>
    </row>
    <row r="3265" spans="1:2" x14ac:dyDescent="0.25">
      <c r="A3265" s="62">
        <v>26131803</v>
      </c>
      <c r="B3265" s="63" t="s">
        <v>7519</v>
      </c>
    </row>
    <row r="3266" spans="1:2" x14ac:dyDescent="0.25">
      <c r="A3266" s="62">
        <v>26131804</v>
      </c>
      <c r="B3266" s="63" t="s">
        <v>8064</v>
      </c>
    </row>
    <row r="3267" spans="1:2" x14ac:dyDescent="0.25">
      <c r="A3267" s="62">
        <v>26131805</v>
      </c>
      <c r="B3267" s="63" t="s">
        <v>16711</v>
      </c>
    </row>
    <row r="3268" spans="1:2" x14ac:dyDescent="0.25">
      <c r="A3268" s="62">
        <v>26131806</v>
      </c>
      <c r="B3268" s="63" t="s">
        <v>5844</v>
      </c>
    </row>
    <row r="3269" spans="1:2" x14ac:dyDescent="0.25">
      <c r="A3269" s="62">
        <v>26131807</v>
      </c>
      <c r="B3269" s="63" t="s">
        <v>16075</v>
      </c>
    </row>
    <row r="3270" spans="1:2" x14ac:dyDescent="0.25">
      <c r="A3270" s="62">
        <v>26131808</v>
      </c>
      <c r="B3270" s="63" t="s">
        <v>15493</v>
      </c>
    </row>
    <row r="3271" spans="1:2" x14ac:dyDescent="0.25">
      <c r="A3271" s="62">
        <v>26131809</v>
      </c>
      <c r="B3271" s="63" t="s">
        <v>641</v>
      </c>
    </row>
    <row r="3272" spans="1:2" x14ac:dyDescent="0.25">
      <c r="A3272" s="62">
        <v>26131810</v>
      </c>
      <c r="B3272" s="63" t="s">
        <v>2924</v>
      </c>
    </row>
    <row r="3273" spans="1:2" x14ac:dyDescent="0.25">
      <c r="A3273" s="62">
        <v>26131811</v>
      </c>
      <c r="B3273" s="63" t="s">
        <v>15732</v>
      </c>
    </row>
    <row r="3274" spans="1:2" x14ac:dyDescent="0.25">
      <c r="A3274" s="62">
        <v>26131812</v>
      </c>
      <c r="B3274" s="63" t="s">
        <v>2088</v>
      </c>
    </row>
    <row r="3275" spans="1:2" x14ac:dyDescent="0.25">
      <c r="A3275" s="62">
        <v>26131813</v>
      </c>
      <c r="B3275" s="63" t="s">
        <v>9603</v>
      </c>
    </row>
    <row r="3276" spans="1:2" x14ac:dyDescent="0.25">
      <c r="A3276" s="62">
        <v>26131814</v>
      </c>
      <c r="B3276" s="63" t="s">
        <v>15426</v>
      </c>
    </row>
    <row r="3277" spans="1:2" x14ac:dyDescent="0.25">
      <c r="A3277" s="62">
        <v>26141601</v>
      </c>
      <c r="B3277" s="63" t="s">
        <v>12572</v>
      </c>
    </row>
    <row r="3278" spans="1:2" x14ac:dyDescent="0.25">
      <c r="A3278" s="62">
        <v>26141602</v>
      </c>
      <c r="B3278" s="63" t="s">
        <v>2344</v>
      </c>
    </row>
    <row r="3279" spans="1:2" x14ac:dyDescent="0.25">
      <c r="A3279" s="62">
        <v>26141603</v>
      </c>
      <c r="B3279" s="63" t="s">
        <v>2103</v>
      </c>
    </row>
    <row r="3280" spans="1:2" x14ac:dyDescent="0.25">
      <c r="A3280" s="62">
        <v>26141701</v>
      </c>
      <c r="B3280" s="63" t="s">
        <v>11589</v>
      </c>
    </row>
    <row r="3281" spans="1:2" x14ac:dyDescent="0.25">
      <c r="A3281" s="62">
        <v>26141702</v>
      </c>
      <c r="B3281" s="63" t="s">
        <v>246</v>
      </c>
    </row>
    <row r="3282" spans="1:2" x14ac:dyDescent="0.25">
      <c r="A3282" s="62">
        <v>26141703</v>
      </c>
      <c r="B3282" s="63" t="s">
        <v>3720</v>
      </c>
    </row>
    <row r="3283" spans="1:2" x14ac:dyDescent="0.25">
      <c r="A3283" s="62">
        <v>26141704</v>
      </c>
      <c r="B3283" s="63" t="s">
        <v>10471</v>
      </c>
    </row>
    <row r="3284" spans="1:2" x14ac:dyDescent="0.25">
      <c r="A3284" s="62">
        <v>26141801</v>
      </c>
      <c r="B3284" s="63" t="s">
        <v>7755</v>
      </c>
    </row>
    <row r="3285" spans="1:2" x14ac:dyDescent="0.25">
      <c r="A3285" s="62">
        <v>26141802</v>
      </c>
      <c r="B3285" s="63" t="s">
        <v>11423</v>
      </c>
    </row>
    <row r="3286" spans="1:2" x14ac:dyDescent="0.25">
      <c r="A3286" s="62">
        <v>26141803</v>
      </c>
      <c r="B3286" s="63" t="s">
        <v>18161</v>
      </c>
    </row>
    <row r="3287" spans="1:2" x14ac:dyDescent="0.25">
      <c r="A3287" s="62">
        <v>26141804</v>
      </c>
      <c r="B3287" s="63" t="s">
        <v>14129</v>
      </c>
    </row>
    <row r="3288" spans="1:2" x14ac:dyDescent="0.25">
      <c r="A3288" s="62">
        <v>26141805</v>
      </c>
      <c r="B3288" s="63" t="s">
        <v>9458</v>
      </c>
    </row>
    <row r="3289" spans="1:2" x14ac:dyDescent="0.25">
      <c r="A3289" s="62">
        <v>26141806</v>
      </c>
      <c r="B3289" s="63" t="s">
        <v>5217</v>
      </c>
    </row>
    <row r="3290" spans="1:2" x14ac:dyDescent="0.25">
      <c r="A3290" s="62">
        <v>26141807</v>
      </c>
      <c r="B3290" s="63" t="s">
        <v>4064</v>
      </c>
    </row>
    <row r="3291" spans="1:2" x14ac:dyDescent="0.25">
      <c r="A3291" s="62">
        <v>26141808</v>
      </c>
      <c r="B3291" s="63" t="s">
        <v>14907</v>
      </c>
    </row>
    <row r="3292" spans="1:2" x14ac:dyDescent="0.25">
      <c r="A3292" s="62">
        <v>26141809</v>
      </c>
      <c r="B3292" s="63" t="s">
        <v>13134</v>
      </c>
    </row>
    <row r="3293" spans="1:2" x14ac:dyDescent="0.25">
      <c r="A3293" s="62">
        <v>26141901</v>
      </c>
      <c r="B3293" s="63" t="s">
        <v>14812</v>
      </c>
    </row>
    <row r="3294" spans="1:2" x14ac:dyDescent="0.25">
      <c r="A3294" s="62">
        <v>26141902</v>
      </c>
      <c r="B3294" s="63" t="s">
        <v>14327</v>
      </c>
    </row>
    <row r="3295" spans="1:2" x14ac:dyDescent="0.25">
      <c r="A3295" s="62">
        <v>26141904</v>
      </c>
      <c r="B3295" s="63" t="s">
        <v>7947</v>
      </c>
    </row>
    <row r="3296" spans="1:2" x14ac:dyDescent="0.25">
      <c r="A3296" s="62">
        <v>26141905</v>
      </c>
      <c r="B3296" s="63" t="s">
        <v>6849</v>
      </c>
    </row>
    <row r="3297" spans="1:2" x14ac:dyDescent="0.25">
      <c r="A3297" s="62">
        <v>26141906</v>
      </c>
      <c r="B3297" s="63" t="s">
        <v>1642</v>
      </c>
    </row>
    <row r="3298" spans="1:2" x14ac:dyDescent="0.25">
      <c r="A3298" s="62">
        <v>26141907</v>
      </c>
      <c r="B3298" s="63" t="s">
        <v>3465</v>
      </c>
    </row>
    <row r="3299" spans="1:2" x14ac:dyDescent="0.25">
      <c r="A3299" s="62">
        <v>26141908</v>
      </c>
      <c r="B3299" s="63" t="s">
        <v>7681</v>
      </c>
    </row>
    <row r="3300" spans="1:2" x14ac:dyDescent="0.25">
      <c r="A3300" s="62">
        <v>26141909</v>
      </c>
      <c r="B3300" s="63" t="s">
        <v>9630</v>
      </c>
    </row>
    <row r="3301" spans="1:2" x14ac:dyDescent="0.25">
      <c r="A3301" s="62">
        <v>26141910</v>
      </c>
      <c r="B3301" s="63" t="s">
        <v>10881</v>
      </c>
    </row>
    <row r="3302" spans="1:2" x14ac:dyDescent="0.25">
      <c r="A3302" s="62">
        <v>26141911</v>
      </c>
      <c r="B3302" s="63" t="s">
        <v>7254</v>
      </c>
    </row>
    <row r="3303" spans="1:2" x14ac:dyDescent="0.25">
      <c r="A3303" s="62">
        <v>26142001</v>
      </c>
      <c r="B3303" s="63" t="s">
        <v>22</v>
      </c>
    </row>
    <row r="3304" spans="1:2" x14ac:dyDescent="0.25">
      <c r="A3304" s="62">
        <v>26142002</v>
      </c>
      <c r="B3304" s="63" t="s">
        <v>18040</v>
      </c>
    </row>
    <row r="3305" spans="1:2" x14ac:dyDescent="0.25">
      <c r="A3305" s="62">
        <v>26142003</v>
      </c>
      <c r="B3305" s="63" t="s">
        <v>13287</v>
      </c>
    </row>
    <row r="3306" spans="1:2" x14ac:dyDescent="0.25">
      <c r="A3306" s="62">
        <v>26142004</v>
      </c>
      <c r="B3306" s="63" t="s">
        <v>2684</v>
      </c>
    </row>
    <row r="3307" spans="1:2" x14ac:dyDescent="0.25">
      <c r="A3307" s="62">
        <v>26142005</v>
      </c>
      <c r="B3307" s="63" t="s">
        <v>4191</v>
      </c>
    </row>
    <row r="3308" spans="1:2" x14ac:dyDescent="0.25">
      <c r="A3308" s="62">
        <v>26142006</v>
      </c>
      <c r="B3308" s="63" t="s">
        <v>15775</v>
      </c>
    </row>
    <row r="3309" spans="1:2" x14ac:dyDescent="0.25">
      <c r="A3309" s="62">
        <v>26142007</v>
      </c>
      <c r="B3309" s="63" t="s">
        <v>7413</v>
      </c>
    </row>
    <row r="3310" spans="1:2" x14ac:dyDescent="0.25">
      <c r="A3310" s="62">
        <v>26142101</v>
      </c>
      <c r="B3310" s="63" t="s">
        <v>17895</v>
      </c>
    </row>
    <row r="3311" spans="1:2" x14ac:dyDescent="0.25">
      <c r="A3311" s="62">
        <v>26142106</v>
      </c>
      <c r="B3311" s="63" t="s">
        <v>11451</v>
      </c>
    </row>
    <row r="3312" spans="1:2" x14ac:dyDescent="0.25">
      <c r="A3312" s="62">
        <v>26142108</v>
      </c>
      <c r="B3312" s="63" t="s">
        <v>8043</v>
      </c>
    </row>
    <row r="3313" spans="1:2" x14ac:dyDescent="0.25">
      <c r="A3313" s="62">
        <v>26142117</v>
      </c>
      <c r="B3313" s="63" t="s">
        <v>8978</v>
      </c>
    </row>
    <row r="3314" spans="1:2" x14ac:dyDescent="0.25">
      <c r="A3314" s="62">
        <v>26142201</v>
      </c>
      <c r="B3314" s="63" t="s">
        <v>5289</v>
      </c>
    </row>
    <row r="3315" spans="1:2" x14ac:dyDescent="0.25">
      <c r="A3315" s="62">
        <v>26142202</v>
      </c>
      <c r="B3315" s="63" t="s">
        <v>13840</v>
      </c>
    </row>
    <row r="3316" spans="1:2" x14ac:dyDescent="0.25">
      <c r="A3316" s="62">
        <v>26142302</v>
      </c>
      <c r="B3316" s="63" t="s">
        <v>8774</v>
      </c>
    </row>
    <row r="3317" spans="1:2" x14ac:dyDescent="0.25">
      <c r="A3317" s="62">
        <v>26142303</v>
      </c>
      <c r="B3317" s="63" t="s">
        <v>12964</v>
      </c>
    </row>
    <row r="3318" spans="1:2" x14ac:dyDescent="0.25">
      <c r="A3318" s="62">
        <v>26142304</v>
      </c>
      <c r="B3318" s="63" t="s">
        <v>556</v>
      </c>
    </row>
    <row r="3319" spans="1:2" x14ac:dyDescent="0.25">
      <c r="A3319" s="62">
        <v>26142306</v>
      </c>
      <c r="B3319" s="63" t="s">
        <v>13626</v>
      </c>
    </row>
    <row r="3320" spans="1:2" x14ac:dyDescent="0.25">
      <c r="A3320" s="62">
        <v>26142307</v>
      </c>
      <c r="B3320" s="63" t="s">
        <v>9689</v>
      </c>
    </row>
    <row r="3321" spans="1:2" x14ac:dyDescent="0.25">
      <c r="A3321" s="62">
        <v>26142308</v>
      </c>
      <c r="B3321" s="63" t="s">
        <v>4668</v>
      </c>
    </row>
    <row r="3322" spans="1:2" x14ac:dyDescent="0.25">
      <c r="A3322" s="62">
        <v>26142310</v>
      </c>
      <c r="B3322" s="63" t="s">
        <v>17739</v>
      </c>
    </row>
    <row r="3323" spans="1:2" x14ac:dyDescent="0.25">
      <c r="A3323" s="62">
        <v>26142311</v>
      </c>
      <c r="B3323" s="63" t="s">
        <v>8622</v>
      </c>
    </row>
    <row r="3324" spans="1:2" x14ac:dyDescent="0.25">
      <c r="A3324" s="62">
        <v>26142312</v>
      </c>
      <c r="B3324" s="63" t="s">
        <v>4314</v>
      </c>
    </row>
    <row r="3325" spans="1:2" x14ac:dyDescent="0.25">
      <c r="A3325" s="62">
        <v>26142401</v>
      </c>
      <c r="B3325" s="63" t="s">
        <v>2914</v>
      </c>
    </row>
    <row r="3326" spans="1:2" x14ac:dyDescent="0.25">
      <c r="A3326" s="62">
        <v>26142402</v>
      </c>
      <c r="B3326" s="63" t="s">
        <v>16542</v>
      </c>
    </row>
    <row r="3327" spans="1:2" x14ac:dyDescent="0.25">
      <c r="A3327" s="62">
        <v>26142403</v>
      </c>
      <c r="B3327" s="63" t="s">
        <v>2001</v>
      </c>
    </row>
    <row r="3328" spans="1:2" x14ac:dyDescent="0.25">
      <c r="A3328" s="62">
        <v>26142404</v>
      </c>
      <c r="B3328" s="63" t="s">
        <v>12095</v>
      </c>
    </row>
    <row r="3329" spans="1:2" x14ac:dyDescent="0.25">
      <c r="A3329" s="62">
        <v>26142405</v>
      </c>
      <c r="B3329" s="63" t="s">
        <v>13368</v>
      </c>
    </row>
    <row r="3330" spans="1:2" x14ac:dyDescent="0.25">
      <c r="A3330" s="62">
        <v>26142406</v>
      </c>
      <c r="B3330" s="63" t="s">
        <v>13450</v>
      </c>
    </row>
    <row r="3331" spans="1:2" x14ac:dyDescent="0.25">
      <c r="A3331" s="62">
        <v>26142407</v>
      </c>
      <c r="B3331" s="63" t="s">
        <v>5372</v>
      </c>
    </row>
    <row r="3332" spans="1:2" x14ac:dyDescent="0.25">
      <c r="A3332" s="62">
        <v>26142408</v>
      </c>
      <c r="B3332" s="63" t="s">
        <v>8745</v>
      </c>
    </row>
    <row r="3333" spans="1:2" x14ac:dyDescent="0.25">
      <c r="A3333" s="62">
        <v>27111501</v>
      </c>
      <c r="B3333" s="63" t="s">
        <v>574</v>
      </c>
    </row>
    <row r="3334" spans="1:2" x14ac:dyDescent="0.25">
      <c r="A3334" s="62">
        <v>27111502</v>
      </c>
      <c r="B3334" s="63" t="s">
        <v>7999</v>
      </c>
    </row>
    <row r="3335" spans="1:2" x14ac:dyDescent="0.25">
      <c r="A3335" s="62">
        <v>27111503</v>
      </c>
      <c r="B3335" s="63" t="s">
        <v>2415</v>
      </c>
    </row>
    <row r="3336" spans="1:2" x14ac:dyDescent="0.25">
      <c r="A3336" s="62">
        <v>27111504</v>
      </c>
      <c r="B3336" s="63" t="s">
        <v>13467</v>
      </c>
    </row>
    <row r="3337" spans="1:2" x14ac:dyDescent="0.25">
      <c r="A3337" s="62">
        <v>27111505</v>
      </c>
      <c r="B3337" s="63" t="s">
        <v>16776</v>
      </c>
    </row>
    <row r="3338" spans="1:2" x14ac:dyDescent="0.25">
      <c r="A3338" s="62">
        <v>27111506</v>
      </c>
      <c r="B3338" s="63" t="s">
        <v>8275</v>
      </c>
    </row>
    <row r="3339" spans="1:2" x14ac:dyDescent="0.25">
      <c r="A3339" s="62">
        <v>27111507</v>
      </c>
      <c r="B3339" s="63" t="s">
        <v>4932</v>
      </c>
    </row>
    <row r="3340" spans="1:2" x14ac:dyDescent="0.25">
      <c r="A3340" s="62">
        <v>27111508</v>
      </c>
      <c r="B3340" s="63" t="s">
        <v>7398</v>
      </c>
    </row>
    <row r="3341" spans="1:2" x14ac:dyDescent="0.25">
      <c r="A3341" s="62">
        <v>27111509</v>
      </c>
      <c r="B3341" s="63" t="s">
        <v>8809</v>
      </c>
    </row>
    <row r="3342" spans="1:2" x14ac:dyDescent="0.25">
      <c r="A3342" s="62">
        <v>27111510</v>
      </c>
      <c r="B3342" s="63" t="s">
        <v>11085</v>
      </c>
    </row>
    <row r="3343" spans="1:2" x14ac:dyDescent="0.25">
      <c r="A3343" s="62">
        <v>27111511</v>
      </c>
      <c r="B3343" s="63" t="s">
        <v>9951</v>
      </c>
    </row>
    <row r="3344" spans="1:2" x14ac:dyDescent="0.25">
      <c r="A3344" s="62">
        <v>27111512</v>
      </c>
      <c r="B3344" s="63" t="s">
        <v>1368</v>
      </c>
    </row>
    <row r="3345" spans="1:2" x14ac:dyDescent="0.25">
      <c r="A3345" s="62">
        <v>27111513</v>
      </c>
      <c r="B3345" s="63" t="s">
        <v>13457</v>
      </c>
    </row>
    <row r="3346" spans="1:2" x14ac:dyDescent="0.25">
      <c r="A3346" s="62">
        <v>27111514</v>
      </c>
      <c r="B3346" s="63" t="s">
        <v>15642</v>
      </c>
    </row>
    <row r="3347" spans="1:2" x14ac:dyDescent="0.25">
      <c r="A3347" s="62">
        <v>27111515</v>
      </c>
      <c r="B3347" s="63" t="s">
        <v>12057</v>
      </c>
    </row>
    <row r="3348" spans="1:2" x14ac:dyDescent="0.25">
      <c r="A3348" s="62">
        <v>27111516</v>
      </c>
      <c r="B3348" s="63" t="s">
        <v>4146</v>
      </c>
    </row>
    <row r="3349" spans="1:2" x14ac:dyDescent="0.25">
      <c r="A3349" s="62">
        <v>27111517</v>
      </c>
      <c r="B3349" s="63" t="s">
        <v>10451</v>
      </c>
    </row>
    <row r="3350" spans="1:2" x14ac:dyDescent="0.25">
      <c r="A3350" s="62">
        <v>27111518</v>
      </c>
      <c r="B3350" s="63" t="s">
        <v>9001</v>
      </c>
    </row>
    <row r="3351" spans="1:2" x14ac:dyDescent="0.25">
      <c r="A3351" s="62">
        <v>27111519</v>
      </c>
      <c r="B3351" s="63" t="s">
        <v>8507</v>
      </c>
    </row>
    <row r="3352" spans="1:2" x14ac:dyDescent="0.25">
      <c r="A3352" s="62">
        <v>27111520</v>
      </c>
      <c r="B3352" s="63" t="s">
        <v>14255</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12247</v>
      </c>
    </row>
    <row r="3357" spans="1:2" x14ac:dyDescent="0.25">
      <c r="A3357" s="62">
        <v>27111604</v>
      </c>
      <c r="B3357" s="63" t="s">
        <v>16513</v>
      </c>
    </row>
    <row r="3358" spans="1:2" x14ac:dyDescent="0.25">
      <c r="A3358" s="62">
        <v>27111605</v>
      </c>
      <c r="B3358" s="63" t="s">
        <v>7766</v>
      </c>
    </row>
    <row r="3359" spans="1:2" x14ac:dyDescent="0.25">
      <c r="A3359" s="62">
        <v>27111607</v>
      </c>
      <c r="B3359" s="63" t="s">
        <v>3450</v>
      </c>
    </row>
    <row r="3360" spans="1:2" x14ac:dyDescent="0.25">
      <c r="A3360" s="62">
        <v>27111608</v>
      </c>
      <c r="B3360" s="63" t="s">
        <v>7850</v>
      </c>
    </row>
    <row r="3361" spans="1:2" x14ac:dyDescent="0.25">
      <c r="A3361" s="62">
        <v>27111609</v>
      </c>
      <c r="B3361" s="63" t="s">
        <v>2865</v>
      </c>
    </row>
    <row r="3362" spans="1:2" x14ac:dyDescent="0.25">
      <c r="A3362" s="62">
        <v>27111701</v>
      </c>
      <c r="B3362" s="63" t="s">
        <v>10029</v>
      </c>
    </row>
    <row r="3363" spans="1:2" x14ac:dyDescent="0.25">
      <c r="A3363" s="62">
        <v>27111702</v>
      </c>
      <c r="B3363" s="63" t="s">
        <v>15489</v>
      </c>
    </row>
    <row r="3364" spans="1:2" x14ac:dyDescent="0.25">
      <c r="A3364" s="62">
        <v>27111703</v>
      </c>
      <c r="B3364" s="63" t="s">
        <v>5161</v>
      </c>
    </row>
    <row r="3365" spans="1:2" x14ac:dyDescent="0.25">
      <c r="A3365" s="62">
        <v>27111704</v>
      </c>
      <c r="B3365" s="63" t="s">
        <v>13509</v>
      </c>
    </row>
    <row r="3366" spans="1:2" x14ac:dyDescent="0.25">
      <c r="A3366" s="62">
        <v>27111705</v>
      </c>
      <c r="B3366" s="63" t="s">
        <v>7437</v>
      </c>
    </row>
    <row r="3367" spans="1:2" x14ac:dyDescent="0.25">
      <c r="A3367" s="62">
        <v>27111706</v>
      </c>
      <c r="B3367" s="63" t="s">
        <v>6865</v>
      </c>
    </row>
    <row r="3368" spans="1:2" x14ac:dyDescent="0.25">
      <c r="A3368" s="62">
        <v>27111707</v>
      </c>
      <c r="B3368" s="63" t="s">
        <v>979</v>
      </c>
    </row>
    <row r="3369" spans="1:2" x14ac:dyDescent="0.25">
      <c r="A3369" s="62">
        <v>27111708</v>
      </c>
      <c r="B3369" s="63" t="s">
        <v>16619</v>
      </c>
    </row>
    <row r="3370" spans="1:2" x14ac:dyDescent="0.25">
      <c r="A3370" s="62">
        <v>27111709</v>
      </c>
      <c r="B3370" s="63" t="s">
        <v>8586</v>
      </c>
    </row>
    <row r="3371" spans="1:2" x14ac:dyDescent="0.25">
      <c r="A3371" s="62">
        <v>27111710</v>
      </c>
      <c r="B3371" s="63" t="s">
        <v>8416</v>
      </c>
    </row>
    <row r="3372" spans="1:2" x14ac:dyDescent="0.25">
      <c r="A3372" s="62">
        <v>27111711</v>
      </c>
      <c r="B3372" s="63" t="s">
        <v>18564</v>
      </c>
    </row>
    <row r="3373" spans="1:2" x14ac:dyDescent="0.25">
      <c r="A3373" s="62">
        <v>27111712</v>
      </c>
      <c r="B3373" s="63" t="s">
        <v>330</v>
      </c>
    </row>
    <row r="3374" spans="1:2" x14ac:dyDescent="0.25">
      <c r="A3374" s="62">
        <v>27111713</v>
      </c>
      <c r="B3374" s="63" t="s">
        <v>12020</v>
      </c>
    </row>
    <row r="3375" spans="1:2" x14ac:dyDescent="0.25">
      <c r="A3375" s="62">
        <v>27111714</v>
      </c>
      <c r="B3375" s="63" t="s">
        <v>5150</v>
      </c>
    </row>
    <row r="3376" spans="1:2" x14ac:dyDescent="0.25">
      <c r="A3376" s="62">
        <v>27111715</v>
      </c>
      <c r="B3376" s="63" t="s">
        <v>7738</v>
      </c>
    </row>
    <row r="3377" spans="1:2" x14ac:dyDescent="0.25">
      <c r="A3377" s="62">
        <v>27111716</v>
      </c>
      <c r="B3377" s="63" t="s">
        <v>16629</v>
      </c>
    </row>
    <row r="3378" spans="1:2" x14ac:dyDescent="0.25">
      <c r="A3378" s="62">
        <v>27111717</v>
      </c>
      <c r="B3378" s="63" t="s">
        <v>8427</v>
      </c>
    </row>
    <row r="3379" spans="1:2" x14ac:dyDescent="0.25">
      <c r="A3379" s="62">
        <v>27111718</v>
      </c>
      <c r="B3379" s="63" t="s">
        <v>13521</v>
      </c>
    </row>
    <row r="3380" spans="1:2" x14ac:dyDescent="0.25">
      <c r="A3380" s="62">
        <v>27111720</v>
      </c>
      <c r="B3380" s="63" t="s">
        <v>9726</v>
      </c>
    </row>
    <row r="3381" spans="1:2" x14ac:dyDescent="0.25">
      <c r="A3381" s="62">
        <v>27111721</v>
      </c>
      <c r="B3381" s="63" t="s">
        <v>16057</v>
      </c>
    </row>
    <row r="3382" spans="1:2" x14ac:dyDescent="0.25">
      <c r="A3382" s="62">
        <v>27111722</v>
      </c>
      <c r="B3382" s="63" t="s">
        <v>14932</v>
      </c>
    </row>
    <row r="3383" spans="1:2" x14ac:dyDescent="0.25">
      <c r="A3383" s="62">
        <v>27111723</v>
      </c>
      <c r="B3383" s="63" t="s">
        <v>1948</v>
      </c>
    </row>
    <row r="3384" spans="1:2" x14ac:dyDescent="0.25">
      <c r="A3384" s="62">
        <v>27111724</v>
      </c>
      <c r="B3384" s="63" t="s">
        <v>7120</v>
      </c>
    </row>
    <row r="3385" spans="1:2" x14ac:dyDescent="0.25">
      <c r="A3385" s="62">
        <v>27111725</v>
      </c>
      <c r="B3385" s="63" t="s">
        <v>7672</v>
      </c>
    </row>
    <row r="3386" spans="1:2" x14ac:dyDescent="0.25">
      <c r="A3386" s="62">
        <v>27111726</v>
      </c>
      <c r="B3386" s="63" t="s">
        <v>15778</v>
      </c>
    </row>
    <row r="3387" spans="1:2" x14ac:dyDescent="0.25">
      <c r="A3387" s="62">
        <v>27111727</v>
      </c>
      <c r="B3387" s="63" t="s">
        <v>10111</v>
      </c>
    </row>
    <row r="3388" spans="1:2" x14ac:dyDescent="0.25">
      <c r="A3388" s="62">
        <v>27111801</v>
      </c>
      <c r="B3388" s="63" t="s">
        <v>10415</v>
      </c>
    </row>
    <row r="3389" spans="1:2" x14ac:dyDescent="0.25">
      <c r="A3389" s="62">
        <v>27111802</v>
      </c>
      <c r="B3389" s="63" t="s">
        <v>4736</v>
      </c>
    </row>
    <row r="3390" spans="1:2" x14ac:dyDescent="0.25">
      <c r="A3390" s="62">
        <v>27111803</v>
      </c>
      <c r="B3390" s="63" t="s">
        <v>14734</v>
      </c>
    </row>
    <row r="3391" spans="1:2" x14ac:dyDescent="0.25">
      <c r="A3391" s="62">
        <v>27111804</v>
      </c>
      <c r="B3391" s="63" t="s">
        <v>18290</v>
      </c>
    </row>
    <row r="3392" spans="1:2" x14ac:dyDescent="0.25">
      <c r="A3392" s="62">
        <v>27111806</v>
      </c>
      <c r="B3392" s="63" t="s">
        <v>5609</v>
      </c>
    </row>
    <row r="3393" spans="1:2" x14ac:dyDescent="0.25">
      <c r="A3393" s="62">
        <v>27111807</v>
      </c>
      <c r="B3393" s="63" t="s">
        <v>7176</v>
      </c>
    </row>
    <row r="3394" spans="1:2" x14ac:dyDescent="0.25">
      <c r="A3394" s="62">
        <v>27111809</v>
      </c>
      <c r="B3394" s="63" t="s">
        <v>8785</v>
      </c>
    </row>
    <row r="3395" spans="1:2" x14ac:dyDescent="0.25">
      <c r="A3395" s="62">
        <v>27111810</v>
      </c>
      <c r="B3395" s="63" t="s">
        <v>3509</v>
      </c>
    </row>
    <row r="3396" spans="1:2" x14ac:dyDescent="0.25">
      <c r="A3396" s="62">
        <v>27111901</v>
      </c>
      <c r="B3396" s="63" t="s">
        <v>16336</v>
      </c>
    </row>
    <row r="3397" spans="1:2" x14ac:dyDescent="0.25">
      <c r="A3397" s="62">
        <v>27111902</v>
      </c>
      <c r="B3397" s="63" t="s">
        <v>14692</v>
      </c>
    </row>
    <row r="3398" spans="1:2" x14ac:dyDescent="0.25">
      <c r="A3398" s="62">
        <v>27111903</v>
      </c>
      <c r="B3398" s="63" t="s">
        <v>13719</v>
      </c>
    </row>
    <row r="3399" spans="1:2" x14ac:dyDescent="0.25">
      <c r="A3399" s="62">
        <v>27111904</v>
      </c>
      <c r="B3399" s="63" t="s">
        <v>10465</v>
      </c>
    </row>
    <row r="3400" spans="1:2" x14ac:dyDescent="0.25">
      <c r="A3400" s="62">
        <v>27111905</v>
      </c>
      <c r="B3400" s="63" t="s">
        <v>1073</v>
      </c>
    </row>
    <row r="3401" spans="1:2" x14ac:dyDescent="0.25">
      <c r="A3401" s="62">
        <v>27111906</v>
      </c>
      <c r="B3401" s="63" t="s">
        <v>16347</v>
      </c>
    </row>
    <row r="3402" spans="1:2" x14ac:dyDescent="0.25">
      <c r="A3402" s="62">
        <v>27111907</v>
      </c>
      <c r="B3402" s="63" t="s">
        <v>4784</v>
      </c>
    </row>
    <row r="3403" spans="1:2" x14ac:dyDescent="0.25">
      <c r="A3403" s="62">
        <v>27111908</v>
      </c>
      <c r="B3403" s="63" t="s">
        <v>7804</v>
      </c>
    </row>
    <row r="3404" spans="1:2" x14ac:dyDescent="0.25">
      <c r="A3404" s="62">
        <v>27111909</v>
      </c>
      <c r="B3404" s="63" t="s">
        <v>17133</v>
      </c>
    </row>
    <row r="3405" spans="1:2" x14ac:dyDescent="0.25">
      <c r="A3405" s="62">
        <v>27111910</v>
      </c>
      <c r="B3405" s="63" t="s">
        <v>4323</v>
      </c>
    </row>
    <row r="3406" spans="1:2" x14ac:dyDescent="0.25">
      <c r="A3406" s="62">
        <v>27111911</v>
      </c>
      <c r="B3406" s="63" t="s">
        <v>4017</v>
      </c>
    </row>
    <row r="3407" spans="1:2" x14ac:dyDescent="0.25">
      <c r="A3407" s="62">
        <v>27112001</v>
      </c>
      <c r="B3407" s="63" t="s">
        <v>15980</v>
      </c>
    </row>
    <row r="3408" spans="1:2" x14ac:dyDescent="0.25">
      <c r="A3408" s="62">
        <v>27112002</v>
      </c>
      <c r="B3408" s="63" t="s">
        <v>2099</v>
      </c>
    </row>
    <row r="3409" spans="1:2" x14ac:dyDescent="0.25">
      <c r="A3409" s="62">
        <v>27112003</v>
      </c>
      <c r="B3409" s="63" t="s">
        <v>7811</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14940</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15530</v>
      </c>
    </row>
    <row r="3419" spans="1:2" x14ac:dyDescent="0.25">
      <c r="A3419" s="62">
        <v>27112013</v>
      </c>
      <c r="B3419" s="63" t="s">
        <v>9834</v>
      </c>
    </row>
    <row r="3420" spans="1:2" x14ac:dyDescent="0.25">
      <c r="A3420" s="62">
        <v>27112014</v>
      </c>
      <c r="B3420" s="63" t="s">
        <v>14311</v>
      </c>
    </row>
    <row r="3421" spans="1:2" x14ac:dyDescent="0.25">
      <c r="A3421" s="62">
        <v>27112015</v>
      </c>
      <c r="B3421" s="63" t="s">
        <v>10288</v>
      </c>
    </row>
    <row r="3422" spans="1:2" x14ac:dyDescent="0.25">
      <c r="A3422" s="62">
        <v>27112016</v>
      </c>
      <c r="B3422" s="63" t="s">
        <v>17358</v>
      </c>
    </row>
    <row r="3423" spans="1:2" x14ac:dyDescent="0.25">
      <c r="A3423" s="62">
        <v>27112017</v>
      </c>
      <c r="B3423" s="63" t="s">
        <v>8659</v>
      </c>
    </row>
    <row r="3424" spans="1:2" x14ac:dyDescent="0.25">
      <c r="A3424" s="62">
        <v>27112101</v>
      </c>
      <c r="B3424" s="63" t="s">
        <v>2593</v>
      </c>
    </row>
    <row r="3425" spans="1:2" x14ac:dyDescent="0.25">
      <c r="A3425" s="62">
        <v>27112102</v>
      </c>
      <c r="B3425" s="63" t="s">
        <v>1438</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8152</v>
      </c>
    </row>
    <row r="3430" spans="1:2" x14ac:dyDescent="0.25">
      <c r="A3430" s="62">
        <v>27112107</v>
      </c>
      <c r="B3430" s="63" t="s">
        <v>16970</v>
      </c>
    </row>
    <row r="3431" spans="1:2" x14ac:dyDescent="0.25">
      <c r="A3431" s="62">
        <v>27112108</v>
      </c>
      <c r="B3431" s="63" t="s">
        <v>15825</v>
      </c>
    </row>
    <row r="3432" spans="1:2" x14ac:dyDescent="0.25">
      <c r="A3432" s="62">
        <v>27112109</v>
      </c>
      <c r="B3432" s="63" t="s">
        <v>1335</v>
      </c>
    </row>
    <row r="3433" spans="1:2" x14ac:dyDescent="0.25">
      <c r="A3433" s="62">
        <v>27112110</v>
      </c>
      <c r="B3433" s="63" t="s">
        <v>9981</v>
      </c>
    </row>
    <row r="3434" spans="1:2" x14ac:dyDescent="0.25">
      <c r="A3434" s="62">
        <v>27112111</v>
      </c>
      <c r="B3434" s="63" t="s">
        <v>3912</v>
      </c>
    </row>
    <row r="3435" spans="1:2" x14ac:dyDescent="0.25">
      <c r="A3435" s="62">
        <v>27112112</v>
      </c>
      <c r="B3435" s="63" t="s">
        <v>75</v>
      </c>
    </row>
    <row r="3436" spans="1:2" x14ac:dyDescent="0.25">
      <c r="A3436" s="62">
        <v>27112113</v>
      </c>
      <c r="B3436" s="63" t="s">
        <v>3637</v>
      </c>
    </row>
    <row r="3437" spans="1:2" x14ac:dyDescent="0.25">
      <c r="A3437" s="62">
        <v>27112114</v>
      </c>
      <c r="B3437" s="63" t="s">
        <v>13536</v>
      </c>
    </row>
    <row r="3438" spans="1:2" x14ac:dyDescent="0.25">
      <c r="A3438" s="62">
        <v>27112115</v>
      </c>
      <c r="B3438" s="63" t="s">
        <v>18203</v>
      </c>
    </row>
    <row r="3439" spans="1:2" x14ac:dyDescent="0.25">
      <c r="A3439" s="62">
        <v>27112116</v>
      </c>
      <c r="B3439" s="63" t="s">
        <v>712</v>
      </c>
    </row>
    <row r="3440" spans="1:2" x14ac:dyDescent="0.25">
      <c r="A3440" s="62">
        <v>27112117</v>
      </c>
      <c r="B3440" s="63" t="s">
        <v>12035</v>
      </c>
    </row>
    <row r="3441" spans="1:2" x14ac:dyDescent="0.25">
      <c r="A3441" s="62">
        <v>27112119</v>
      </c>
      <c r="B3441" s="63" t="s">
        <v>5953</v>
      </c>
    </row>
    <row r="3442" spans="1:2" x14ac:dyDescent="0.25">
      <c r="A3442" s="62">
        <v>27112120</v>
      </c>
      <c r="B3442" s="63" t="s">
        <v>10154</v>
      </c>
    </row>
    <row r="3443" spans="1:2" x14ac:dyDescent="0.25">
      <c r="A3443" s="62">
        <v>27112121</v>
      </c>
      <c r="B3443" s="63" t="s">
        <v>11175</v>
      </c>
    </row>
    <row r="3444" spans="1:2" x14ac:dyDescent="0.25">
      <c r="A3444" s="62">
        <v>27112122</v>
      </c>
      <c r="B3444" s="63" t="s">
        <v>6423</v>
      </c>
    </row>
    <row r="3445" spans="1:2" x14ac:dyDescent="0.25">
      <c r="A3445" s="62">
        <v>27112123</v>
      </c>
      <c r="B3445" s="63" t="s">
        <v>3612</v>
      </c>
    </row>
    <row r="3446" spans="1:2" x14ac:dyDescent="0.25">
      <c r="A3446" s="62">
        <v>27112124</v>
      </c>
      <c r="B3446" s="63" t="s">
        <v>2776</v>
      </c>
    </row>
    <row r="3447" spans="1:2" x14ac:dyDescent="0.25">
      <c r="A3447" s="62">
        <v>27112125</v>
      </c>
      <c r="B3447" s="63" t="s">
        <v>12814</v>
      </c>
    </row>
    <row r="3448" spans="1:2" x14ac:dyDescent="0.25">
      <c r="A3448" s="62">
        <v>27112126</v>
      </c>
      <c r="B3448" s="63" t="s">
        <v>11719</v>
      </c>
    </row>
    <row r="3449" spans="1:2" x14ac:dyDescent="0.25">
      <c r="A3449" s="62">
        <v>27112127</v>
      </c>
      <c r="B3449" s="63" t="s">
        <v>6796</v>
      </c>
    </row>
    <row r="3450" spans="1:2" x14ac:dyDescent="0.25">
      <c r="A3450" s="62">
        <v>27112128</v>
      </c>
      <c r="B3450" s="63" t="s">
        <v>5933</v>
      </c>
    </row>
    <row r="3451" spans="1:2" x14ac:dyDescent="0.25">
      <c r="A3451" s="62">
        <v>27112129</v>
      </c>
      <c r="B3451" s="63" t="s">
        <v>1461</v>
      </c>
    </row>
    <row r="3452" spans="1:2" x14ac:dyDescent="0.25">
      <c r="A3452" s="62">
        <v>27112130</v>
      </c>
      <c r="B3452" s="63" t="s">
        <v>9579</v>
      </c>
    </row>
    <row r="3453" spans="1:2" x14ac:dyDescent="0.25">
      <c r="A3453" s="62">
        <v>27112131</v>
      </c>
      <c r="B3453" s="63" t="s">
        <v>14040</v>
      </c>
    </row>
    <row r="3454" spans="1:2" x14ac:dyDescent="0.25">
      <c r="A3454" s="62">
        <v>27112132</v>
      </c>
      <c r="B3454" s="63" t="s">
        <v>6288</v>
      </c>
    </row>
    <row r="3455" spans="1:2" x14ac:dyDescent="0.25">
      <c r="A3455" s="62">
        <v>27112133</v>
      </c>
      <c r="B3455" s="63" t="s">
        <v>12770</v>
      </c>
    </row>
    <row r="3456" spans="1:2" x14ac:dyDescent="0.25">
      <c r="A3456" s="62">
        <v>27112134</v>
      </c>
      <c r="B3456" s="63" t="s">
        <v>14089</v>
      </c>
    </row>
    <row r="3457" spans="1:2" x14ac:dyDescent="0.25">
      <c r="A3457" s="62">
        <v>27112201</v>
      </c>
      <c r="B3457" s="63" t="s">
        <v>2100</v>
      </c>
    </row>
    <row r="3458" spans="1:2" x14ac:dyDescent="0.25">
      <c r="A3458" s="62">
        <v>27112202</v>
      </c>
      <c r="B3458" s="63" t="s">
        <v>6645</v>
      </c>
    </row>
    <row r="3459" spans="1:2" x14ac:dyDescent="0.25">
      <c r="A3459" s="62">
        <v>27112203</v>
      </c>
      <c r="B3459" s="63" t="s">
        <v>7363</v>
      </c>
    </row>
    <row r="3460" spans="1:2" x14ac:dyDescent="0.25">
      <c r="A3460" s="62">
        <v>27112205</v>
      </c>
      <c r="B3460" s="63" t="s">
        <v>8948</v>
      </c>
    </row>
    <row r="3461" spans="1:2" x14ac:dyDescent="0.25">
      <c r="A3461" s="62">
        <v>27112301</v>
      </c>
      <c r="B3461" s="63" t="s">
        <v>10182</v>
      </c>
    </row>
    <row r="3462" spans="1:2" x14ac:dyDescent="0.25">
      <c r="A3462" s="62">
        <v>27112302</v>
      </c>
      <c r="B3462" s="63" t="s">
        <v>13554</v>
      </c>
    </row>
    <row r="3463" spans="1:2" x14ac:dyDescent="0.25">
      <c r="A3463" s="62">
        <v>27112303</v>
      </c>
      <c r="B3463" s="63" t="s">
        <v>4662</v>
      </c>
    </row>
    <row r="3464" spans="1:2" x14ac:dyDescent="0.25">
      <c r="A3464" s="62">
        <v>27112304</v>
      </c>
      <c r="B3464" s="63" t="s">
        <v>2969</v>
      </c>
    </row>
    <row r="3465" spans="1:2" x14ac:dyDescent="0.25">
      <c r="A3465" s="62">
        <v>27112305</v>
      </c>
      <c r="B3465" s="63" t="s">
        <v>3688</v>
      </c>
    </row>
    <row r="3466" spans="1:2" x14ac:dyDescent="0.25">
      <c r="A3466" s="62">
        <v>27112306</v>
      </c>
      <c r="B3466" s="63" t="s">
        <v>7613</v>
      </c>
    </row>
    <row r="3467" spans="1:2" x14ac:dyDescent="0.25">
      <c r="A3467" s="62">
        <v>27112401</v>
      </c>
      <c r="B3467" s="63" t="s">
        <v>11385</v>
      </c>
    </row>
    <row r="3468" spans="1:2" x14ac:dyDescent="0.25">
      <c r="A3468" s="62">
        <v>27112402</v>
      </c>
      <c r="B3468" s="63" t="s">
        <v>12180</v>
      </c>
    </row>
    <row r="3469" spans="1:2" x14ac:dyDescent="0.25">
      <c r="A3469" s="62">
        <v>27112403</v>
      </c>
      <c r="B3469" s="63" t="s">
        <v>3218</v>
      </c>
    </row>
    <row r="3470" spans="1:2" x14ac:dyDescent="0.25">
      <c r="A3470" s="62">
        <v>27112404</v>
      </c>
      <c r="B3470" s="63" t="s">
        <v>13877</v>
      </c>
    </row>
    <row r="3471" spans="1:2" x14ac:dyDescent="0.25">
      <c r="A3471" s="62">
        <v>27112405</v>
      </c>
      <c r="B3471" s="63" t="s">
        <v>11841</v>
      </c>
    </row>
    <row r="3472" spans="1:2" x14ac:dyDescent="0.25">
      <c r="A3472" s="62">
        <v>27112406</v>
      </c>
      <c r="B3472" s="63" t="s">
        <v>252</v>
      </c>
    </row>
    <row r="3473" spans="1:2" x14ac:dyDescent="0.25">
      <c r="A3473" s="62">
        <v>27112407</v>
      </c>
      <c r="B3473" s="63" t="s">
        <v>8744</v>
      </c>
    </row>
    <row r="3474" spans="1:2" x14ac:dyDescent="0.25">
      <c r="A3474" s="62">
        <v>27112501</v>
      </c>
      <c r="B3474" s="63" t="s">
        <v>9278</v>
      </c>
    </row>
    <row r="3475" spans="1:2" x14ac:dyDescent="0.25">
      <c r="A3475" s="62">
        <v>27112502</v>
      </c>
      <c r="B3475" s="63" t="s">
        <v>4391</v>
      </c>
    </row>
    <row r="3476" spans="1:2" x14ac:dyDescent="0.25">
      <c r="A3476" s="62">
        <v>27112503</v>
      </c>
      <c r="B3476" s="63" t="s">
        <v>10010</v>
      </c>
    </row>
    <row r="3477" spans="1:2" x14ac:dyDescent="0.25">
      <c r="A3477" s="62">
        <v>27112504</v>
      </c>
      <c r="B3477" s="63" t="s">
        <v>11359</v>
      </c>
    </row>
    <row r="3478" spans="1:2" x14ac:dyDescent="0.25">
      <c r="A3478" s="62">
        <v>27112505</v>
      </c>
      <c r="B3478" s="63" t="s">
        <v>2436</v>
      </c>
    </row>
    <row r="3479" spans="1:2" x14ac:dyDescent="0.25">
      <c r="A3479" s="62">
        <v>27112506</v>
      </c>
      <c r="B3479" s="63" t="s">
        <v>4396</v>
      </c>
    </row>
    <row r="3480" spans="1:2" x14ac:dyDescent="0.25">
      <c r="A3480" s="62">
        <v>27112601</v>
      </c>
      <c r="B3480" s="63" t="s">
        <v>1120</v>
      </c>
    </row>
    <row r="3481" spans="1:2" x14ac:dyDescent="0.25">
      <c r="A3481" s="62">
        <v>27112602</v>
      </c>
      <c r="B3481" s="63" t="s">
        <v>3888</v>
      </c>
    </row>
    <row r="3482" spans="1:2" x14ac:dyDescent="0.25">
      <c r="A3482" s="62">
        <v>27112701</v>
      </c>
      <c r="B3482" s="63" t="s">
        <v>4052</v>
      </c>
    </row>
    <row r="3483" spans="1:2" x14ac:dyDescent="0.25">
      <c r="A3483" s="62">
        <v>27112702</v>
      </c>
      <c r="B3483" s="63" t="s">
        <v>9160</v>
      </c>
    </row>
    <row r="3484" spans="1:2" x14ac:dyDescent="0.25">
      <c r="A3484" s="62">
        <v>27112703</v>
      </c>
      <c r="B3484" s="63" t="s">
        <v>4808</v>
      </c>
    </row>
    <row r="3485" spans="1:2" x14ac:dyDescent="0.25">
      <c r="A3485" s="62">
        <v>27112704</v>
      </c>
      <c r="B3485" s="63" t="s">
        <v>3644</v>
      </c>
    </row>
    <row r="3486" spans="1:2" x14ac:dyDescent="0.25">
      <c r="A3486" s="62">
        <v>27112705</v>
      </c>
      <c r="B3486" s="63" t="s">
        <v>17675</v>
      </c>
    </row>
    <row r="3487" spans="1:2" x14ac:dyDescent="0.25">
      <c r="A3487" s="62">
        <v>27112706</v>
      </c>
      <c r="B3487" s="63" t="s">
        <v>10394</v>
      </c>
    </row>
    <row r="3488" spans="1:2" x14ac:dyDescent="0.25">
      <c r="A3488" s="62">
        <v>27112707</v>
      </c>
      <c r="B3488" s="63" t="s">
        <v>8943</v>
      </c>
    </row>
    <row r="3489" spans="1:2" x14ac:dyDescent="0.25">
      <c r="A3489" s="62">
        <v>27112708</v>
      </c>
      <c r="B3489" s="63" t="s">
        <v>14494</v>
      </c>
    </row>
    <row r="3490" spans="1:2" x14ac:dyDescent="0.25">
      <c r="A3490" s="62">
        <v>27112709</v>
      </c>
      <c r="B3490" s="63" t="s">
        <v>1688</v>
      </c>
    </row>
    <row r="3491" spans="1:2" x14ac:dyDescent="0.25">
      <c r="A3491" s="62">
        <v>27112710</v>
      </c>
      <c r="B3491" s="63" t="s">
        <v>3712</v>
      </c>
    </row>
    <row r="3492" spans="1:2" x14ac:dyDescent="0.25">
      <c r="A3492" s="62">
        <v>27112711</v>
      </c>
      <c r="B3492" s="63" t="s">
        <v>376</v>
      </c>
    </row>
    <row r="3493" spans="1:2" x14ac:dyDescent="0.25">
      <c r="A3493" s="62">
        <v>27112712</v>
      </c>
      <c r="B3493" s="63" t="s">
        <v>1741</v>
      </c>
    </row>
    <row r="3494" spans="1:2" x14ac:dyDescent="0.25">
      <c r="A3494" s="62">
        <v>27112713</v>
      </c>
      <c r="B3494" s="63" t="s">
        <v>5439</v>
      </c>
    </row>
    <row r="3495" spans="1:2" x14ac:dyDescent="0.25">
      <c r="A3495" s="62">
        <v>27112714</v>
      </c>
      <c r="B3495" s="63" t="s">
        <v>12368</v>
      </c>
    </row>
    <row r="3496" spans="1:2" x14ac:dyDescent="0.25">
      <c r="A3496" s="62">
        <v>27112715</v>
      </c>
      <c r="B3496" s="63" t="s">
        <v>8569</v>
      </c>
    </row>
    <row r="3497" spans="1:2" x14ac:dyDescent="0.25">
      <c r="A3497" s="62">
        <v>27112716</v>
      </c>
      <c r="B3497" s="63" t="s">
        <v>5312</v>
      </c>
    </row>
    <row r="3498" spans="1:2" x14ac:dyDescent="0.25">
      <c r="A3498" s="62">
        <v>27112717</v>
      </c>
      <c r="B3498" s="63" t="s">
        <v>5448</v>
      </c>
    </row>
    <row r="3499" spans="1:2" x14ac:dyDescent="0.25">
      <c r="A3499" s="62">
        <v>27112718</v>
      </c>
      <c r="B3499" s="63" t="s">
        <v>9626</v>
      </c>
    </row>
    <row r="3500" spans="1:2" x14ac:dyDescent="0.25">
      <c r="A3500" s="62">
        <v>27112719</v>
      </c>
      <c r="B3500" s="63" t="s">
        <v>16720</v>
      </c>
    </row>
    <row r="3501" spans="1:2" x14ac:dyDescent="0.25">
      <c r="A3501" s="62">
        <v>27112720</v>
      </c>
      <c r="B3501" s="63" t="s">
        <v>3932</v>
      </c>
    </row>
    <row r="3502" spans="1:2" x14ac:dyDescent="0.25">
      <c r="A3502" s="62">
        <v>27112721</v>
      </c>
      <c r="B3502" s="63" t="s">
        <v>8862</v>
      </c>
    </row>
    <row r="3503" spans="1:2" x14ac:dyDescent="0.25">
      <c r="A3503" s="62">
        <v>27112801</v>
      </c>
      <c r="B3503" s="63" t="s">
        <v>14515</v>
      </c>
    </row>
    <row r="3504" spans="1:2" x14ac:dyDescent="0.25">
      <c r="A3504" s="62">
        <v>27112802</v>
      </c>
      <c r="B3504" s="63" t="s">
        <v>18479</v>
      </c>
    </row>
    <row r="3505" spans="1:2" x14ac:dyDescent="0.25">
      <c r="A3505" s="62">
        <v>27112803</v>
      </c>
      <c r="B3505" s="63" t="s">
        <v>9922</v>
      </c>
    </row>
    <row r="3506" spans="1:2" x14ac:dyDescent="0.25">
      <c r="A3506" s="62">
        <v>27112804</v>
      </c>
      <c r="B3506" s="63" t="s">
        <v>9902</v>
      </c>
    </row>
    <row r="3507" spans="1:2" x14ac:dyDescent="0.25">
      <c r="A3507" s="62">
        <v>27112805</v>
      </c>
      <c r="B3507" s="63" t="s">
        <v>15872</v>
      </c>
    </row>
    <row r="3508" spans="1:2" x14ac:dyDescent="0.25">
      <c r="A3508" s="62">
        <v>27112806</v>
      </c>
      <c r="B3508" s="63" t="s">
        <v>846</v>
      </c>
    </row>
    <row r="3509" spans="1:2" x14ac:dyDescent="0.25">
      <c r="A3509" s="62">
        <v>27112807</v>
      </c>
      <c r="B3509" s="63" t="s">
        <v>11359</v>
      </c>
    </row>
    <row r="3510" spans="1:2" x14ac:dyDescent="0.25">
      <c r="A3510" s="62">
        <v>27112808</v>
      </c>
      <c r="B3510" s="63" t="s">
        <v>16313</v>
      </c>
    </row>
    <row r="3511" spans="1:2" x14ac:dyDescent="0.25">
      <c r="A3511" s="62">
        <v>27112809</v>
      </c>
      <c r="B3511" s="63" t="s">
        <v>7760</v>
      </c>
    </row>
    <row r="3512" spans="1:2" x14ac:dyDescent="0.25">
      <c r="A3512" s="62">
        <v>27112810</v>
      </c>
      <c r="B3512" s="63" t="s">
        <v>17404</v>
      </c>
    </row>
    <row r="3513" spans="1:2" x14ac:dyDescent="0.25">
      <c r="A3513" s="62">
        <v>27112811</v>
      </c>
      <c r="B3513" s="63" t="s">
        <v>14488</v>
      </c>
    </row>
    <row r="3514" spans="1:2" x14ac:dyDescent="0.25">
      <c r="A3514" s="62">
        <v>27112812</v>
      </c>
      <c r="B3514" s="63" t="s">
        <v>8803</v>
      </c>
    </row>
    <row r="3515" spans="1:2" x14ac:dyDescent="0.25">
      <c r="A3515" s="62">
        <v>27112813</v>
      </c>
      <c r="B3515" s="63" t="s">
        <v>4948</v>
      </c>
    </row>
    <row r="3516" spans="1:2" x14ac:dyDescent="0.25">
      <c r="A3516" s="62">
        <v>27112814</v>
      </c>
      <c r="B3516" s="63" t="s">
        <v>3321</v>
      </c>
    </row>
    <row r="3517" spans="1:2" x14ac:dyDescent="0.25">
      <c r="A3517" s="62">
        <v>27112815</v>
      </c>
      <c r="B3517" s="63" t="s">
        <v>2523</v>
      </c>
    </row>
    <row r="3518" spans="1:2" x14ac:dyDescent="0.25">
      <c r="A3518" s="62">
        <v>27112818</v>
      </c>
      <c r="B3518" s="63" t="s">
        <v>14541</v>
      </c>
    </row>
    <row r="3519" spans="1:2" x14ac:dyDescent="0.25">
      <c r="A3519" s="62">
        <v>27112819</v>
      </c>
      <c r="B3519" s="63" t="s">
        <v>8220</v>
      </c>
    </row>
    <row r="3520" spans="1:2" x14ac:dyDescent="0.25">
      <c r="A3520" s="62">
        <v>27112820</v>
      </c>
      <c r="B3520" s="63" t="s">
        <v>11447</v>
      </c>
    </row>
    <row r="3521" spans="1:2" x14ac:dyDescent="0.25">
      <c r="A3521" s="62">
        <v>27112821</v>
      </c>
      <c r="B3521" s="63" t="s">
        <v>3671</v>
      </c>
    </row>
    <row r="3522" spans="1:2" x14ac:dyDescent="0.25">
      <c r="A3522" s="62">
        <v>27112822</v>
      </c>
      <c r="B3522" s="63" t="s">
        <v>17780</v>
      </c>
    </row>
    <row r="3523" spans="1:2" x14ac:dyDescent="0.25">
      <c r="A3523" s="62">
        <v>27112823</v>
      </c>
      <c r="B3523" s="63" t="s">
        <v>5665</v>
      </c>
    </row>
    <row r="3524" spans="1:2" x14ac:dyDescent="0.25">
      <c r="A3524" s="62">
        <v>27112824</v>
      </c>
      <c r="B3524" s="63" t="s">
        <v>14977</v>
      </c>
    </row>
    <row r="3525" spans="1:2" x14ac:dyDescent="0.25">
      <c r="A3525" s="62">
        <v>27112825</v>
      </c>
      <c r="B3525" s="63" t="s">
        <v>15668</v>
      </c>
    </row>
    <row r="3526" spans="1:2" x14ac:dyDescent="0.25">
      <c r="A3526" s="62">
        <v>27112826</v>
      </c>
      <c r="B3526" s="63" t="s">
        <v>11042</v>
      </c>
    </row>
    <row r="3527" spans="1:2" x14ac:dyDescent="0.25">
      <c r="A3527" s="62">
        <v>27112901</v>
      </c>
      <c r="B3527" s="63" t="s">
        <v>10696</v>
      </c>
    </row>
    <row r="3528" spans="1:2" x14ac:dyDescent="0.25">
      <c r="A3528" s="62">
        <v>27112902</v>
      </c>
      <c r="B3528" s="63" t="s">
        <v>2725</v>
      </c>
    </row>
    <row r="3529" spans="1:2" x14ac:dyDescent="0.25">
      <c r="A3529" s="62">
        <v>27112903</v>
      </c>
      <c r="B3529" s="63" t="s">
        <v>7536</v>
      </c>
    </row>
    <row r="3530" spans="1:2" x14ac:dyDescent="0.25">
      <c r="A3530" s="62">
        <v>27112904</v>
      </c>
      <c r="B3530" s="63" t="s">
        <v>15677</v>
      </c>
    </row>
    <row r="3531" spans="1:2" x14ac:dyDescent="0.25">
      <c r="A3531" s="62">
        <v>27112905</v>
      </c>
      <c r="B3531" s="63" t="s">
        <v>10963</v>
      </c>
    </row>
    <row r="3532" spans="1:2" x14ac:dyDescent="0.25">
      <c r="A3532" s="62">
        <v>27112906</v>
      </c>
      <c r="B3532" s="63" t="s">
        <v>9818</v>
      </c>
    </row>
    <row r="3533" spans="1:2" x14ac:dyDescent="0.25">
      <c r="A3533" s="62">
        <v>27112907</v>
      </c>
      <c r="B3533" s="63" t="s">
        <v>18079</v>
      </c>
    </row>
    <row r="3534" spans="1:2" x14ac:dyDescent="0.25">
      <c r="A3534" s="62">
        <v>27112908</v>
      </c>
      <c r="B3534" s="63" t="s">
        <v>17988</v>
      </c>
    </row>
    <row r="3535" spans="1:2" x14ac:dyDescent="0.25">
      <c r="A3535" s="62">
        <v>27113001</v>
      </c>
      <c r="B3535" s="63" t="s">
        <v>12111</v>
      </c>
    </row>
    <row r="3536" spans="1:2" x14ac:dyDescent="0.25">
      <c r="A3536" s="62">
        <v>27113002</v>
      </c>
      <c r="B3536" s="63" t="s">
        <v>8351</v>
      </c>
    </row>
    <row r="3537" spans="1:2" x14ac:dyDescent="0.25">
      <c r="A3537" s="62">
        <v>27113003</v>
      </c>
      <c r="B3537" s="63" t="s">
        <v>994</v>
      </c>
    </row>
    <row r="3538" spans="1:2" x14ac:dyDescent="0.25">
      <c r="A3538" s="62">
        <v>27113004</v>
      </c>
      <c r="B3538" s="63" t="s">
        <v>10051</v>
      </c>
    </row>
    <row r="3539" spans="1:2" x14ac:dyDescent="0.25">
      <c r="A3539" s="62">
        <v>27113101</v>
      </c>
      <c r="B3539" s="63" t="s">
        <v>9484</v>
      </c>
    </row>
    <row r="3540" spans="1:2" x14ac:dyDescent="0.25">
      <c r="A3540" s="62">
        <v>27113102</v>
      </c>
      <c r="B3540" s="63" t="s">
        <v>2308</v>
      </c>
    </row>
    <row r="3541" spans="1:2" x14ac:dyDescent="0.25">
      <c r="A3541" s="62">
        <v>27113103</v>
      </c>
      <c r="B3541" s="63" t="s">
        <v>13561</v>
      </c>
    </row>
    <row r="3542" spans="1:2" x14ac:dyDescent="0.25">
      <c r="A3542" s="62">
        <v>27113201</v>
      </c>
      <c r="B3542" s="63" t="s">
        <v>9310</v>
      </c>
    </row>
    <row r="3543" spans="1:2" x14ac:dyDescent="0.25">
      <c r="A3543" s="62">
        <v>27113202</v>
      </c>
      <c r="B3543" s="63" t="s">
        <v>14846</v>
      </c>
    </row>
    <row r="3544" spans="1:2" x14ac:dyDescent="0.25">
      <c r="A3544" s="62">
        <v>27113203</v>
      </c>
      <c r="B3544" s="63" t="s">
        <v>14680</v>
      </c>
    </row>
    <row r="3545" spans="1:2" x14ac:dyDescent="0.25">
      <c r="A3545" s="62">
        <v>27113204</v>
      </c>
      <c r="B3545" s="63" t="s">
        <v>8307</v>
      </c>
    </row>
    <row r="3546" spans="1:2" x14ac:dyDescent="0.25">
      <c r="A3546" s="62">
        <v>27121501</v>
      </c>
      <c r="B3546" s="63" t="s">
        <v>17836</v>
      </c>
    </row>
    <row r="3547" spans="1:2" x14ac:dyDescent="0.25">
      <c r="A3547" s="62">
        <v>27121502</v>
      </c>
      <c r="B3547" s="63" t="s">
        <v>15376</v>
      </c>
    </row>
    <row r="3548" spans="1:2" x14ac:dyDescent="0.25">
      <c r="A3548" s="62">
        <v>27121503</v>
      </c>
      <c r="B3548" s="63" t="s">
        <v>8550</v>
      </c>
    </row>
    <row r="3549" spans="1:2" x14ac:dyDescent="0.25">
      <c r="A3549" s="62">
        <v>27121601</v>
      </c>
      <c r="B3549" s="63" t="s">
        <v>11102</v>
      </c>
    </row>
    <row r="3550" spans="1:2" x14ac:dyDescent="0.25">
      <c r="A3550" s="62">
        <v>27121602</v>
      </c>
      <c r="B3550" s="63" t="s">
        <v>18749</v>
      </c>
    </row>
    <row r="3551" spans="1:2" x14ac:dyDescent="0.25">
      <c r="A3551" s="62">
        <v>27121603</v>
      </c>
      <c r="B3551" s="63" t="s">
        <v>18469</v>
      </c>
    </row>
    <row r="3552" spans="1:2" x14ac:dyDescent="0.25">
      <c r="A3552" s="62">
        <v>27121604</v>
      </c>
      <c r="B3552" s="63" t="s">
        <v>7415</v>
      </c>
    </row>
    <row r="3553" spans="1:2" x14ac:dyDescent="0.25">
      <c r="A3553" s="62">
        <v>27121605</v>
      </c>
      <c r="B3553" s="63" t="s">
        <v>13432</v>
      </c>
    </row>
    <row r="3554" spans="1:2" x14ac:dyDescent="0.25">
      <c r="A3554" s="62">
        <v>27121606</v>
      </c>
      <c r="B3554" s="63" t="s">
        <v>16495</v>
      </c>
    </row>
    <row r="3555" spans="1:2" x14ac:dyDescent="0.25">
      <c r="A3555" s="62">
        <v>27121701</v>
      </c>
      <c r="B3555" s="63" t="s">
        <v>14430</v>
      </c>
    </row>
    <row r="3556" spans="1:2" x14ac:dyDescent="0.25">
      <c r="A3556" s="62">
        <v>27121702</v>
      </c>
      <c r="B3556" s="63" t="s">
        <v>12551</v>
      </c>
    </row>
    <row r="3557" spans="1:2" x14ac:dyDescent="0.25">
      <c r="A3557" s="62">
        <v>27121703</v>
      </c>
      <c r="B3557" s="63" t="s">
        <v>3320</v>
      </c>
    </row>
    <row r="3558" spans="1:2" x14ac:dyDescent="0.25">
      <c r="A3558" s="62">
        <v>27121704</v>
      </c>
      <c r="B3558" s="63" t="s">
        <v>9421</v>
      </c>
    </row>
    <row r="3559" spans="1:2" x14ac:dyDescent="0.25">
      <c r="A3559" s="62">
        <v>27121705</v>
      </c>
      <c r="B3559" s="63" t="s">
        <v>16773</v>
      </c>
    </row>
    <row r="3560" spans="1:2" x14ac:dyDescent="0.25">
      <c r="A3560" s="62">
        <v>27121706</v>
      </c>
      <c r="B3560" s="63" t="s">
        <v>14440</v>
      </c>
    </row>
    <row r="3561" spans="1:2" x14ac:dyDescent="0.25">
      <c r="A3561" s="62">
        <v>27121707</v>
      </c>
      <c r="B3561" s="63" t="s">
        <v>8214</v>
      </c>
    </row>
    <row r="3562" spans="1:2" x14ac:dyDescent="0.25">
      <c r="A3562" s="62">
        <v>27126101</v>
      </c>
      <c r="B3562" s="63" t="s">
        <v>10315</v>
      </c>
    </row>
    <row r="3563" spans="1:2" x14ac:dyDescent="0.25">
      <c r="A3563" s="62">
        <v>27126102</v>
      </c>
      <c r="B3563" s="63" t="s">
        <v>12810</v>
      </c>
    </row>
    <row r="3564" spans="1:2" x14ac:dyDescent="0.25">
      <c r="A3564" s="62">
        <v>27131501</v>
      </c>
      <c r="B3564" s="63" t="s">
        <v>17417</v>
      </c>
    </row>
    <row r="3565" spans="1:2" x14ac:dyDescent="0.25">
      <c r="A3565" s="62">
        <v>27131502</v>
      </c>
      <c r="B3565" s="63" t="s">
        <v>10705</v>
      </c>
    </row>
    <row r="3566" spans="1:2" x14ac:dyDescent="0.25">
      <c r="A3566" s="62">
        <v>27131504</v>
      </c>
      <c r="B3566" s="63" t="s">
        <v>17174</v>
      </c>
    </row>
    <row r="3567" spans="1:2" x14ac:dyDescent="0.25">
      <c r="A3567" s="62">
        <v>27131505</v>
      </c>
      <c r="B3567" s="63" t="s">
        <v>10552</v>
      </c>
    </row>
    <row r="3568" spans="1:2" x14ac:dyDescent="0.25">
      <c r="A3568" s="62">
        <v>27131506</v>
      </c>
      <c r="B3568" s="63" t="s">
        <v>6243</v>
      </c>
    </row>
    <row r="3569" spans="1:2" x14ac:dyDescent="0.25">
      <c r="A3569" s="62">
        <v>27131507</v>
      </c>
      <c r="B3569" s="63" t="s">
        <v>416</v>
      </c>
    </row>
    <row r="3570" spans="1:2" x14ac:dyDescent="0.25">
      <c r="A3570" s="62">
        <v>27131508</v>
      </c>
      <c r="B3570" s="63" t="s">
        <v>9743</v>
      </c>
    </row>
    <row r="3571" spans="1:2" x14ac:dyDescent="0.25">
      <c r="A3571" s="62">
        <v>27131509</v>
      </c>
      <c r="B3571" s="63" t="s">
        <v>7863</v>
      </c>
    </row>
    <row r="3572" spans="1:2" x14ac:dyDescent="0.25">
      <c r="A3572" s="62">
        <v>27131510</v>
      </c>
      <c r="B3572" s="63" t="s">
        <v>13624</v>
      </c>
    </row>
    <row r="3573" spans="1:2" x14ac:dyDescent="0.25">
      <c r="A3573" s="62">
        <v>27131511</v>
      </c>
      <c r="B3573" s="63" t="s">
        <v>10338</v>
      </c>
    </row>
    <row r="3574" spans="1:2" x14ac:dyDescent="0.25">
      <c r="A3574" s="62">
        <v>27131512</v>
      </c>
      <c r="B3574" s="63" t="s">
        <v>5707</v>
      </c>
    </row>
    <row r="3575" spans="1:2" x14ac:dyDescent="0.25">
      <c r="A3575" s="62">
        <v>27131601</v>
      </c>
      <c r="B3575" s="63" t="s">
        <v>10055</v>
      </c>
    </row>
    <row r="3576" spans="1:2" x14ac:dyDescent="0.25">
      <c r="A3576" s="62">
        <v>27131603</v>
      </c>
      <c r="B3576" s="63" t="s">
        <v>4164</v>
      </c>
    </row>
    <row r="3577" spans="1:2" x14ac:dyDescent="0.25">
      <c r="A3577" s="62">
        <v>27131604</v>
      </c>
      <c r="B3577" s="63" t="s">
        <v>3020</v>
      </c>
    </row>
    <row r="3578" spans="1:2" x14ac:dyDescent="0.25">
      <c r="A3578" s="62">
        <v>27131605</v>
      </c>
      <c r="B3578" s="63" t="s">
        <v>16024</v>
      </c>
    </row>
    <row r="3579" spans="1:2" x14ac:dyDescent="0.25">
      <c r="A3579" s="62">
        <v>27131608</v>
      </c>
      <c r="B3579" s="63" t="s">
        <v>627</v>
      </c>
    </row>
    <row r="3580" spans="1:2" x14ac:dyDescent="0.25">
      <c r="A3580" s="62">
        <v>27131609</v>
      </c>
      <c r="B3580" s="63" t="s">
        <v>4686</v>
      </c>
    </row>
    <row r="3581" spans="1:2" x14ac:dyDescent="0.25">
      <c r="A3581" s="62">
        <v>27131610</v>
      </c>
      <c r="B3581" s="63" t="s">
        <v>3777</v>
      </c>
    </row>
    <row r="3582" spans="1:2" x14ac:dyDescent="0.25">
      <c r="A3582" s="62">
        <v>27131613</v>
      </c>
      <c r="B3582" s="63" t="s">
        <v>13090</v>
      </c>
    </row>
    <row r="3583" spans="1:2" x14ac:dyDescent="0.25">
      <c r="A3583" s="62">
        <v>27131614</v>
      </c>
      <c r="B3583" s="63" t="s">
        <v>8192</v>
      </c>
    </row>
    <row r="3584" spans="1:2" x14ac:dyDescent="0.25">
      <c r="A3584" s="62">
        <v>27131701</v>
      </c>
      <c r="B3584" s="63" t="s">
        <v>18599</v>
      </c>
    </row>
    <row r="3585" spans="1:2" x14ac:dyDescent="0.25">
      <c r="A3585" s="62">
        <v>27131702</v>
      </c>
      <c r="B3585" s="63" t="s">
        <v>17150</v>
      </c>
    </row>
    <row r="3586" spans="1:2" x14ac:dyDescent="0.25">
      <c r="A3586" s="62">
        <v>27131703</v>
      </c>
      <c r="B3586" s="63" t="s">
        <v>12302</v>
      </c>
    </row>
    <row r="3587" spans="1:2" x14ac:dyDescent="0.25">
      <c r="A3587" s="62">
        <v>27131704</v>
      </c>
      <c r="B3587" s="63" t="s">
        <v>3196</v>
      </c>
    </row>
    <row r="3588" spans="1:2" x14ac:dyDescent="0.25">
      <c r="A3588" s="62">
        <v>27131705</v>
      </c>
      <c r="B3588" s="63" t="s">
        <v>2115</v>
      </c>
    </row>
    <row r="3589" spans="1:2" x14ac:dyDescent="0.25">
      <c r="A3589" s="62">
        <v>27131706</v>
      </c>
      <c r="B3589" s="63" t="s">
        <v>2819</v>
      </c>
    </row>
    <row r="3590" spans="1:2" x14ac:dyDescent="0.25">
      <c r="A3590" s="62">
        <v>27131707</v>
      </c>
      <c r="B3590" s="63" t="s">
        <v>12361</v>
      </c>
    </row>
    <row r="3591" spans="1:2" x14ac:dyDescent="0.25">
      <c r="A3591" s="62">
        <v>27131708</v>
      </c>
      <c r="B3591" s="63" t="s">
        <v>16799</v>
      </c>
    </row>
    <row r="3592" spans="1:2" x14ac:dyDescent="0.25">
      <c r="A3592" s="62">
        <v>27131709</v>
      </c>
      <c r="B3592" s="63" t="s">
        <v>1955</v>
      </c>
    </row>
    <row r="3593" spans="1:2" x14ac:dyDescent="0.25">
      <c r="A3593" s="62">
        <v>27141001</v>
      </c>
      <c r="B3593" s="63" t="s">
        <v>1772</v>
      </c>
    </row>
    <row r="3594" spans="1:2" x14ac:dyDescent="0.25">
      <c r="A3594" s="62">
        <v>27141101</v>
      </c>
      <c r="B3594" s="63" t="s">
        <v>10433</v>
      </c>
    </row>
    <row r="3595" spans="1:2" x14ac:dyDescent="0.25">
      <c r="A3595" s="62">
        <v>30101501</v>
      </c>
      <c r="B3595" s="63" t="s">
        <v>9479</v>
      </c>
    </row>
    <row r="3596" spans="1:2" x14ac:dyDescent="0.25">
      <c r="A3596" s="62">
        <v>30101502</v>
      </c>
      <c r="B3596" s="63" t="s">
        <v>17582</v>
      </c>
    </row>
    <row r="3597" spans="1:2" x14ac:dyDescent="0.25">
      <c r="A3597" s="62">
        <v>30101503</v>
      </c>
      <c r="B3597" s="63" t="s">
        <v>17287</v>
      </c>
    </row>
    <row r="3598" spans="1:2" x14ac:dyDescent="0.25">
      <c r="A3598" s="62">
        <v>30101504</v>
      </c>
      <c r="B3598" s="63" t="s">
        <v>4653</v>
      </c>
    </row>
    <row r="3599" spans="1:2" x14ac:dyDescent="0.25">
      <c r="A3599" s="62">
        <v>30101505</v>
      </c>
      <c r="B3599" s="63" t="s">
        <v>2201</v>
      </c>
    </row>
    <row r="3600" spans="1:2" x14ac:dyDescent="0.25">
      <c r="A3600" s="62">
        <v>30101506</v>
      </c>
      <c r="B3600" s="63" t="s">
        <v>7966</v>
      </c>
    </row>
    <row r="3601" spans="1:2" x14ac:dyDescent="0.25">
      <c r="A3601" s="62">
        <v>30101507</v>
      </c>
      <c r="B3601" s="63" t="s">
        <v>2930</v>
      </c>
    </row>
    <row r="3602" spans="1:2" x14ac:dyDescent="0.25">
      <c r="A3602" s="62">
        <v>30101508</v>
      </c>
      <c r="B3602" s="63" t="s">
        <v>9375</v>
      </c>
    </row>
    <row r="3603" spans="1:2" x14ac:dyDescent="0.25">
      <c r="A3603" s="62">
        <v>30101509</v>
      </c>
      <c r="B3603" s="63" t="s">
        <v>11040</v>
      </c>
    </row>
    <row r="3604" spans="1:2" x14ac:dyDescent="0.25">
      <c r="A3604" s="62">
        <v>30101510</v>
      </c>
      <c r="B3604" s="63" t="s">
        <v>18728</v>
      </c>
    </row>
    <row r="3605" spans="1:2" x14ac:dyDescent="0.25">
      <c r="A3605" s="62">
        <v>30101511</v>
      </c>
      <c r="B3605" s="63" t="s">
        <v>14510</v>
      </c>
    </row>
    <row r="3606" spans="1:2" x14ac:dyDescent="0.25">
      <c r="A3606" s="62">
        <v>30101512</v>
      </c>
      <c r="B3606" s="63" t="s">
        <v>14722</v>
      </c>
    </row>
    <row r="3607" spans="1:2" x14ac:dyDescent="0.25">
      <c r="A3607" s="62">
        <v>30101513</v>
      </c>
      <c r="B3607" s="63" t="s">
        <v>16581</v>
      </c>
    </row>
    <row r="3608" spans="1:2" x14ac:dyDescent="0.25">
      <c r="A3608" s="62">
        <v>30101514</v>
      </c>
      <c r="B3608" s="63" t="s">
        <v>12584</v>
      </c>
    </row>
    <row r="3609" spans="1:2" x14ac:dyDescent="0.25">
      <c r="A3609" s="62">
        <v>30101515</v>
      </c>
      <c r="B3609" s="63" t="s">
        <v>4457</v>
      </c>
    </row>
    <row r="3610" spans="1:2" x14ac:dyDescent="0.25">
      <c r="A3610" s="62">
        <v>30101516</v>
      </c>
      <c r="B3610" s="63" t="s">
        <v>15184</v>
      </c>
    </row>
    <row r="3611" spans="1:2" x14ac:dyDescent="0.25">
      <c r="A3611" s="62">
        <v>30101517</v>
      </c>
      <c r="B3611" s="63" t="s">
        <v>4582</v>
      </c>
    </row>
    <row r="3612" spans="1:2" x14ac:dyDescent="0.25">
      <c r="A3612" s="62">
        <v>30101601</v>
      </c>
      <c r="B3612" s="63" t="s">
        <v>14666</v>
      </c>
    </row>
    <row r="3613" spans="1:2" x14ac:dyDescent="0.25">
      <c r="A3613" s="62">
        <v>30101602</v>
      </c>
      <c r="B3613" s="63" t="s">
        <v>3687</v>
      </c>
    </row>
    <row r="3614" spans="1:2" x14ac:dyDescent="0.25">
      <c r="A3614" s="62">
        <v>30101603</v>
      </c>
      <c r="B3614" s="63" t="s">
        <v>4078</v>
      </c>
    </row>
    <row r="3615" spans="1:2" x14ac:dyDescent="0.25">
      <c r="A3615" s="62">
        <v>30101604</v>
      </c>
      <c r="B3615" s="63" t="s">
        <v>4558</v>
      </c>
    </row>
    <row r="3616" spans="1:2" x14ac:dyDescent="0.25">
      <c r="A3616" s="62">
        <v>30101605</v>
      </c>
      <c r="B3616" s="63" t="s">
        <v>16306</v>
      </c>
    </row>
    <row r="3617" spans="1:2" x14ac:dyDescent="0.25">
      <c r="A3617" s="62">
        <v>30101606</v>
      </c>
      <c r="B3617" s="63" t="s">
        <v>409</v>
      </c>
    </row>
    <row r="3618" spans="1:2" x14ac:dyDescent="0.25">
      <c r="A3618" s="62">
        <v>30101607</v>
      </c>
      <c r="B3618" s="63" t="s">
        <v>5051</v>
      </c>
    </row>
    <row r="3619" spans="1:2" x14ac:dyDescent="0.25">
      <c r="A3619" s="62">
        <v>30101608</v>
      </c>
      <c r="B3619" s="63" t="s">
        <v>17030</v>
      </c>
    </row>
    <row r="3620" spans="1:2" x14ac:dyDescent="0.25">
      <c r="A3620" s="62">
        <v>30101609</v>
      </c>
      <c r="B3620" s="63" t="s">
        <v>16882</v>
      </c>
    </row>
    <row r="3621" spans="1:2" x14ac:dyDescent="0.25">
      <c r="A3621" s="62">
        <v>30101610</v>
      </c>
      <c r="B3621" s="63" t="s">
        <v>12049</v>
      </c>
    </row>
    <row r="3622" spans="1:2" x14ac:dyDescent="0.25">
      <c r="A3622" s="62">
        <v>30101611</v>
      </c>
      <c r="B3622" s="63" t="s">
        <v>4656</v>
      </c>
    </row>
    <row r="3623" spans="1:2" x14ac:dyDescent="0.25">
      <c r="A3623" s="62">
        <v>30101612</v>
      </c>
      <c r="B3623" s="63" t="s">
        <v>7534</v>
      </c>
    </row>
    <row r="3624" spans="1:2" x14ac:dyDescent="0.25">
      <c r="A3624" s="62">
        <v>30101613</v>
      </c>
      <c r="B3624" s="63" t="s">
        <v>14012</v>
      </c>
    </row>
    <row r="3625" spans="1:2" x14ac:dyDescent="0.25">
      <c r="A3625" s="62">
        <v>30101614</v>
      </c>
      <c r="B3625" s="63" t="s">
        <v>6010</v>
      </c>
    </row>
    <row r="3626" spans="1:2" x14ac:dyDescent="0.25">
      <c r="A3626" s="62">
        <v>30101615</v>
      </c>
      <c r="B3626" s="63" t="s">
        <v>731</v>
      </c>
    </row>
    <row r="3627" spans="1:2" x14ac:dyDescent="0.25">
      <c r="A3627" s="62">
        <v>30101616</v>
      </c>
      <c r="B3627" s="63" t="s">
        <v>12183</v>
      </c>
    </row>
    <row r="3628" spans="1:2" x14ac:dyDescent="0.25">
      <c r="A3628" s="62">
        <v>30101617</v>
      </c>
      <c r="B3628" s="63" t="s">
        <v>16868</v>
      </c>
    </row>
    <row r="3629" spans="1:2" x14ac:dyDescent="0.25">
      <c r="A3629" s="62">
        <v>30101618</v>
      </c>
      <c r="B3629" s="63" t="s">
        <v>14639</v>
      </c>
    </row>
    <row r="3630" spans="1:2" x14ac:dyDescent="0.25">
      <c r="A3630" s="62">
        <v>30101701</v>
      </c>
      <c r="B3630" s="63" t="s">
        <v>15305</v>
      </c>
    </row>
    <row r="3631" spans="1:2" x14ac:dyDescent="0.25">
      <c r="A3631" s="62">
        <v>30101702</v>
      </c>
      <c r="B3631" s="63" t="s">
        <v>2476</v>
      </c>
    </row>
    <row r="3632" spans="1:2" x14ac:dyDescent="0.25">
      <c r="A3632" s="62">
        <v>30101703</v>
      </c>
      <c r="B3632" s="63" t="s">
        <v>324</v>
      </c>
    </row>
    <row r="3633" spans="1:2" x14ac:dyDescent="0.25">
      <c r="A3633" s="62">
        <v>30101704</v>
      </c>
      <c r="B3633" s="63" t="s">
        <v>6149</v>
      </c>
    </row>
    <row r="3634" spans="1:2" x14ac:dyDescent="0.25">
      <c r="A3634" s="62">
        <v>30101705</v>
      </c>
      <c r="B3634" s="63" t="s">
        <v>16258</v>
      </c>
    </row>
    <row r="3635" spans="1:2" x14ac:dyDescent="0.25">
      <c r="A3635" s="62">
        <v>30101706</v>
      </c>
      <c r="B3635" s="63" t="s">
        <v>17753</v>
      </c>
    </row>
    <row r="3636" spans="1:2" x14ac:dyDescent="0.25">
      <c r="A3636" s="62">
        <v>30101707</v>
      </c>
      <c r="B3636" s="63" t="s">
        <v>9771</v>
      </c>
    </row>
    <row r="3637" spans="1:2" x14ac:dyDescent="0.25">
      <c r="A3637" s="62">
        <v>30101708</v>
      </c>
      <c r="B3637" s="63" t="s">
        <v>3865</v>
      </c>
    </row>
    <row r="3638" spans="1:2" x14ac:dyDescent="0.25">
      <c r="A3638" s="62">
        <v>30101709</v>
      </c>
      <c r="B3638" s="63" t="s">
        <v>4874</v>
      </c>
    </row>
    <row r="3639" spans="1:2" x14ac:dyDescent="0.25">
      <c r="A3639" s="62">
        <v>30101710</v>
      </c>
      <c r="B3639" s="63" t="s">
        <v>15341</v>
      </c>
    </row>
    <row r="3640" spans="1:2" x14ac:dyDescent="0.25">
      <c r="A3640" s="62">
        <v>30101711</v>
      </c>
      <c r="B3640" s="63" t="s">
        <v>2826</v>
      </c>
    </row>
    <row r="3641" spans="1:2" x14ac:dyDescent="0.25">
      <c r="A3641" s="62">
        <v>30101712</v>
      </c>
      <c r="B3641" s="63" t="s">
        <v>1954</v>
      </c>
    </row>
    <row r="3642" spans="1:2" x14ac:dyDescent="0.25">
      <c r="A3642" s="62">
        <v>30101713</v>
      </c>
      <c r="B3642" s="63" t="s">
        <v>746</v>
      </c>
    </row>
    <row r="3643" spans="1:2" x14ac:dyDescent="0.25">
      <c r="A3643" s="62">
        <v>30101714</v>
      </c>
      <c r="B3643" s="63" t="s">
        <v>11036</v>
      </c>
    </row>
    <row r="3644" spans="1:2" x14ac:dyDescent="0.25">
      <c r="A3644" s="62">
        <v>30101715</v>
      </c>
      <c r="B3644" s="63" t="s">
        <v>14805</v>
      </c>
    </row>
    <row r="3645" spans="1:2" x14ac:dyDescent="0.25">
      <c r="A3645" s="62">
        <v>30101716</v>
      </c>
      <c r="B3645" s="63" t="s">
        <v>15445</v>
      </c>
    </row>
    <row r="3646" spans="1:2" x14ac:dyDescent="0.25">
      <c r="A3646" s="62">
        <v>30101717</v>
      </c>
      <c r="B3646" s="63" t="s">
        <v>14925</v>
      </c>
    </row>
    <row r="3647" spans="1:2" x14ac:dyDescent="0.25">
      <c r="A3647" s="62">
        <v>30101718</v>
      </c>
      <c r="B3647" s="63" t="s">
        <v>3572</v>
      </c>
    </row>
    <row r="3648" spans="1:2" x14ac:dyDescent="0.25">
      <c r="A3648" s="62">
        <v>30101801</v>
      </c>
      <c r="B3648" s="63" t="s">
        <v>5714</v>
      </c>
    </row>
    <row r="3649" spans="1:2" x14ac:dyDescent="0.25">
      <c r="A3649" s="62">
        <v>30101802</v>
      </c>
      <c r="B3649" s="63" t="s">
        <v>11224</v>
      </c>
    </row>
    <row r="3650" spans="1:2" x14ac:dyDescent="0.25">
      <c r="A3650" s="62">
        <v>30101803</v>
      </c>
      <c r="B3650" s="63" t="s">
        <v>11704</v>
      </c>
    </row>
    <row r="3651" spans="1:2" x14ac:dyDescent="0.25">
      <c r="A3651" s="62">
        <v>30101804</v>
      </c>
      <c r="B3651" s="63" t="s">
        <v>12511</v>
      </c>
    </row>
    <row r="3652" spans="1:2" x14ac:dyDescent="0.25">
      <c r="A3652" s="62">
        <v>30101805</v>
      </c>
      <c r="B3652" s="63" t="s">
        <v>11251</v>
      </c>
    </row>
    <row r="3653" spans="1:2" x14ac:dyDescent="0.25">
      <c r="A3653" s="62">
        <v>30101806</v>
      </c>
      <c r="B3653" s="63" t="s">
        <v>12662</v>
      </c>
    </row>
    <row r="3654" spans="1:2" x14ac:dyDescent="0.25">
      <c r="A3654" s="62">
        <v>30101807</v>
      </c>
      <c r="B3654" s="63" t="s">
        <v>15558</v>
      </c>
    </row>
    <row r="3655" spans="1:2" x14ac:dyDescent="0.25">
      <c r="A3655" s="62">
        <v>30101808</v>
      </c>
      <c r="B3655" s="63" t="s">
        <v>10301</v>
      </c>
    </row>
    <row r="3656" spans="1:2" x14ac:dyDescent="0.25">
      <c r="A3656" s="62">
        <v>30101809</v>
      </c>
      <c r="B3656" s="63" t="s">
        <v>3063</v>
      </c>
    </row>
    <row r="3657" spans="1:2" x14ac:dyDescent="0.25">
      <c r="A3657" s="62">
        <v>30101810</v>
      </c>
      <c r="B3657" s="63" t="s">
        <v>8010</v>
      </c>
    </row>
    <row r="3658" spans="1:2" x14ac:dyDescent="0.25">
      <c r="A3658" s="62">
        <v>30101811</v>
      </c>
      <c r="B3658" s="63" t="s">
        <v>17003</v>
      </c>
    </row>
    <row r="3659" spans="1:2" x14ac:dyDescent="0.25">
      <c r="A3659" s="62">
        <v>30101812</v>
      </c>
      <c r="B3659" s="63" t="s">
        <v>6844</v>
      </c>
    </row>
    <row r="3660" spans="1:2" x14ac:dyDescent="0.25">
      <c r="A3660" s="62">
        <v>30101813</v>
      </c>
      <c r="B3660" s="63" t="s">
        <v>11015</v>
      </c>
    </row>
    <row r="3661" spans="1:2" x14ac:dyDescent="0.25">
      <c r="A3661" s="62">
        <v>30101814</v>
      </c>
      <c r="B3661" s="63" t="s">
        <v>7980</v>
      </c>
    </row>
    <row r="3662" spans="1:2" x14ac:dyDescent="0.25">
      <c r="A3662" s="62">
        <v>30101815</v>
      </c>
      <c r="B3662" s="63" t="s">
        <v>11361</v>
      </c>
    </row>
    <row r="3663" spans="1:2" x14ac:dyDescent="0.25">
      <c r="A3663" s="62">
        <v>30101816</v>
      </c>
      <c r="B3663" s="63" t="s">
        <v>13538</v>
      </c>
    </row>
    <row r="3664" spans="1:2" x14ac:dyDescent="0.25">
      <c r="A3664" s="62">
        <v>30101817</v>
      </c>
      <c r="B3664" s="63" t="s">
        <v>7277</v>
      </c>
    </row>
    <row r="3665" spans="1:2" x14ac:dyDescent="0.25">
      <c r="A3665" s="62">
        <v>30101901</v>
      </c>
      <c r="B3665" s="63" t="s">
        <v>11278</v>
      </c>
    </row>
    <row r="3666" spans="1:2" x14ac:dyDescent="0.25">
      <c r="A3666" s="62">
        <v>30101902</v>
      </c>
      <c r="B3666" s="63" t="s">
        <v>16416</v>
      </c>
    </row>
    <row r="3667" spans="1:2" x14ac:dyDescent="0.25">
      <c r="A3667" s="62">
        <v>30101903</v>
      </c>
      <c r="B3667" s="63" t="s">
        <v>7593</v>
      </c>
    </row>
    <row r="3668" spans="1:2" x14ac:dyDescent="0.25">
      <c r="A3668" s="62">
        <v>30101904</v>
      </c>
      <c r="B3668" s="63" t="s">
        <v>4329</v>
      </c>
    </row>
    <row r="3669" spans="1:2" x14ac:dyDescent="0.25">
      <c r="A3669" s="62">
        <v>30101905</v>
      </c>
      <c r="B3669" s="63" t="s">
        <v>21</v>
      </c>
    </row>
    <row r="3670" spans="1:2" x14ac:dyDescent="0.25">
      <c r="A3670" s="62">
        <v>30101906</v>
      </c>
      <c r="B3670" s="63" t="s">
        <v>17809</v>
      </c>
    </row>
    <row r="3671" spans="1:2" x14ac:dyDescent="0.25">
      <c r="A3671" s="62">
        <v>30101907</v>
      </c>
      <c r="B3671" s="63" t="s">
        <v>13151</v>
      </c>
    </row>
    <row r="3672" spans="1:2" x14ac:dyDescent="0.25">
      <c r="A3672" s="62">
        <v>30101908</v>
      </c>
      <c r="B3672" s="63" t="s">
        <v>17086</v>
      </c>
    </row>
    <row r="3673" spans="1:2" x14ac:dyDescent="0.25">
      <c r="A3673" s="62">
        <v>30101909</v>
      </c>
      <c r="B3673" s="63" t="s">
        <v>1154</v>
      </c>
    </row>
    <row r="3674" spans="1:2" x14ac:dyDescent="0.25">
      <c r="A3674" s="62">
        <v>30101910</v>
      </c>
      <c r="B3674" s="63" t="s">
        <v>12748</v>
      </c>
    </row>
    <row r="3675" spans="1:2" x14ac:dyDescent="0.25">
      <c r="A3675" s="62">
        <v>30101911</v>
      </c>
      <c r="B3675" s="63" t="s">
        <v>15088</v>
      </c>
    </row>
    <row r="3676" spans="1:2" x14ac:dyDescent="0.25">
      <c r="A3676" s="62">
        <v>30101912</v>
      </c>
      <c r="B3676" s="63" t="s">
        <v>13277</v>
      </c>
    </row>
    <row r="3677" spans="1:2" x14ac:dyDescent="0.25">
      <c r="A3677" s="62">
        <v>30101913</v>
      </c>
      <c r="B3677" s="63" t="s">
        <v>6455</v>
      </c>
    </row>
    <row r="3678" spans="1:2" x14ac:dyDescent="0.25">
      <c r="A3678" s="62">
        <v>30101914</v>
      </c>
      <c r="B3678" s="63" t="s">
        <v>11697</v>
      </c>
    </row>
    <row r="3679" spans="1:2" x14ac:dyDescent="0.25">
      <c r="A3679" s="62">
        <v>30101915</v>
      </c>
      <c r="B3679" s="63" t="s">
        <v>1310</v>
      </c>
    </row>
    <row r="3680" spans="1:2" x14ac:dyDescent="0.25">
      <c r="A3680" s="62">
        <v>30101916</v>
      </c>
      <c r="B3680" s="63" t="s">
        <v>13960</v>
      </c>
    </row>
    <row r="3681" spans="1:2" x14ac:dyDescent="0.25">
      <c r="A3681" s="62">
        <v>30101918</v>
      </c>
      <c r="B3681" s="63" t="s">
        <v>6498</v>
      </c>
    </row>
    <row r="3682" spans="1:2" x14ac:dyDescent="0.25">
      <c r="A3682" s="62">
        <v>30101919</v>
      </c>
      <c r="B3682" s="63" t="s">
        <v>2252</v>
      </c>
    </row>
    <row r="3683" spans="1:2" x14ac:dyDescent="0.25">
      <c r="A3683" s="62">
        <v>30101920</v>
      </c>
      <c r="B3683" s="63" t="s">
        <v>1658</v>
      </c>
    </row>
    <row r="3684" spans="1:2" x14ac:dyDescent="0.25">
      <c r="A3684" s="62">
        <v>30101921</v>
      </c>
      <c r="B3684" s="63" t="s">
        <v>11771</v>
      </c>
    </row>
    <row r="3685" spans="1:2" x14ac:dyDescent="0.25">
      <c r="A3685" s="62">
        <v>30101922</v>
      </c>
      <c r="B3685" s="63" t="s">
        <v>4580</v>
      </c>
    </row>
    <row r="3686" spans="1:2" x14ac:dyDescent="0.25">
      <c r="A3686" s="62">
        <v>30101923</v>
      </c>
      <c r="B3686" s="63" t="s">
        <v>13182</v>
      </c>
    </row>
    <row r="3687" spans="1:2" x14ac:dyDescent="0.25">
      <c r="A3687" s="62">
        <v>30102001</v>
      </c>
      <c r="B3687" s="63" t="s">
        <v>8671</v>
      </c>
    </row>
    <row r="3688" spans="1:2" x14ac:dyDescent="0.25">
      <c r="A3688" s="62">
        <v>30102002</v>
      </c>
      <c r="B3688" s="63" t="s">
        <v>13098</v>
      </c>
    </row>
    <row r="3689" spans="1:2" x14ac:dyDescent="0.25">
      <c r="A3689" s="62">
        <v>30102003</v>
      </c>
      <c r="B3689" s="63" t="s">
        <v>7775</v>
      </c>
    </row>
    <row r="3690" spans="1:2" x14ac:dyDescent="0.25">
      <c r="A3690" s="62">
        <v>30102004</v>
      </c>
      <c r="B3690" s="63" t="s">
        <v>518</v>
      </c>
    </row>
    <row r="3691" spans="1:2" x14ac:dyDescent="0.25">
      <c r="A3691" s="62">
        <v>30102005</v>
      </c>
      <c r="B3691" s="63" t="s">
        <v>17986</v>
      </c>
    </row>
    <row r="3692" spans="1:2" x14ac:dyDescent="0.25">
      <c r="A3692" s="62">
        <v>30102006</v>
      </c>
      <c r="B3692" s="63" t="s">
        <v>5274</v>
      </c>
    </row>
    <row r="3693" spans="1:2" x14ac:dyDescent="0.25">
      <c r="A3693" s="62">
        <v>30102007</v>
      </c>
      <c r="B3693" s="63" t="s">
        <v>15054</v>
      </c>
    </row>
    <row r="3694" spans="1:2" x14ac:dyDescent="0.25">
      <c r="A3694" s="62">
        <v>30102008</v>
      </c>
      <c r="B3694" s="63" t="s">
        <v>7327</v>
      </c>
    </row>
    <row r="3695" spans="1:2" x14ac:dyDescent="0.25">
      <c r="A3695" s="62">
        <v>30102009</v>
      </c>
      <c r="B3695" s="63" t="s">
        <v>15735</v>
      </c>
    </row>
    <row r="3696" spans="1:2" x14ac:dyDescent="0.25">
      <c r="A3696" s="62">
        <v>30102010</v>
      </c>
      <c r="B3696" s="63" t="s">
        <v>8923</v>
      </c>
    </row>
    <row r="3697" spans="1:2" x14ac:dyDescent="0.25">
      <c r="A3697" s="62">
        <v>30102011</v>
      </c>
      <c r="B3697" s="63" t="s">
        <v>11856</v>
      </c>
    </row>
    <row r="3698" spans="1:2" x14ac:dyDescent="0.25">
      <c r="A3698" s="62">
        <v>30102012</v>
      </c>
      <c r="B3698" s="63" t="s">
        <v>10084</v>
      </c>
    </row>
    <row r="3699" spans="1:2" x14ac:dyDescent="0.25">
      <c r="A3699" s="62">
        <v>30102013</v>
      </c>
      <c r="B3699" s="63" t="s">
        <v>5482</v>
      </c>
    </row>
    <row r="3700" spans="1:2" x14ac:dyDescent="0.25">
      <c r="A3700" s="62">
        <v>30102014</v>
      </c>
      <c r="B3700" s="63" t="s">
        <v>12700</v>
      </c>
    </row>
    <row r="3701" spans="1:2" x14ac:dyDescent="0.25">
      <c r="A3701" s="62">
        <v>30102015</v>
      </c>
      <c r="B3701" s="63" t="s">
        <v>14177</v>
      </c>
    </row>
    <row r="3702" spans="1:2" x14ac:dyDescent="0.25">
      <c r="A3702" s="62">
        <v>30102201</v>
      </c>
      <c r="B3702" s="63" t="s">
        <v>17900</v>
      </c>
    </row>
    <row r="3703" spans="1:2" x14ac:dyDescent="0.25">
      <c r="A3703" s="62">
        <v>30102202</v>
      </c>
      <c r="B3703" s="63" t="s">
        <v>13905</v>
      </c>
    </row>
    <row r="3704" spans="1:2" x14ac:dyDescent="0.25">
      <c r="A3704" s="62">
        <v>30102203</v>
      </c>
      <c r="B3704" s="63" t="s">
        <v>3525</v>
      </c>
    </row>
    <row r="3705" spans="1:2" x14ac:dyDescent="0.25">
      <c r="A3705" s="62">
        <v>30102204</v>
      </c>
      <c r="B3705" s="63" t="s">
        <v>9213</v>
      </c>
    </row>
    <row r="3706" spans="1:2" x14ac:dyDescent="0.25">
      <c r="A3706" s="62">
        <v>30102205</v>
      </c>
      <c r="B3706" s="63" t="s">
        <v>3737</v>
      </c>
    </row>
    <row r="3707" spans="1:2" x14ac:dyDescent="0.25">
      <c r="A3707" s="62">
        <v>30102206</v>
      </c>
      <c r="B3707" s="63" t="s">
        <v>3730</v>
      </c>
    </row>
    <row r="3708" spans="1:2" x14ac:dyDescent="0.25">
      <c r="A3708" s="62">
        <v>30102207</v>
      </c>
      <c r="B3708" s="63" t="s">
        <v>9196</v>
      </c>
    </row>
    <row r="3709" spans="1:2" x14ac:dyDescent="0.25">
      <c r="A3709" s="62">
        <v>30102208</v>
      </c>
      <c r="B3709" s="63" t="s">
        <v>14647</v>
      </c>
    </row>
    <row r="3710" spans="1:2" x14ac:dyDescent="0.25">
      <c r="A3710" s="62">
        <v>30102209</v>
      </c>
      <c r="B3710" s="63" t="s">
        <v>6912</v>
      </c>
    </row>
    <row r="3711" spans="1:2" x14ac:dyDescent="0.25">
      <c r="A3711" s="62">
        <v>30102210</v>
      </c>
      <c r="B3711" s="63" t="s">
        <v>9552</v>
      </c>
    </row>
    <row r="3712" spans="1:2" x14ac:dyDescent="0.25">
      <c r="A3712" s="62">
        <v>30102211</v>
      </c>
      <c r="B3712" s="63" t="s">
        <v>4475</v>
      </c>
    </row>
    <row r="3713" spans="1:2" x14ac:dyDescent="0.25">
      <c r="A3713" s="62">
        <v>30102212</v>
      </c>
      <c r="B3713" s="63" t="s">
        <v>10606</v>
      </c>
    </row>
    <row r="3714" spans="1:2" x14ac:dyDescent="0.25">
      <c r="A3714" s="62">
        <v>30102213</v>
      </c>
      <c r="B3714" s="63" t="s">
        <v>9503</v>
      </c>
    </row>
    <row r="3715" spans="1:2" x14ac:dyDescent="0.25">
      <c r="A3715" s="62">
        <v>30102214</v>
      </c>
      <c r="B3715" s="63" t="s">
        <v>10413</v>
      </c>
    </row>
    <row r="3716" spans="1:2" x14ac:dyDescent="0.25">
      <c r="A3716" s="62">
        <v>30102215</v>
      </c>
      <c r="B3716" s="63" t="s">
        <v>1351</v>
      </c>
    </row>
    <row r="3717" spans="1:2" x14ac:dyDescent="0.25">
      <c r="A3717" s="62">
        <v>30102216</v>
      </c>
      <c r="B3717" s="63" t="s">
        <v>14173</v>
      </c>
    </row>
    <row r="3718" spans="1:2" x14ac:dyDescent="0.25">
      <c r="A3718" s="62">
        <v>30102217</v>
      </c>
      <c r="B3718" s="63" t="s">
        <v>13322</v>
      </c>
    </row>
    <row r="3719" spans="1:2" x14ac:dyDescent="0.25">
      <c r="A3719" s="62">
        <v>30102218</v>
      </c>
      <c r="B3719" s="63" t="s">
        <v>6577</v>
      </c>
    </row>
    <row r="3720" spans="1:2" x14ac:dyDescent="0.25">
      <c r="A3720" s="62">
        <v>30102220</v>
      </c>
      <c r="B3720" s="63" t="s">
        <v>501</v>
      </c>
    </row>
    <row r="3721" spans="1:2" x14ac:dyDescent="0.25">
      <c r="A3721" s="62">
        <v>30102301</v>
      </c>
      <c r="B3721" s="63" t="s">
        <v>7462</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14479</v>
      </c>
    </row>
    <row r="3726" spans="1:2" x14ac:dyDescent="0.25">
      <c r="A3726" s="62">
        <v>30102306</v>
      </c>
      <c r="B3726" s="63" t="s">
        <v>4967</v>
      </c>
    </row>
    <row r="3727" spans="1:2" x14ac:dyDescent="0.25">
      <c r="A3727" s="62">
        <v>30102307</v>
      </c>
      <c r="B3727" s="63" t="s">
        <v>18076</v>
      </c>
    </row>
    <row r="3728" spans="1:2" x14ac:dyDescent="0.25">
      <c r="A3728" s="62">
        <v>30102308</v>
      </c>
      <c r="B3728" s="63" t="s">
        <v>7823</v>
      </c>
    </row>
    <row r="3729" spans="1:2" x14ac:dyDescent="0.25">
      <c r="A3729" s="62">
        <v>30102309</v>
      </c>
      <c r="B3729" s="63" t="s">
        <v>17547</v>
      </c>
    </row>
    <row r="3730" spans="1:2" x14ac:dyDescent="0.25">
      <c r="A3730" s="62">
        <v>30102310</v>
      </c>
      <c r="B3730" s="63" t="s">
        <v>1986</v>
      </c>
    </row>
    <row r="3731" spans="1:2" x14ac:dyDescent="0.25">
      <c r="A3731" s="62">
        <v>30102311</v>
      </c>
      <c r="B3731" s="63" t="s">
        <v>18225</v>
      </c>
    </row>
    <row r="3732" spans="1:2" x14ac:dyDescent="0.25">
      <c r="A3732" s="62">
        <v>30102312</v>
      </c>
      <c r="B3732" s="63" t="s">
        <v>17564</v>
      </c>
    </row>
    <row r="3733" spans="1:2" x14ac:dyDescent="0.25">
      <c r="A3733" s="62">
        <v>30102313</v>
      </c>
      <c r="B3733" s="63" t="s">
        <v>3797</v>
      </c>
    </row>
    <row r="3734" spans="1:2" x14ac:dyDescent="0.25">
      <c r="A3734" s="62">
        <v>30102314</v>
      </c>
      <c r="B3734" s="63" t="s">
        <v>8029</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16013</v>
      </c>
    </row>
    <row r="3739" spans="1:2" x14ac:dyDescent="0.25">
      <c r="A3739" s="62">
        <v>30102403</v>
      </c>
      <c r="B3739" s="63" t="s">
        <v>5950</v>
      </c>
    </row>
    <row r="3740" spans="1:2" x14ac:dyDescent="0.25">
      <c r="A3740" s="62">
        <v>30102404</v>
      </c>
      <c r="B3740" s="63" t="s">
        <v>12154</v>
      </c>
    </row>
    <row r="3741" spans="1:2" x14ac:dyDescent="0.25">
      <c r="A3741" s="62">
        <v>30102405</v>
      </c>
      <c r="B3741" s="63" t="s">
        <v>18534</v>
      </c>
    </row>
    <row r="3742" spans="1:2" x14ac:dyDescent="0.25">
      <c r="A3742" s="62">
        <v>30102406</v>
      </c>
      <c r="B3742" s="63" t="s">
        <v>493</v>
      </c>
    </row>
    <row r="3743" spans="1:2" x14ac:dyDescent="0.25">
      <c r="A3743" s="62">
        <v>30102407</v>
      </c>
      <c r="B3743" s="63" t="s">
        <v>13317</v>
      </c>
    </row>
    <row r="3744" spans="1:2" x14ac:dyDescent="0.25">
      <c r="A3744" s="62">
        <v>30102408</v>
      </c>
      <c r="B3744" s="63" t="s">
        <v>1523</v>
      </c>
    </row>
    <row r="3745" spans="1:2" x14ac:dyDescent="0.25">
      <c r="A3745" s="62">
        <v>30102409</v>
      </c>
      <c r="B3745" s="63" t="s">
        <v>1086</v>
      </c>
    </row>
    <row r="3746" spans="1:2" x14ac:dyDescent="0.25">
      <c r="A3746" s="62">
        <v>30102410</v>
      </c>
      <c r="B3746" s="63" t="s">
        <v>11572</v>
      </c>
    </row>
    <row r="3747" spans="1:2" x14ac:dyDescent="0.25">
      <c r="A3747" s="62">
        <v>30102411</v>
      </c>
      <c r="B3747" s="63" t="s">
        <v>8711</v>
      </c>
    </row>
    <row r="3748" spans="1:2" x14ac:dyDescent="0.25">
      <c r="A3748" s="62">
        <v>30102412</v>
      </c>
      <c r="B3748" s="63" t="s">
        <v>11456</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2105</v>
      </c>
    </row>
    <row r="3753" spans="1:2" x14ac:dyDescent="0.25">
      <c r="A3753" s="62">
        <v>30102417</v>
      </c>
      <c r="B3753" s="63" t="s">
        <v>7882</v>
      </c>
    </row>
    <row r="3754" spans="1:2" x14ac:dyDescent="0.25">
      <c r="A3754" s="62">
        <v>30102501</v>
      </c>
      <c r="B3754" s="63" t="s">
        <v>15667</v>
      </c>
    </row>
    <row r="3755" spans="1:2" x14ac:dyDescent="0.25">
      <c r="A3755" s="62">
        <v>30102502</v>
      </c>
      <c r="B3755" s="63" t="s">
        <v>3708</v>
      </c>
    </row>
    <row r="3756" spans="1:2" x14ac:dyDescent="0.25">
      <c r="A3756" s="62">
        <v>30102503</v>
      </c>
      <c r="B3756" s="63" t="s">
        <v>1343</v>
      </c>
    </row>
    <row r="3757" spans="1:2" x14ac:dyDescent="0.25">
      <c r="A3757" s="62">
        <v>30102504</v>
      </c>
      <c r="B3757" s="63" t="s">
        <v>9566</v>
      </c>
    </row>
    <row r="3758" spans="1:2" x14ac:dyDescent="0.25">
      <c r="A3758" s="62">
        <v>30102505</v>
      </c>
      <c r="B3758" s="63" t="s">
        <v>819</v>
      </c>
    </row>
    <row r="3759" spans="1:2" x14ac:dyDescent="0.25">
      <c r="A3759" s="62">
        <v>30102506</v>
      </c>
      <c r="B3759" s="63" t="s">
        <v>2761</v>
      </c>
    </row>
    <row r="3760" spans="1:2" x14ac:dyDescent="0.25">
      <c r="A3760" s="62">
        <v>30102507</v>
      </c>
      <c r="B3760" s="63" t="s">
        <v>2077</v>
      </c>
    </row>
    <row r="3761" spans="1:2" x14ac:dyDescent="0.25">
      <c r="A3761" s="62">
        <v>30102508</v>
      </c>
      <c r="B3761" s="63" t="s">
        <v>12427</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16459</v>
      </c>
    </row>
    <row r="3767" spans="1:2" x14ac:dyDescent="0.25">
      <c r="A3767" s="62">
        <v>30102514</v>
      </c>
      <c r="B3767" s="63" t="s">
        <v>9443</v>
      </c>
    </row>
    <row r="3768" spans="1:2" x14ac:dyDescent="0.25">
      <c r="A3768" s="62">
        <v>30102515</v>
      </c>
      <c r="B3768" s="63" t="s">
        <v>13459</v>
      </c>
    </row>
    <row r="3769" spans="1:2" x14ac:dyDescent="0.25">
      <c r="A3769" s="62">
        <v>30102516</v>
      </c>
      <c r="B3769" s="63" t="s">
        <v>11963</v>
      </c>
    </row>
    <row r="3770" spans="1:2" x14ac:dyDescent="0.25">
      <c r="A3770" s="62">
        <v>30102517</v>
      </c>
      <c r="B3770" s="63" t="s">
        <v>13895</v>
      </c>
    </row>
    <row r="3771" spans="1:2" x14ac:dyDescent="0.25">
      <c r="A3771" s="62">
        <v>30102518</v>
      </c>
      <c r="B3771" s="63" t="s">
        <v>11797</v>
      </c>
    </row>
    <row r="3772" spans="1:2" x14ac:dyDescent="0.25">
      <c r="A3772" s="62">
        <v>30102519</v>
      </c>
      <c r="B3772" s="63" t="s">
        <v>13586</v>
      </c>
    </row>
    <row r="3773" spans="1:2" x14ac:dyDescent="0.25">
      <c r="A3773" s="62">
        <v>30102520</v>
      </c>
      <c r="B3773" s="63" t="s">
        <v>11303</v>
      </c>
    </row>
    <row r="3774" spans="1:2" x14ac:dyDescent="0.25">
      <c r="A3774" s="62">
        <v>30102521</v>
      </c>
      <c r="B3774" s="63" t="s">
        <v>17557</v>
      </c>
    </row>
    <row r="3775" spans="1:2" x14ac:dyDescent="0.25">
      <c r="A3775" s="62">
        <v>30102522</v>
      </c>
      <c r="B3775" s="63" t="s">
        <v>14735</v>
      </c>
    </row>
    <row r="3776" spans="1:2" x14ac:dyDescent="0.25">
      <c r="A3776" s="62">
        <v>30102523</v>
      </c>
      <c r="B3776" s="63" t="s">
        <v>5736</v>
      </c>
    </row>
    <row r="3777" spans="1:2" x14ac:dyDescent="0.25">
      <c r="A3777" s="62">
        <v>30102524</v>
      </c>
      <c r="B3777" s="63" t="s">
        <v>3806</v>
      </c>
    </row>
    <row r="3778" spans="1:2" x14ac:dyDescent="0.25">
      <c r="A3778" s="62">
        <v>30102525</v>
      </c>
      <c r="B3778" s="63" t="s">
        <v>16806</v>
      </c>
    </row>
    <row r="3779" spans="1:2" x14ac:dyDescent="0.25">
      <c r="A3779" s="62">
        <v>30102526</v>
      </c>
      <c r="B3779" s="63" t="s">
        <v>939</v>
      </c>
    </row>
    <row r="3780" spans="1:2" x14ac:dyDescent="0.25">
      <c r="A3780" s="62">
        <v>30102601</v>
      </c>
      <c r="B3780" s="63" t="s">
        <v>17096</v>
      </c>
    </row>
    <row r="3781" spans="1:2" x14ac:dyDescent="0.25">
      <c r="A3781" s="62">
        <v>30102602</v>
      </c>
      <c r="B3781" s="63" t="s">
        <v>6184</v>
      </c>
    </row>
    <row r="3782" spans="1:2" x14ac:dyDescent="0.25">
      <c r="A3782" s="62">
        <v>30102603</v>
      </c>
      <c r="B3782" s="63" t="s">
        <v>6003</v>
      </c>
    </row>
    <row r="3783" spans="1:2" x14ac:dyDescent="0.25">
      <c r="A3783" s="62">
        <v>30102604</v>
      </c>
      <c r="B3783" s="63" t="s">
        <v>18551</v>
      </c>
    </row>
    <row r="3784" spans="1:2" x14ac:dyDescent="0.25">
      <c r="A3784" s="62">
        <v>30102605</v>
      </c>
      <c r="B3784" s="63" t="s">
        <v>15488</v>
      </c>
    </row>
    <row r="3785" spans="1:2" x14ac:dyDescent="0.25">
      <c r="A3785" s="62">
        <v>30102606</v>
      </c>
      <c r="B3785" s="63" t="s">
        <v>4103</v>
      </c>
    </row>
    <row r="3786" spans="1:2" x14ac:dyDescent="0.25">
      <c r="A3786" s="62">
        <v>30102607</v>
      </c>
      <c r="B3786" s="63" t="s">
        <v>16111</v>
      </c>
    </row>
    <row r="3787" spans="1:2" x14ac:dyDescent="0.25">
      <c r="A3787" s="62">
        <v>30102608</v>
      </c>
      <c r="B3787" s="63" t="s">
        <v>17857</v>
      </c>
    </row>
    <row r="3788" spans="1:2" x14ac:dyDescent="0.25">
      <c r="A3788" s="62">
        <v>30102609</v>
      </c>
      <c r="B3788" s="63" t="s">
        <v>18128</v>
      </c>
    </row>
    <row r="3789" spans="1:2" x14ac:dyDescent="0.25">
      <c r="A3789" s="62">
        <v>30102610</v>
      </c>
      <c r="B3789" s="63" t="s">
        <v>9369</v>
      </c>
    </row>
    <row r="3790" spans="1:2" x14ac:dyDescent="0.25">
      <c r="A3790" s="62">
        <v>30102611</v>
      </c>
      <c r="B3790" s="63" t="s">
        <v>3965</v>
      </c>
    </row>
    <row r="3791" spans="1:2" x14ac:dyDescent="0.25">
      <c r="A3791" s="62">
        <v>30102612</v>
      </c>
      <c r="B3791" s="63" t="s">
        <v>13316</v>
      </c>
    </row>
    <row r="3792" spans="1:2" x14ac:dyDescent="0.25">
      <c r="A3792" s="62">
        <v>30102613</v>
      </c>
      <c r="B3792" s="63" t="s">
        <v>8909</v>
      </c>
    </row>
    <row r="3793" spans="1:2" x14ac:dyDescent="0.25">
      <c r="A3793" s="62">
        <v>30102614</v>
      </c>
      <c r="B3793" s="63" t="s">
        <v>16656</v>
      </c>
    </row>
    <row r="3794" spans="1:2" x14ac:dyDescent="0.25">
      <c r="A3794" s="62">
        <v>30102615</v>
      </c>
      <c r="B3794" s="63" t="s">
        <v>14190</v>
      </c>
    </row>
    <row r="3795" spans="1:2" x14ac:dyDescent="0.25">
      <c r="A3795" s="62">
        <v>30102616</v>
      </c>
      <c r="B3795" s="63" t="s">
        <v>11711</v>
      </c>
    </row>
    <row r="3796" spans="1:2" x14ac:dyDescent="0.25">
      <c r="A3796" s="62">
        <v>30102801</v>
      </c>
      <c r="B3796" s="63" t="s">
        <v>4988</v>
      </c>
    </row>
    <row r="3797" spans="1:2" x14ac:dyDescent="0.25">
      <c r="A3797" s="62">
        <v>30102802</v>
      </c>
      <c r="B3797" s="63" t="s">
        <v>7042</v>
      </c>
    </row>
    <row r="3798" spans="1:2" x14ac:dyDescent="0.25">
      <c r="A3798" s="62">
        <v>30102803</v>
      </c>
      <c r="B3798" s="63" t="s">
        <v>5135</v>
      </c>
    </row>
    <row r="3799" spans="1:2" x14ac:dyDescent="0.25">
      <c r="A3799" s="62">
        <v>30102901</v>
      </c>
      <c r="B3799" s="63" t="s">
        <v>12045</v>
      </c>
    </row>
    <row r="3800" spans="1:2" x14ac:dyDescent="0.25">
      <c r="A3800" s="62">
        <v>30102903</v>
      </c>
      <c r="B3800" s="63" t="s">
        <v>18774</v>
      </c>
    </row>
    <row r="3801" spans="1:2" x14ac:dyDescent="0.25">
      <c r="A3801" s="62">
        <v>30102904</v>
      </c>
      <c r="B3801" s="63" t="s">
        <v>5301</v>
      </c>
    </row>
    <row r="3802" spans="1:2" x14ac:dyDescent="0.25">
      <c r="A3802" s="62">
        <v>30102905</v>
      </c>
      <c r="B3802" s="63" t="s">
        <v>2558</v>
      </c>
    </row>
    <row r="3803" spans="1:2" x14ac:dyDescent="0.25">
      <c r="A3803" s="62">
        <v>30102906</v>
      </c>
      <c r="B3803" s="63" t="s">
        <v>15371</v>
      </c>
    </row>
    <row r="3804" spans="1:2" x14ac:dyDescent="0.25">
      <c r="A3804" s="62">
        <v>30103001</v>
      </c>
      <c r="B3804" s="63" t="s">
        <v>5759</v>
      </c>
    </row>
    <row r="3805" spans="1:2" x14ac:dyDescent="0.25">
      <c r="A3805" s="62">
        <v>30103002</v>
      </c>
      <c r="B3805" s="63" t="s">
        <v>17839</v>
      </c>
    </row>
    <row r="3806" spans="1:2" x14ac:dyDescent="0.25">
      <c r="A3806" s="62">
        <v>30103101</v>
      </c>
      <c r="B3806" s="63" t="s">
        <v>2626</v>
      </c>
    </row>
    <row r="3807" spans="1:2" x14ac:dyDescent="0.25">
      <c r="A3807" s="62">
        <v>30103102</v>
      </c>
      <c r="B3807" s="63" t="s">
        <v>15863</v>
      </c>
    </row>
    <row r="3808" spans="1:2" x14ac:dyDescent="0.25">
      <c r="A3808" s="62">
        <v>30103103</v>
      </c>
      <c r="B3808" s="63" t="s">
        <v>4803</v>
      </c>
    </row>
    <row r="3809" spans="1:2" x14ac:dyDescent="0.25">
      <c r="A3809" s="62">
        <v>30103201</v>
      </c>
      <c r="B3809" s="63" t="s">
        <v>6415</v>
      </c>
    </row>
    <row r="3810" spans="1:2" x14ac:dyDescent="0.25">
      <c r="A3810" s="62">
        <v>30103202</v>
      </c>
      <c r="B3810" s="63" t="s">
        <v>4257</v>
      </c>
    </row>
    <row r="3811" spans="1:2" x14ac:dyDescent="0.25">
      <c r="A3811" s="62">
        <v>30103203</v>
      </c>
      <c r="B3811" s="63" t="s">
        <v>13346</v>
      </c>
    </row>
    <row r="3812" spans="1:2" x14ac:dyDescent="0.25">
      <c r="A3812" s="62">
        <v>30103204</v>
      </c>
      <c r="B3812" s="63" t="s">
        <v>17614</v>
      </c>
    </row>
    <row r="3813" spans="1:2" x14ac:dyDescent="0.25">
      <c r="A3813" s="62">
        <v>30103205</v>
      </c>
      <c r="B3813" s="63" t="s">
        <v>11210</v>
      </c>
    </row>
    <row r="3814" spans="1:2" x14ac:dyDescent="0.25">
      <c r="A3814" s="62">
        <v>30103206</v>
      </c>
      <c r="B3814" s="63" t="s">
        <v>18826</v>
      </c>
    </row>
    <row r="3815" spans="1:2" x14ac:dyDescent="0.25">
      <c r="A3815" s="62">
        <v>30103301</v>
      </c>
      <c r="B3815" s="63" t="s">
        <v>5219</v>
      </c>
    </row>
    <row r="3816" spans="1:2" x14ac:dyDescent="0.25">
      <c r="A3816" s="62">
        <v>30103302</v>
      </c>
      <c r="B3816" s="63" t="s">
        <v>12207</v>
      </c>
    </row>
    <row r="3817" spans="1:2" x14ac:dyDescent="0.25">
      <c r="A3817" s="62">
        <v>30103303</v>
      </c>
      <c r="B3817" s="63" t="s">
        <v>14455</v>
      </c>
    </row>
    <row r="3818" spans="1:2" x14ac:dyDescent="0.25">
      <c r="A3818" s="62">
        <v>30103304</v>
      </c>
      <c r="B3818" s="63" t="s">
        <v>2794</v>
      </c>
    </row>
    <row r="3819" spans="1:2" x14ac:dyDescent="0.25">
      <c r="A3819" s="62">
        <v>30103305</v>
      </c>
      <c r="B3819" s="63" t="s">
        <v>2554</v>
      </c>
    </row>
    <row r="3820" spans="1:2" x14ac:dyDescent="0.25">
      <c r="A3820" s="62">
        <v>30103306</v>
      </c>
      <c r="B3820" s="63" t="s">
        <v>1756</v>
      </c>
    </row>
    <row r="3821" spans="1:2" x14ac:dyDescent="0.25">
      <c r="A3821" s="62">
        <v>30103307</v>
      </c>
      <c r="B3821" s="63" t="s">
        <v>13236</v>
      </c>
    </row>
    <row r="3822" spans="1:2" x14ac:dyDescent="0.25">
      <c r="A3822" s="62">
        <v>30103308</v>
      </c>
      <c r="B3822" s="63" t="s">
        <v>671</v>
      </c>
    </row>
    <row r="3823" spans="1:2" x14ac:dyDescent="0.25">
      <c r="A3823" s="62">
        <v>30103309</v>
      </c>
      <c r="B3823" s="63" t="s">
        <v>8838</v>
      </c>
    </row>
    <row r="3824" spans="1:2" x14ac:dyDescent="0.25">
      <c r="A3824" s="62">
        <v>30103310</v>
      </c>
      <c r="B3824" s="63" t="s">
        <v>4914</v>
      </c>
    </row>
    <row r="3825" spans="1:2" x14ac:dyDescent="0.25">
      <c r="A3825" s="62">
        <v>30103311</v>
      </c>
      <c r="B3825" s="63" t="s">
        <v>6633</v>
      </c>
    </row>
    <row r="3826" spans="1:2" x14ac:dyDescent="0.25">
      <c r="A3826" s="62">
        <v>30103312</v>
      </c>
      <c r="B3826" s="63" t="s">
        <v>11803</v>
      </c>
    </row>
    <row r="3827" spans="1:2" x14ac:dyDescent="0.25">
      <c r="A3827" s="62">
        <v>30103313</v>
      </c>
      <c r="B3827" s="63" t="s">
        <v>791</v>
      </c>
    </row>
    <row r="3828" spans="1:2" x14ac:dyDescent="0.25">
      <c r="A3828" s="62">
        <v>30103401</v>
      </c>
      <c r="B3828" s="63" t="s">
        <v>16428</v>
      </c>
    </row>
    <row r="3829" spans="1:2" x14ac:dyDescent="0.25">
      <c r="A3829" s="62">
        <v>30103402</v>
      </c>
      <c r="B3829" s="63" t="s">
        <v>16108</v>
      </c>
    </row>
    <row r="3830" spans="1:2" x14ac:dyDescent="0.25">
      <c r="A3830" s="62">
        <v>30103403</v>
      </c>
      <c r="B3830" s="63" t="s">
        <v>10242</v>
      </c>
    </row>
    <row r="3831" spans="1:2" x14ac:dyDescent="0.25">
      <c r="A3831" s="62">
        <v>30103404</v>
      </c>
      <c r="B3831" s="63" t="s">
        <v>1260</v>
      </c>
    </row>
    <row r="3832" spans="1:2" x14ac:dyDescent="0.25">
      <c r="A3832" s="62">
        <v>30103405</v>
      </c>
      <c r="B3832" s="63" t="s">
        <v>17768</v>
      </c>
    </row>
    <row r="3833" spans="1:2" x14ac:dyDescent="0.25">
      <c r="A3833" s="62">
        <v>30103406</v>
      </c>
      <c r="B3833" s="63" t="s">
        <v>1648</v>
      </c>
    </row>
    <row r="3834" spans="1:2" x14ac:dyDescent="0.25">
      <c r="A3834" s="62">
        <v>30103407</v>
      </c>
      <c r="B3834" s="63" t="s">
        <v>12235</v>
      </c>
    </row>
    <row r="3835" spans="1:2" x14ac:dyDescent="0.25">
      <c r="A3835" s="62">
        <v>30103408</v>
      </c>
      <c r="B3835" s="63" t="s">
        <v>6470</v>
      </c>
    </row>
    <row r="3836" spans="1:2" x14ac:dyDescent="0.25">
      <c r="A3836" s="62">
        <v>30103409</v>
      </c>
      <c r="B3836" s="63" t="s">
        <v>2185</v>
      </c>
    </row>
    <row r="3837" spans="1:2" x14ac:dyDescent="0.25">
      <c r="A3837" s="62">
        <v>30103410</v>
      </c>
      <c r="B3837" s="63" t="s">
        <v>6264</v>
      </c>
    </row>
    <row r="3838" spans="1:2" x14ac:dyDescent="0.25">
      <c r="A3838" s="62">
        <v>30103411</v>
      </c>
      <c r="B3838" s="63" t="s">
        <v>2651</v>
      </c>
    </row>
    <row r="3839" spans="1:2" x14ac:dyDescent="0.25">
      <c r="A3839" s="62">
        <v>30103412</v>
      </c>
      <c r="B3839" s="63" t="s">
        <v>4682</v>
      </c>
    </row>
    <row r="3840" spans="1:2" x14ac:dyDescent="0.25">
      <c r="A3840" s="62">
        <v>30103413</v>
      </c>
      <c r="B3840" s="63" t="s">
        <v>9590</v>
      </c>
    </row>
    <row r="3841" spans="1:2" x14ac:dyDescent="0.25">
      <c r="A3841" s="62">
        <v>30103501</v>
      </c>
      <c r="B3841" s="63" t="s">
        <v>14108</v>
      </c>
    </row>
    <row r="3842" spans="1:2" x14ac:dyDescent="0.25">
      <c r="A3842" s="62">
        <v>30103502</v>
      </c>
      <c r="B3842" s="63" t="s">
        <v>1203</v>
      </c>
    </row>
    <row r="3843" spans="1:2" x14ac:dyDescent="0.25">
      <c r="A3843" s="62">
        <v>30103503</v>
      </c>
      <c r="B3843" s="63" t="s">
        <v>13057</v>
      </c>
    </row>
    <row r="3844" spans="1:2" x14ac:dyDescent="0.25">
      <c r="A3844" s="62">
        <v>30103504</v>
      </c>
      <c r="B3844" s="63" t="s">
        <v>15536</v>
      </c>
    </row>
    <row r="3845" spans="1:2" x14ac:dyDescent="0.25">
      <c r="A3845" s="62">
        <v>30103505</v>
      </c>
      <c r="B3845" s="63" t="s">
        <v>12652</v>
      </c>
    </row>
    <row r="3846" spans="1:2" x14ac:dyDescent="0.25">
      <c r="A3846" s="62">
        <v>30103506</v>
      </c>
      <c r="B3846" s="63" t="s">
        <v>8971</v>
      </c>
    </row>
    <row r="3847" spans="1:2" x14ac:dyDescent="0.25">
      <c r="A3847" s="62">
        <v>30103507</v>
      </c>
      <c r="B3847" s="63" t="s">
        <v>12194</v>
      </c>
    </row>
    <row r="3848" spans="1:2" x14ac:dyDescent="0.25">
      <c r="A3848" s="62">
        <v>30103508</v>
      </c>
      <c r="B3848" s="63" t="s">
        <v>10354</v>
      </c>
    </row>
    <row r="3849" spans="1:2" x14ac:dyDescent="0.25">
      <c r="A3849" s="62">
        <v>30103509</v>
      </c>
      <c r="B3849" s="63" t="s">
        <v>11641</v>
      </c>
    </row>
    <row r="3850" spans="1:2" x14ac:dyDescent="0.25">
      <c r="A3850" s="62">
        <v>30103510</v>
      </c>
      <c r="B3850" s="63" t="s">
        <v>7551</v>
      </c>
    </row>
    <row r="3851" spans="1:2" x14ac:dyDescent="0.25">
      <c r="A3851" s="62">
        <v>30103511</v>
      </c>
      <c r="B3851" s="63" t="s">
        <v>18107</v>
      </c>
    </row>
    <row r="3852" spans="1:2" x14ac:dyDescent="0.25">
      <c r="A3852" s="62">
        <v>30103512</v>
      </c>
      <c r="B3852" s="63" t="s">
        <v>6613</v>
      </c>
    </row>
    <row r="3853" spans="1:2" x14ac:dyDescent="0.25">
      <c r="A3853" s="62">
        <v>30103513</v>
      </c>
      <c r="B3853" s="63" t="s">
        <v>3049</v>
      </c>
    </row>
    <row r="3854" spans="1:2" x14ac:dyDescent="0.25">
      <c r="A3854" s="62">
        <v>30103514</v>
      </c>
      <c r="B3854" s="63" t="s">
        <v>3968</v>
      </c>
    </row>
    <row r="3855" spans="1:2" x14ac:dyDescent="0.25">
      <c r="A3855" s="62">
        <v>30103515</v>
      </c>
      <c r="B3855" s="63" t="s">
        <v>1943</v>
      </c>
    </row>
    <row r="3856" spans="1:2" x14ac:dyDescent="0.25">
      <c r="A3856" s="62">
        <v>30103601</v>
      </c>
      <c r="B3856" s="63" t="s">
        <v>11445</v>
      </c>
    </row>
    <row r="3857" spans="1:2" x14ac:dyDescent="0.25">
      <c r="A3857" s="62">
        <v>30103602</v>
      </c>
      <c r="B3857" s="63" t="s">
        <v>11940</v>
      </c>
    </row>
    <row r="3858" spans="1:2" x14ac:dyDescent="0.25">
      <c r="A3858" s="62">
        <v>30103603</v>
      </c>
      <c r="B3858" s="63" t="s">
        <v>6809</v>
      </c>
    </row>
    <row r="3859" spans="1:2" x14ac:dyDescent="0.25">
      <c r="A3859" s="62">
        <v>30103604</v>
      </c>
      <c r="B3859" s="63" t="s">
        <v>18417</v>
      </c>
    </row>
    <row r="3860" spans="1:2" x14ac:dyDescent="0.25">
      <c r="A3860" s="62">
        <v>30103605</v>
      </c>
      <c r="B3860" s="63" t="s">
        <v>11530</v>
      </c>
    </row>
    <row r="3861" spans="1:2" x14ac:dyDescent="0.25">
      <c r="A3861" s="62">
        <v>30103606</v>
      </c>
      <c r="B3861" s="63" t="s">
        <v>15138</v>
      </c>
    </row>
    <row r="3862" spans="1:2" x14ac:dyDescent="0.25">
      <c r="A3862" s="62">
        <v>30103607</v>
      </c>
      <c r="B3862" s="63" t="s">
        <v>8687</v>
      </c>
    </row>
    <row r="3863" spans="1:2" x14ac:dyDescent="0.25">
      <c r="A3863" s="62">
        <v>30103608</v>
      </c>
      <c r="B3863" s="63" t="s">
        <v>11331</v>
      </c>
    </row>
    <row r="3864" spans="1:2" x14ac:dyDescent="0.25">
      <c r="A3864" s="62">
        <v>30103701</v>
      </c>
      <c r="B3864" s="63" t="s">
        <v>5272</v>
      </c>
    </row>
    <row r="3865" spans="1:2" x14ac:dyDescent="0.25">
      <c r="A3865" s="62">
        <v>30111501</v>
      </c>
      <c r="B3865" s="63" t="s">
        <v>9201</v>
      </c>
    </row>
    <row r="3866" spans="1:2" x14ac:dyDescent="0.25">
      <c r="A3866" s="62">
        <v>30111502</v>
      </c>
      <c r="B3866" s="63" t="s">
        <v>11264</v>
      </c>
    </row>
    <row r="3867" spans="1:2" x14ac:dyDescent="0.25">
      <c r="A3867" s="62">
        <v>30111503</v>
      </c>
      <c r="B3867" s="63" t="s">
        <v>15003</v>
      </c>
    </row>
    <row r="3868" spans="1:2" x14ac:dyDescent="0.25">
      <c r="A3868" s="62">
        <v>30111504</v>
      </c>
      <c r="B3868" s="63" t="s">
        <v>12830</v>
      </c>
    </row>
    <row r="3869" spans="1:2" x14ac:dyDescent="0.25">
      <c r="A3869" s="62">
        <v>30111601</v>
      </c>
      <c r="B3869" s="63" t="s">
        <v>12781</v>
      </c>
    </row>
    <row r="3870" spans="1:2" x14ac:dyDescent="0.25">
      <c r="A3870" s="62">
        <v>30111602</v>
      </c>
      <c r="B3870" s="63" t="s">
        <v>1037</v>
      </c>
    </row>
    <row r="3871" spans="1:2" x14ac:dyDescent="0.25">
      <c r="A3871" s="62">
        <v>30111603</v>
      </c>
      <c r="B3871" s="63" t="s">
        <v>359</v>
      </c>
    </row>
    <row r="3872" spans="1:2" x14ac:dyDescent="0.25">
      <c r="A3872" s="62">
        <v>30111604</v>
      </c>
      <c r="B3872" s="63" t="s">
        <v>18694</v>
      </c>
    </row>
    <row r="3873" spans="1:2" x14ac:dyDescent="0.25">
      <c r="A3873" s="62">
        <v>30111605</v>
      </c>
      <c r="B3873" s="63" t="s">
        <v>3485</v>
      </c>
    </row>
    <row r="3874" spans="1:2" x14ac:dyDescent="0.25">
      <c r="A3874" s="62">
        <v>30111606</v>
      </c>
      <c r="B3874" s="63" t="s">
        <v>169</v>
      </c>
    </row>
    <row r="3875" spans="1:2" x14ac:dyDescent="0.25">
      <c r="A3875" s="62">
        <v>30111607</v>
      </c>
      <c r="B3875" s="63" t="s">
        <v>7620</v>
      </c>
    </row>
    <row r="3876" spans="1:2" x14ac:dyDescent="0.25">
      <c r="A3876" s="62">
        <v>30111701</v>
      </c>
      <c r="B3876" s="63" t="s">
        <v>8888</v>
      </c>
    </row>
    <row r="3877" spans="1:2" x14ac:dyDescent="0.25">
      <c r="A3877" s="62">
        <v>30121501</v>
      </c>
      <c r="B3877" s="63" t="s">
        <v>13370</v>
      </c>
    </row>
    <row r="3878" spans="1:2" x14ac:dyDescent="0.25">
      <c r="A3878" s="62">
        <v>30121503</v>
      </c>
      <c r="B3878" s="63" t="s">
        <v>5792</v>
      </c>
    </row>
    <row r="3879" spans="1:2" x14ac:dyDescent="0.25">
      <c r="A3879" s="62">
        <v>30121601</v>
      </c>
      <c r="B3879" s="63" t="s">
        <v>10459</v>
      </c>
    </row>
    <row r="3880" spans="1:2" x14ac:dyDescent="0.25">
      <c r="A3880" s="62">
        <v>30121602</v>
      </c>
      <c r="B3880" s="63" t="s">
        <v>17365</v>
      </c>
    </row>
    <row r="3881" spans="1:2" x14ac:dyDescent="0.25">
      <c r="A3881" s="62">
        <v>30121603</v>
      </c>
      <c r="B3881" s="63" t="s">
        <v>2695</v>
      </c>
    </row>
    <row r="3882" spans="1:2" x14ac:dyDescent="0.25">
      <c r="A3882" s="62">
        <v>30121604</v>
      </c>
      <c r="B3882" s="63" t="s">
        <v>4692</v>
      </c>
    </row>
    <row r="3883" spans="1:2" x14ac:dyDescent="0.25">
      <c r="A3883" s="62">
        <v>30121605</v>
      </c>
      <c r="B3883" s="63" t="s">
        <v>8127</v>
      </c>
    </row>
    <row r="3884" spans="1:2" x14ac:dyDescent="0.25">
      <c r="A3884" s="62">
        <v>30131501</v>
      </c>
      <c r="B3884" s="63" t="s">
        <v>3729</v>
      </c>
    </row>
    <row r="3885" spans="1:2" x14ac:dyDescent="0.25">
      <c r="A3885" s="62">
        <v>30131502</v>
      </c>
      <c r="B3885" s="63" t="s">
        <v>4010</v>
      </c>
    </row>
    <row r="3886" spans="1:2" x14ac:dyDescent="0.25">
      <c r="A3886" s="62">
        <v>30131503</v>
      </c>
      <c r="B3886" s="63" t="s">
        <v>2889</v>
      </c>
    </row>
    <row r="3887" spans="1:2" x14ac:dyDescent="0.25">
      <c r="A3887" s="62">
        <v>30131504</v>
      </c>
      <c r="B3887" s="63" t="s">
        <v>2759</v>
      </c>
    </row>
    <row r="3888" spans="1:2" x14ac:dyDescent="0.25">
      <c r="A3888" s="62">
        <v>30131601</v>
      </c>
      <c r="B3888" s="63" t="s">
        <v>5622</v>
      </c>
    </row>
    <row r="3889" spans="1:2" x14ac:dyDescent="0.25">
      <c r="A3889" s="62">
        <v>30131602</v>
      </c>
      <c r="B3889" s="63" t="s">
        <v>5175</v>
      </c>
    </row>
    <row r="3890" spans="1:2" x14ac:dyDescent="0.25">
      <c r="A3890" s="62">
        <v>30131603</v>
      </c>
      <c r="B3890" s="63" t="s">
        <v>14313</v>
      </c>
    </row>
    <row r="3891" spans="1:2" x14ac:dyDescent="0.25">
      <c r="A3891" s="62">
        <v>30131604</v>
      </c>
      <c r="B3891" s="63" t="s">
        <v>8073</v>
      </c>
    </row>
    <row r="3892" spans="1:2" x14ac:dyDescent="0.25">
      <c r="A3892" s="62">
        <v>30131701</v>
      </c>
      <c r="B3892" s="63" t="s">
        <v>3919</v>
      </c>
    </row>
    <row r="3893" spans="1:2" x14ac:dyDescent="0.25">
      <c r="A3893" s="62">
        <v>30131702</v>
      </c>
      <c r="B3893" s="63" t="s">
        <v>706</v>
      </c>
    </row>
    <row r="3894" spans="1:2" x14ac:dyDescent="0.25">
      <c r="A3894" s="62">
        <v>30131703</v>
      </c>
      <c r="B3894" s="63" t="s">
        <v>15193</v>
      </c>
    </row>
    <row r="3895" spans="1:2" x14ac:dyDescent="0.25">
      <c r="A3895" s="62">
        <v>30131704</v>
      </c>
      <c r="B3895" s="63" t="s">
        <v>3474</v>
      </c>
    </row>
    <row r="3896" spans="1:2" x14ac:dyDescent="0.25">
      <c r="A3896" s="62">
        <v>30131705</v>
      </c>
      <c r="B3896" s="63" t="s">
        <v>16125</v>
      </c>
    </row>
    <row r="3897" spans="1:2" x14ac:dyDescent="0.25">
      <c r="A3897" s="62">
        <v>30141501</v>
      </c>
      <c r="B3897" s="63" t="s">
        <v>1551</v>
      </c>
    </row>
    <row r="3898" spans="1:2" x14ac:dyDescent="0.25">
      <c r="A3898" s="62">
        <v>30141503</v>
      </c>
      <c r="B3898" s="63" t="s">
        <v>13721</v>
      </c>
    </row>
    <row r="3899" spans="1:2" x14ac:dyDescent="0.25">
      <c r="A3899" s="62">
        <v>30141505</v>
      </c>
      <c r="B3899" s="63" t="s">
        <v>3970</v>
      </c>
    </row>
    <row r="3900" spans="1:2" x14ac:dyDescent="0.25">
      <c r="A3900" s="62">
        <v>30141508</v>
      </c>
      <c r="B3900" s="63" t="s">
        <v>5596</v>
      </c>
    </row>
    <row r="3901" spans="1:2" x14ac:dyDescent="0.25">
      <c r="A3901" s="62">
        <v>30141510</v>
      </c>
      <c r="B3901" s="63" t="s">
        <v>11788</v>
      </c>
    </row>
    <row r="3902" spans="1:2" x14ac:dyDescent="0.25">
      <c r="A3902" s="62">
        <v>30141511</v>
      </c>
      <c r="B3902" s="63" t="s">
        <v>16767</v>
      </c>
    </row>
    <row r="3903" spans="1:2" x14ac:dyDescent="0.25">
      <c r="A3903" s="62">
        <v>30141512</v>
      </c>
      <c r="B3903" s="63" t="s">
        <v>16037</v>
      </c>
    </row>
    <row r="3904" spans="1:2" x14ac:dyDescent="0.25">
      <c r="A3904" s="62">
        <v>30141513</v>
      </c>
      <c r="B3904" s="63" t="s">
        <v>15822</v>
      </c>
    </row>
    <row r="3905" spans="1:2" x14ac:dyDescent="0.25">
      <c r="A3905" s="62">
        <v>30141601</v>
      </c>
      <c r="B3905" s="63" t="s">
        <v>1802</v>
      </c>
    </row>
    <row r="3906" spans="1:2" x14ac:dyDescent="0.25">
      <c r="A3906" s="62">
        <v>30141602</v>
      </c>
      <c r="B3906" s="63" t="s">
        <v>18383</v>
      </c>
    </row>
    <row r="3907" spans="1:2" x14ac:dyDescent="0.25">
      <c r="A3907" s="62">
        <v>30141603</v>
      </c>
      <c r="B3907" s="63" t="s">
        <v>12549</v>
      </c>
    </row>
    <row r="3908" spans="1:2" x14ac:dyDescent="0.25">
      <c r="A3908" s="62">
        <v>30151501</v>
      </c>
      <c r="B3908" s="63" t="s">
        <v>13260</v>
      </c>
    </row>
    <row r="3909" spans="1:2" x14ac:dyDescent="0.25">
      <c r="A3909" s="62">
        <v>30151502</v>
      </c>
      <c r="B3909" s="63" t="s">
        <v>6523</v>
      </c>
    </row>
    <row r="3910" spans="1:2" x14ac:dyDescent="0.25">
      <c r="A3910" s="62">
        <v>30151503</v>
      </c>
      <c r="B3910" s="63" t="s">
        <v>10006</v>
      </c>
    </row>
    <row r="3911" spans="1:2" x14ac:dyDescent="0.25">
      <c r="A3911" s="62">
        <v>30151504</v>
      </c>
      <c r="B3911" s="63" t="s">
        <v>8653</v>
      </c>
    </row>
    <row r="3912" spans="1:2" x14ac:dyDescent="0.25">
      <c r="A3912" s="62">
        <v>30151505</v>
      </c>
      <c r="B3912" s="63" t="s">
        <v>12883</v>
      </c>
    </row>
    <row r="3913" spans="1:2" x14ac:dyDescent="0.25">
      <c r="A3913" s="62">
        <v>30151506</v>
      </c>
      <c r="B3913" s="63" t="s">
        <v>7331</v>
      </c>
    </row>
    <row r="3914" spans="1:2" x14ac:dyDescent="0.25">
      <c r="A3914" s="62">
        <v>30151507</v>
      </c>
      <c r="B3914" s="63" t="s">
        <v>9423</v>
      </c>
    </row>
    <row r="3915" spans="1:2" x14ac:dyDescent="0.25">
      <c r="A3915" s="62">
        <v>30151508</v>
      </c>
      <c r="B3915" s="63" t="s">
        <v>8391</v>
      </c>
    </row>
    <row r="3916" spans="1:2" x14ac:dyDescent="0.25">
      <c r="A3916" s="62">
        <v>30151509</v>
      </c>
      <c r="B3916" s="63" t="s">
        <v>13988</v>
      </c>
    </row>
    <row r="3917" spans="1:2" x14ac:dyDescent="0.25">
      <c r="A3917" s="62">
        <v>30151510</v>
      </c>
      <c r="B3917" s="63" t="s">
        <v>12260</v>
      </c>
    </row>
    <row r="3918" spans="1:2" x14ac:dyDescent="0.25">
      <c r="A3918" s="62">
        <v>30151601</v>
      </c>
      <c r="B3918" s="63" t="s">
        <v>16636</v>
      </c>
    </row>
    <row r="3919" spans="1:2" x14ac:dyDescent="0.25">
      <c r="A3919" s="62">
        <v>30151602</v>
      </c>
      <c r="B3919" s="63" t="s">
        <v>16591</v>
      </c>
    </row>
    <row r="3920" spans="1:2" x14ac:dyDescent="0.25">
      <c r="A3920" s="62">
        <v>30151603</v>
      </c>
      <c r="B3920" s="63" t="s">
        <v>918</v>
      </c>
    </row>
    <row r="3921" spans="1:2" x14ac:dyDescent="0.25">
      <c r="A3921" s="62">
        <v>30151604</v>
      </c>
      <c r="B3921" s="63" t="s">
        <v>1000</v>
      </c>
    </row>
    <row r="3922" spans="1:2" x14ac:dyDescent="0.25">
      <c r="A3922" s="62">
        <v>30151605</v>
      </c>
      <c r="B3922" s="63" t="s">
        <v>7077</v>
      </c>
    </row>
    <row r="3923" spans="1:2" x14ac:dyDescent="0.25">
      <c r="A3923" s="62">
        <v>30151606</v>
      </c>
      <c r="B3923" s="63" t="s">
        <v>15461</v>
      </c>
    </row>
    <row r="3924" spans="1:2" x14ac:dyDescent="0.25">
      <c r="A3924" s="62">
        <v>30151607</v>
      </c>
      <c r="B3924" s="63" t="s">
        <v>13696</v>
      </c>
    </row>
    <row r="3925" spans="1:2" x14ac:dyDescent="0.25">
      <c r="A3925" s="62">
        <v>30151608</v>
      </c>
      <c r="B3925" s="63" t="s">
        <v>14866</v>
      </c>
    </row>
    <row r="3926" spans="1:2" x14ac:dyDescent="0.25">
      <c r="A3926" s="62">
        <v>30151609</v>
      </c>
      <c r="B3926" s="63" t="s">
        <v>16481</v>
      </c>
    </row>
    <row r="3927" spans="1:2" x14ac:dyDescent="0.25">
      <c r="A3927" s="62">
        <v>30151610</v>
      </c>
      <c r="B3927" s="63" t="s">
        <v>4904</v>
      </c>
    </row>
    <row r="3928" spans="1:2" x14ac:dyDescent="0.25">
      <c r="A3928" s="62">
        <v>30151701</v>
      </c>
      <c r="B3928" s="63" t="s">
        <v>11328</v>
      </c>
    </row>
    <row r="3929" spans="1:2" x14ac:dyDescent="0.25">
      <c r="A3929" s="62">
        <v>30151702</v>
      </c>
      <c r="B3929" s="63" t="s">
        <v>10266</v>
      </c>
    </row>
    <row r="3930" spans="1:2" x14ac:dyDescent="0.25">
      <c r="A3930" s="62">
        <v>30151703</v>
      </c>
      <c r="B3930" s="63" t="s">
        <v>5528</v>
      </c>
    </row>
    <row r="3931" spans="1:2" x14ac:dyDescent="0.25">
      <c r="A3931" s="62">
        <v>30151704</v>
      </c>
      <c r="B3931" s="63" t="s">
        <v>11970</v>
      </c>
    </row>
    <row r="3932" spans="1:2" x14ac:dyDescent="0.25">
      <c r="A3932" s="62">
        <v>30151801</v>
      </c>
      <c r="B3932" s="63" t="s">
        <v>7411</v>
      </c>
    </row>
    <row r="3933" spans="1:2" x14ac:dyDescent="0.25">
      <c r="A3933" s="62">
        <v>30151802</v>
      </c>
      <c r="B3933" s="63" t="s">
        <v>4711</v>
      </c>
    </row>
    <row r="3934" spans="1:2" x14ac:dyDescent="0.25">
      <c r="A3934" s="62">
        <v>30151803</v>
      </c>
      <c r="B3934" s="63" t="s">
        <v>14853</v>
      </c>
    </row>
    <row r="3935" spans="1:2" x14ac:dyDescent="0.25">
      <c r="A3935" s="62">
        <v>30151804</v>
      </c>
      <c r="B3935" s="63" t="s">
        <v>14880</v>
      </c>
    </row>
    <row r="3936" spans="1:2" x14ac:dyDescent="0.25">
      <c r="A3936" s="62">
        <v>30151805</v>
      </c>
      <c r="B3936" s="63" t="s">
        <v>9048</v>
      </c>
    </row>
    <row r="3937" spans="1:2" x14ac:dyDescent="0.25">
      <c r="A3937" s="62">
        <v>30151806</v>
      </c>
      <c r="B3937" s="63" t="s">
        <v>18311</v>
      </c>
    </row>
    <row r="3938" spans="1:2" x14ac:dyDescent="0.25">
      <c r="A3938" s="62">
        <v>30151901</v>
      </c>
      <c r="B3938" s="63" t="s">
        <v>10136</v>
      </c>
    </row>
    <row r="3939" spans="1:2" x14ac:dyDescent="0.25">
      <c r="A3939" s="62">
        <v>30151902</v>
      </c>
      <c r="B3939" s="63" t="s">
        <v>8058</v>
      </c>
    </row>
    <row r="3940" spans="1:2" x14ac:dyDescent="0.25">
      <c r="A3940" s="62">
        <v>30152001</v>
      </c>
      <c r="B3940" s="63" t="s">
        <v>14029</v>
      </c>
    </row>
    <row r="3941" spans="1:2" x14ac:dyDescent="0.25">
      <c r="A3941" s="62">
        <v>30152002</v>
      </c>
      <c r="B3941" s="63" t="s">
        <v>17831</v>
      </c>
    </row>
    <row r="3942" spans="1:2" x14ac:dyDescent="0.25">
      <c r="A3942" s="62">
        <v>30152003</v>
      </c>
      <c r="B3942" s="63" t="s">
        <v>5480</v>
      </c>
    </row>
    <row r="3943" spans="1:2" x14ac:dyDescent="0.25">
      <c r="A3943" s="62">
        <v>30152101</v>
      </c>
      <c r="B3943" s="63" t="s">
        <v>8663</v>
      </c>
    </row>
    <row r="3944" spans="1:2" x14ac:dyDescent="0.25">
      <c r="A3944" s="62">
        <v>30161501</v>
      </c>
      <c r="B3944" s="63" t="s">
        <v>11732</v>
      </c>
    </row>
    <row r="3945" spans="1:2" x14ac:dyDescent="0.25">
      <c r="A3945" s="62">
        <v>30161502</v>
      </c>
      <c r="B3945" s="63" t="s">
        <v>13222</v>
      </c>
    </row>
    <row r="3946" spans="1:2" x14ac:dyDescent="0.25">
      <c r="A3946" s="62">
        <v>30161503</v>
      </c>
      <c r="B3946" s="63" t="s">
        <v>6135</v>
      </c>
    </row>
    <row r="3947" spans="1:2" x14ac:dyDescent="0.25">
      <c r="A3947" s="62">
        <v>30161504</v>
      </c>
      <c r="B3947" s="63" t="s">
        <v>9627</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3839</v>
      </c>
    </row>
    <row r="3952" spans="1:2" x14ac:dyDescent="0.25">
      <c r="A3952" s="62">
        <v>30161601</v>
      </c>
      <c r="B3952" s="63" t="s">
        <v>9519</v>
      </c>
    </row>
    <row r="3953" spans="1:2" x14ac:dyDescent="0.25">
      <c r="A3953" s="62">
        <v>30161602</v>
      </c>
      <c r="B3953" s="63" t="s">
        <v>8473</v>
      </c>
    </row>
    <row r="3954" spans="1:2" x14ac:dyDescent="0.25">
      <c r="A3954" s="62">
        <v>30161603</v>
      </c>
      <c r="B3954" s="63" t="s">
        <v>11557</v>
      </c>
    </row>
    <row r="3955" spans="1:2" x14ac:dyDescent="0.25">
      <c r="A3955" s="62">
        <v>30161604</v>
      </c>
      <c r="B3955" s="63" t="s">
        <v>15853</v>
      </c>
    </row>
    <row r="3956" spans="1:2" x14ac:dyDescent="0.25">
      <c r="A3956" s="62">
        <v>30161701</v>
      </c>
      <c r="B3956" s="63" t="s">
        <v>16167</v>
      </c>
    </row>
    <row r="3957" spans="1:2" x14ac:dyDescent="0.25">
      <c r="A3957" s="62">
        <v>30161702</v>
      </c>
      <c r="B3957" s="63" t="s">
        <v>12666</v>
      </c>
    </row>
    <row r="3958" spans="1:2" x14ac:dyDescent="0.25">
      <c r="A3958" s="62">
        <v>30161703</v>
      </c>
      <c r="B3958" s="63" t="s">
        <v>17422</v>
      </c>
    </row>
    <row r="3959" spans="1:2" x14ac:dyDescent="0.25">
      <c r="A3959" s="62">
        <v>30161705</v>
      </c>
      <c r="B3959" s="63" t="s">
        <v>18092</v>
      </c>
    </row>
    <row r="3960" spans="1:2" x14ac:dyDescent="0.25">
      <c r="A3960" s="62">
        <v>30161706</v>
      </c>
      <c r="B3960" s="63" t="s">
        <v>2374</v>
      </c>
    </row>
    <row r="3961" spans="1:2" x14ac:dyDescent="0.25">
      <c r="A3961" s="62">
        <v>30161707</v>
      </c>
      <c r="B3961" s="63" t="s">
        <v>10250</v>
      </c>
    </row>
    <row r="3962" spans="1:2" x14ac:dyDescent="0.25">
      <c r="A3962" s="62">
        <v>30161708</v>
      </c>
      <c r="B3962" s="63" t="s">
        <v>18053</v>
      </c>
    </row>
    <row r="3963" spans="1:2" x14ac:dyDescent="0.25">
      <c r="A3963" s="62">
        <v>30161709</v>
      </c>
      <c r="B3963" s="63" t="s">
        <v>15139</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7782</v>
      </c>
    </row>
    <row r="3968" spans="1:2" x14ac:dyDescent="0.25">
      <c r="A3968" s="62">
        <v>30161714</v>
      </c>
      <c r="B3968" s="63" t="s">
        <v>6089</v>
      </c>
    </row>
    <row r="3969" spans="1:2" x14ac:dyDescent="0.25">
      <c r="A3969" s="62">
        <v>30161715</v>
      </c>
      <c r="B3969" s="63" t="s">
        <v>1421</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1767</v>
      </c>
    </row>
    <row r="3974" spans="1:2" x14ac:dyDescent="0.25">
      <c r="A3974" s="62">
        <v>30161801</v>
      </c>
      <c r="B3974" s="63" t="s">
        <v>238</v>
      </c>
    </row>
    <row r="3975" spans="1:2" x14ac:dyDescent="0.25">
      <c r="A3975" s="62">
        <v>30161802</v>
      </c>
      <c r="B3975" s="63" t="s">
        <v>16948</v>
      </c>
    </row>
    <row r="3976" spans="1:2" x14ac:dyDescent="0.25">
      <c r="A3976" s="62">
        <v>30161901</v>
      </c>
      <c r="B3976" s="63" t="s">
        <v>7818</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18751</v>
      </c>
    </row>
    <row r="3982" spans="1:2" x14ac:dyDescent="0.25">
      <c r="A3982" s="62">
        <v>30161907</v>
      </c>
      <c r="B3982" s="63" t="s">
        <v>4334</v>
      </c>
    </row>
    <row r="3983" spans="1:2" x14ac:dyDescent="0.25">
      <c r="A3983" s="62">
        <v>30161908</v>
      </c>
      <c r="B3983" s="63" t="s">
        <v>15547</v>
      </c>
    </row>
    <row r="3984" spans="1:2" x14ac:dyDescent="0.25">
      <c r="A3984" s="62">
        <v>30171501</v>
      </c>
      <c r="B3984" s="63" t="s">
        <v>14238</v>
      </c>
    </row>
    <row r="3985" spans="1:2" x14ac:dyDescent="0.25">
      <c r="A3985" s="62">
        <v>30171502</v>
      </c>
      <c r="B3985" s="63" t="s">
        <v>17866</v>
      </c>
    </row>
    <row r="3986" spans="1:2" x14ac:dyDescent="0.25">
      <c r="A3986" s="62">
        <v>30171503</v>
      </c>
      <c r="B3986" s="63" t="s">
        <v>13890</v>
      </c>
    </row>
    <row r="3987" spans="1:2" x14ac:dyDescent="0.25">
      <c r="A3987" s="62">
        <v>30171504</v>
      </c>
      <c r="B3987" s="63" t="s">
        <v>6976</v>
      </c>
    </row>
    <row r="3988" spans="1:2" x14ac:dyDescent="0.25">
      <c r="A3988" s="62">
        <v>30171505</v>
      </c>
      <c r="B3988" s="63" t="s">
        <v>16420</v>
      </c>
    </row>
    <row r="3989" spans="1:2" x14ac:dyDescent="0.25">
      <c r="A3989" s="62">
        <v>30171506</v>
      </c>
      <c r="B3989" s="63" t="s">
        <v>13428</v>
      </c>
    </row>
    <row r="3990" spans="1:2" x14ac:dyDescent="0.25">
      <c r="A3990" s="62">
        <v>30171507</v>
      </c>
      <c r="B3990" s="63" t="s">
        <v>4544</v>
      </c>
    </row>
    <row r="3991" spans="1:2" x14ac:dyDescent="0.25">
      <c r="A3991" s="62">
        <v>30171508</v>
      </c>
      <c r="B3991" s="63" t="s">
        <v>6065</v>
      </c>
    </row>
    <row r="3992" spans="1:2" x14ac:dyDescent="0.25">
      <c r="A3992" s="62">
        <v>30171509</v>
      </c>
      <c r="B3992" s="63" t="s">
        <v>4199</v>
      </c>
    </row>
    <row r="3993" spans="1:2" x14ac:dyDescent="0.25">
      <c r="A3993" s="62">
        <v>30171510</v>
      </c>
      <c r="B3993" s="63" t="s">
        <v>16073</v>
      </c>
    </row>
    <row r="3994" spans="1:2" x14ac:dyDescent="0.25">
      <c r="A3994" s="62">
        <v>30171511</v>
      </c>
      <c r="B3994" s="63" t="s">
        <v>8818</v>
      </c>
    </row>
    <row r="3995" spans="1:2" x14ac:dyDescent="0.25">
      <c r="A3995" s="62">
        <v>30171512</v>
      </c>
      <c r="B3995" s="63" t="s">
        <v>10289</v>
      </c>
    </row>
    <row r="3996" spans="1:2" x14ac:dyDescent="0.25">
      <c r="A3996" s="62">
        <v>30171513</v>
      </c>
      <c r="B3996" s="63" t="s">
        <v>16002</v>
      </c>
    </row>
    <row r="3997" spans="1:2" x14ac:dyDescent="0.25">
      <c r="A3997" s="62">
        <v>30171514</v>
      </c>
      <c r="B3997" s="63" t="s">
        <v>18603</v>
      </c>
    </row>
    <row r="3998" spans="1:2" x14ac:dyDescent="0.25">
      <c r="A3998" s="62">
        <v>30171604</v>
      </c>
      <c r="B3998" s="63" t="s">
        <v>3254</v>
      </c>
    </row>
    <row r="3999" spans="1:2" x14ac:dyDescent="0.25">
      <c r="A3999" s="62">
        <v>30171605</v>
      </c>
      <c r="B3999" s="63" t="s">
        <v>18512</v>
      </c>
    </row>
    <row r="4000" spans="1:2" x14ac:dyDescent="0.25">
      <c r="A4000" s="62">
        <v>30171606</v>
      </c>
      <c r="B4000" s="63" t="s">
        <v>12416</v>
      </c>
    </row>
    <row r="4001" spans="1:2" x14ac:dyDescent="0.25">
      <c r="A4001" s="62">
        <v>30171607</v>
      </c>
      <c r="B4001" s="63" t="s">
        <v>14419</v>
      </c>
    </row>
    <row r="4002" spans="1:2" x14ac:dyDescent="0.25">
      <c r="A4002" s="62">
        <v>30171608</v>
      </c>
      <c r="B4002" s="63" t="s">
        <v>7140</v>
      </c>
    </row>
    <row r="4003" spans="1:2" x14ac:dyDescent="0.25">
      <c r="A4003" s="62">
        <v>30171609</v>
      </c>
      <c r="B4003" s="63" t="s">
        <v>9316</v>
      </c>
    </row>
    <row r="4004" spans="1:2" x14ac:dyDescent="0.25">
      <c r="A4004" s="62">
        <v>30171610</v>
      </c>
      <c r="B4004" s="63" t="s">
        <v>18497</v>
      </c>
    </row>
    <row r="4005" spans="1:2" x14ac:dyDescent="0.25">
      <c r="A4005" s="62">
        <v>30171611</v>
      </c>
      <c r="B4005" s="63" t="s">
        <v>18088</v>
      </c>
    </row>
    <row r="4006" spans="1:2" x14ac:dyDescent="0.25">
      <c r="A4006" s="62">
        <v>30171612</v>
      </c>
      <c r="B4006" s="63" t="s">
        <v>5307</v>
      </c>
    </row>
    <row r="4007" spans="1:2" x14ac:dyDescent="0.25">
      <c r="A4007" s="62">
        <v>30171613</v>
      </c>
      <c r="B4007" s="63" t="s">
        <v>6273</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12780</v>
      </c>
    </row>
    <row r="4012" spans="1:2" x14ac:dyDescent="0.25">
      <c r="A4012" s="62">
        <v>30171704</v>
      </c>
      <c r="B4012" s="63" t="s">
        <v>9444</v>
      </c>
    </row>
    <row r="4013" spans="1:2" x14ac:dyDescent="0.25">
      <c r="A4013" s="62">
        <v>30171705</v>
      </c>
      <c r="B4013" s="63" t="s">
        <v>15996</v>
      </c>
    </row>
    <row r="4014" spans="1:2" x14ac:dyDescent="0.25">
      <c r="A4014" s="62">
        <v>30171706</v>
      </c>
      <c r="B4014" s="63" t="s">
        <v>14364</v>
      </c>
    </row>
    <row r="4015" spans="1:2" x14ac:dyDescent="0.25">
      <c r="A4015" s="62">
        <v>30171707</v>
      </c>
      <c r="B4015" s="63" t="s">
        <v>11831</v>
      </c>
    </row>
    <row r="4016" spans="1:2" x14ac:dyDescent="0.25">
      <c r="A4016" s="62">
        <v>30171708</v>
      </c>
      <c r="B4016" s="63" t="s">
        <v>8213</v>
      </c>
    </row>
    <row r="4017" spans="1:2" x14ac:dyDescent="0.25">
      <c r="A4017" s="62">
        <v>30171709</v>
      </c>
      <c r="B4017" s="63" t="s">
        <v>15456</v>
      </c>
    </row>
    <row r="4018" spans="1:2" x14ac:dyDescent="0.25">
      <c r="A4018" s="62">
        <v>30171801</v>
      </c>
      <c r="B4018" s="63" t="s">
        <v>8840</v>
      </c>
    </row>
    <row r="4019" spans="1:2" x14ac:dyDescent="0.25">
      <c r="A4019" s="62">
        <v>30171802</v>
      </c>
      <c r="B4019" s="63" t="s">
        <v>9770</v>
      </c>
    </row>
    <row r="4020" spans="1:2" x14ac:dyDescent="0.25">
      <c r="A4020" s="62">
        <v>30171803</v>
      </c>
      <c r="B4020" s="63" t="s">
        <v>9182</v>
      </c>
    </row>
    <row r="4021" spans="1:2" x14ac:dyDescent="0.25">
      <c r="A4021" s="62">
        <v>30171901</v>
      </c>
      <c r="B4021" s="63" t="s">
        <v>6022</v>
      </c>
    </row>
    <row r="4022" spans="1:2" x14ac:dyDescent="0.25">
      <c r="A4022" s="62">
        <v>30171902</v>
      </c>
      <c r="B4022" s="63" t="s">
        <v>859</v>
      </c>
    </row>
    <row r="4023" spans="1:2" x14ac:dyDescent="0.25">
      <c r="A4023" s="62">
        <v>30171903</v>
      </c>
      <c r="B4023" s="63" t="s">
        <v>12961</v>
      </c>
    </row>
    <row r="4024" spans="1:2" x14ac:dyDescent="0.25">
      <c r="A4024" s="62">
        <v>30171904</v>
      </c>
      <c r="B4024" s="63" t="s">
        <v>1827</v>
      </c>
    </row>
    <row r="4025" spans="1:2" x14ac:dyDescent="0.25">
      <c r="A4025" s="62">
        <v>30171905</v>
      </c>
      <c r="B4025" s="63" t="s">
        <v>13242</v>
      </c>
    </row>
    <row r="4026" spans="1:2" x14ac:dyDescent="0.25">
      <c r="A4026" s="62">
        <v>30171906</v>
      </c>
      <c r="B4026" s="63" t="s">
        <v>10308</v>
      </c>
    </row>
    <row r="4027" spans="1:2" x14ac:dyDescent="0.25">
      <c r="A4027" s="62">
        <v>30172001</v>
      </c>
      <c r="B4027" s="63" t="s">
        <v>4928</v>
      </c>
    </row>
    <row r="4028" spans="1:2" x14ac:dyDescent="0.25">
      <c r="A4028" s="62">
        <v>30172002</v>
      </c>
      <c r="B4028" s="63" t="s">
        <v>17973</v>
      </c>
    </row>
    <row r="4029" spans="1:2" x14ac:dyDescent="0.25">
      <c r="A4029" s="62">
        <v>30181501</v>
      </c>
      <c r="B4029" s="63" t="s">
        <v>533</v>
      </c>
    </row>
    <row r="4030" spans="1:2" x14ac:dyDescent="0.25">
      <c r="A4030" s="62">
        <v>30181502</v>
      </c>
      <c r="B4030" s="63" t="s">
        <v>15218</v>
      </c>
    </row>
    <row r="4031" spans="1:2" x14ac:dyDescent="0.25">
      <c r="A4031" s="62">
        <v>30181503</v>
      </c>
      <c r="B4031" s="63" t="s">
        <v>10578</v>
      </c>
    </row>
    <row r="4032" spans="1:2" x14ac:dyDescent="0.25">
      <c r="A4032" s="62">
        <v>30181504</v>
      </c>
      <c r="B4032" s="63" t="s">
        <v>4058</v>
      </c>
    </row>
    <row r="4033" spans="1:2" x14ac:dyDescent="0.25">
      <c r="A4033" s="62">
        <v>30181505</v>
      </c>
      <c r="B4033" s="63" t="s">
        <v>16696</v>
      </c>
    </row>
    <row r="4034" spans="1:2" x14ac:dyDescent="0.25">
      <c r="A4034" s="62">
        <v>30181506</v>
      </c>
      <c r="B4034" s="63" t="s">
        <v>5407</v>
      </c>
    </row>
    <row r="4035" spans="1:2" x14ac:dyDescent="0.25">
      <c r="A4035" s="62">
        <v>30181507</v>
      </c>
      <c r="B4035" s="63" t="s">
        <v>6994</v>
      </c>
    </row>
    <row r="4036" spans="1:2" x14ac:dyDescent="0.25">
      <c r="A4036" s="62">
        <v>30181508</v>
      </c>
      <c r="B4036" s="63" t="s">
        <v>15192</v>
      </c>
    </row>
    <row r="4037" spans="1:2" x14ac:dyDescent="0.25">
      <c r="A4037" s="62">
        <v>30181509</v>
      </c>
      <c r="B4037" s="63" t="s">
        <v>5626</v>
      </c>
    </row>
    <row r="4038" spans="1:2" x14ac:dyDescent="0.25">
      <c r="A4038" s="62">
        <v>30181510</v>
      </c>
      <c r="B4038" s="63" t="s">
        <v>15707</v>
      </c>
    </row>
    <row r="4039" spans="1:2" x14ac:dyDescent="0.25">
      <c r="A4039" s="62">
        <v>30181511</v>
      </c>
      <c r="B4039" s="63" t="s">
        <v>16696</v>
      </c>
    </row>
    <row r="4040" spans="1:2" x14ac:dyDescent="0.25">
      <c r="A4040" s="62">
        <v>30181512</v>
      </c>
      <c r="B4040" s="63" t="s">
        <v>17063</v>
      </c>
    </row>
    <row r="4041" spans="1:2" x14ac:dyDescent="0.25">
      <c r="A4041" s="62">
        <v>30181513</v>
      </c>
      <c r="B4041" s="63" t="s">
        <v>3881</v>
      </c>
    </row>
    <row r="4042" spans="1:2" x14ac:dyDescent="0.25">
      <c r="A4042" s="62">
        <v>30181514</v>
      </c>
      <c r="B4042" s="63" t="s">
        <v>6409</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7061</v>
      </c>
    </row>
    <row r="4047" spans="1:2" x14ac:dyDescent="0.25">
      <c r="A4047" s="62">
        <v>30191601</v>
      </c>
      <c r="B4047" s="63" t="s">
        <v>17561</v>
      </c>
    </row>
    <row r="4048" spans="1:2" x14ac:dyDescent="0.25">
      <c r="A4048" s="62">
        <v>30191602</v>
      </c>
      <c r="B4048" s="63" t="s">
        <v>4474</v>
      </c>
    </row>
    <row r="4049" spans="1:2" x14ac:dyDescent="0.25">
      <c r="A4049" s="62">
        <v>30191603</v>
      </c>
      <c r="B4049" s="63" t="s">
        <v>8868</v>
      </c>
    </row>
    <row r="4050" spans="1:2" x14ac:dyDescent="0.25">
      <c r="A4050" s="62">
        <v>30201501</v>
      </c>
      <c r="B4050" s="63" t="s">
        <v>18328</v>
      </c>
    </row>
    <row r="4051" spans="1:2" x14ac:dyDescent="0.25">
      <c r="A4051" s="62">
        <v>30201502</v>
      </c>
      <c r="B4051" s="63" t="s">
        <v>7037</v>
      </c>
    </row>
    <row r="4052" spans="1:2" x14ac:dyDescent="0.25">
      <c r="A4052" s="62">
        <v>30201601</v>
      </c>
      <c r="B4052" s="63" t="s">
        <v>2061</v>
      </c>
    </row>
    <row r="4053" spans="1:2" x14ac:dyDescent="0.25">
      <c r="A4053" s="62">
        <v>30201602</v>
      </c>
      <c r="B4053" s="63" t="s">
        <v>15093</v>
      </c>
    </row>
    <row r="4054" spans="1:2" x14ac:dyDescent="0.25">
      <c r="A4054" s="62">
        <v>30201603</v>
      </c>
      <c r="B4054" s="63" t="s">
        <v>6803</v>
      </c>
    </row>
    <row r="4055" spans="1:2" x14ac:dyDescent="0.25">
      <c r="A4055" s="62">
        <v>30201604</v>
      </c>
      <c r="B4055" s="63" t="s">
        <v>17590</v>
      </c>
    </row>
    <row r="4056" spans="1:2" x14ac:dyDescent="0.25">
      <c r="A4056" s="62">
        <v>30201605</v>
      </c>
      <c r="B4056" s="63" t="s">
        <v>7596</v>
      </c>
    </row>
    <row r="4057" spans="1:2" x14ac:dyDescent="0.25">
      <c r="A4057" s="62">
        <v>30201606</v>
      </c>
      <c r="B4057" s="63" t="s">
        <v>11098</v>
      </c>
    </row>
    <row r="4058" spans="1:2" x14ac:dyDescent="0.25">
      <c r="A4058" s="62">
        <v>30201701</v>
      </c>
      <c r="B4058" s="63" t="s">
        <v>13078</v>
      </c>
    </row>
    <row r="4059" spans="1:2" x14ac:dyDescent="0.25">
      <c r="A4059" s="62">
        <v>30201702</v>
      </c>
      <c r="B4059" s="63" t="s">
        <v>12854</v>
      </c>
    </row>
    <row r="4060" spans="1:2" x14ac:dyDescent="0.25">
      <c r="A4060" s="62">
        <v>30201703</v>
      </c>
      <c r="B4060" s="63" t="s">
        <v>2549</v>
      </c>
    </row>
    <row r="4061" spans="1:2" x14ac:dyDescent="0.25">
      <c r="A4061" s="62">
        <v>30201704</v>
      </c>
      <c r="B4061" s="63" t="s">
        <v>4025</v>
      </c>
    </row>
    <row r="4062" spans="1:2" x14ac:dyDescent="0.25">
      <c r="A4062" s="62">
        <v>30201705</v>
      </c>
      <c r="B4062" s="63" t="s">
        <v>346</v>
      </c>
    </row>
    <row r="4063" spans="1:2" x14ac:dyDescent="0.25">
      <c r="A4063" s="62">
        <v>30201706</v>
      </c>
      <c r="B4063" s="63" t="s">
        <v>15598</v>
      </c>
    </row>
    <row r="4064" spans="1:2" x14ac:dyDescent="0.25">
      <c r="A4064" s="62">
        <v>30201707</v>
      </c>
      <c r="B4064" s="63" t="s">
        <v>4076</v>
      </c>
    </row>
    <row r="4065" spans="1:2" x14ac:dyDescent="0.25">
      <c r="A4065" s="62">
        <v>30201708</v>
      </c>
      <c r="B4065" s="63" t="s">
        <v>12074</v>
      </c>
    </row>
    <row r="4066" spans="1:2" x14ac:dyDescent="0.25">
      <c r="A4066" s="62">
        <v>30201710</v>
      </c>
      <c r="B4066" s="63" t="s">
        <v>12668</v>
      </c>
    </row>
    <row r="4067" spans="1:2" x14ac:dyDescent="0.25">
      <c r="A4067" s="62">
        <v>30201711</v>
      </c>
      <c r="B4067" s="63" t="s">
        <v>17532</v>
      </c>
    </row>
    <row r="4068" spans="1:2" x14ac:dyDescent="0.25">
      <c r="A4068" s="62">
        <v>30201712</v>
      </c>
      <c r="B4068" s="63" t="s">
        <v>1686</v>
      </c>
    </row>
    <row r="4069" spans="1:2" x14ac:dyDescent="0.25">
      <c r="A4069" s="62">
        <v>30201801</v>
      </c>
      <c r="B4069" s="63" t="s">
        <v>17687</v>
      </c>
    </row>
    <row r="4070" spans="1:2" x14ac:dyDescent="0.25">
      <c r="A4070" s="62">
        <v>30201802</v>
      </c>
      <c r="B4070" s="63" t="s">
        <v>15</v>
      </c>
    </row>
    <row r="4071" spans="1:2" x14ac:dyDescent="0.25">
      <c r="A4071" s="62">
        <v>30201803</v>
      </c>
      <c r="B4071" s="63" t="s">
        <v>8737</v>
      </c>
    </row>
    <row r="4072" spans="1:2" x14ac:dyDescent="0.25">
      <c r="A4072" s="62">
        <v>30201901</v>
      </c>
      <c r="B4072" s="63" t="s">
        <v>3432</v>
      </c>
    </row>
    <row r="4073" spans="1:2" x14ac:dyDescent="0.25">
      <c r="A4073" s="62">
        <v>30201902</v>
      </c>
      <c r="B4073" s="63" t="s">
        <v>14975</v>
      </c>
    </row>
    <row r="4074" spans="1:2" x14ac:dyDescent="0.25">
      <c r="A4074" s="62">
        <v>30201903</v>
      </c>
      <c r="B4074" s="63" t="s">
        <v>2870</v>
      </c>
    </row>
    <row r="4075" spans="1:2" x14ac:dyDescent="0.25">
      <c r="A4075" s="62">
        <v>30201904</v>
      </c>
      <c r="B4075" s="63" t="s">
        <v>18590</v>
      </c>
    </row>
    <row r="4076" spans="1:2" x14ac:dyDescent="0.25">
      <c r="A4076" s="62">
        <v>30221001</v>
      </c>
      <c r="B4076" s="63" t="s">
        <v>6469</v>
      </c>
    </row>
    <row r="4077" spans="1:2" x14ac:dyDescent="0.25">
      <c r="A4077" s="62">
        <v>30221002</v>
      </c>
      <c r="B4077" s="63" t="s">
        <v>9773</v>
      </c>
    </row>
    <row r="4078" spans="1:2" x14ac:dyDescent="0.25">
      <c r="A4078" s="62">
        <v>30221003</v>
      </c>
      <c r="B4078" s="63" t="s">
        <v>7107</v>
      </c>
    </row>
    <row r="4079" spans="1:2" x14ac:dyDescent="0.25">
      <c r="A4079" s="62">
        <v>30221004</v>
      </c>
      <c r="B4079" s="63" t="s">
        <v>14623</v>
      </c>
    </row>
    <row r="4080" spans="1:2" x14ac:dyDescent="0.25">
      <c r="A4080" s="62">
        <v>30221005</v>
      </c>
      <c r="B4080" s="63" t="s">
        <v>17168</v>
      </c>
    </row>
    <row r="4081" spans="1:2" x14ac:dyDescent="0.25">
      <c r="A4081" s="62">
        <v>30221006</v>
      </c>
      <c r="B4081" s="63" t="s">
        <v>16413</v>
      </c>
    </row>
    <row r="4082" spans="1:2" x14ac:dyDescent="0.25">
      <c r="A4082" s="62">
        <v>30221007</v>
      </c>
      <c r="B4082" s="63" t="s">
        <v>4277</v>
      </c>
    </row>
    <row r="4083" spans="1:2" x14ac:dyDescent="0.25">
      <c r="A4083" s="62">
        <v>30221009</v>
      </c>
      <c r="B4083" s="63" t="s">
        <v>16063</v>
      </c>
    </row>
    <row r="4084" spans="1:2" x14ac:dyDescent="0.25">
      <c r="A4084" s="62">
        <v>30221010</v>
      </c>
      <c r="B4084" s="63" t="s">
        <v>1559</v>
      </c>
    </row>
    <row r="4085" spans="1:2" x14ac:dyDescent="0.25">
      <c r="A4085" s="62">
        <v>30221011</v>
      </c>
      <c r="B4085" s="63" t="s">
        <v>7611</v>
      </c>
    </row>
    <row r="4086" spans="1:2" x14ac:dyDescent="0.25">
      <c r="A4086" s="62">
        <v>30221012</v>
      </c>
      <c r="B4086" s="63" t="s">
        <v>17345</v>
      </c>
    </row>
    <row r="4087" spans="1:2" x14ac:dyDescent="0.25">
      <c r="A4087" s="62">
        <v>30221013</v>
      </c>
      <c r="B4087" s="63" t="s">
        <v>2450</v>
      </c>
    </row>
    <row r="4088" spans="1:2" x14ac:dyDescent="0.25">
      <c r="A4088" s="62">
        <v>30221014</v>
      </c>
      <c r="B4088" s="63" t="s">
        <v>2970</v>
      </c>
    </row>
    <row r="4089" spans="1:2" x14ac:dyDescent="0.25">
      <c r="A4089" s="62">
        <v>30222001</v>
      </c>
      <c r="B4089" s="63" t="s">
        <v>13814</v>
      </c>
    </row>
    <row r="4090" spans="1:2" x14ac:dyDescent="0.25">
      <c r="A4090" s="62">
        <v>30222002</v>
      </c>
      <c r="B4090" s="63" t="s">
        <v>1102</v>
      </c>
    </row>
    <row r="4091" spans="1:2" x14ac:dyDescent="0.25">
      <c r="A4091" s="62">
        <v>30222003</v>
      </c>
      <c r="B4091" s="63" t="s">
        <v>2187</v>
      </c>
    </row>
    <row r="4092" spans="1:2" x14ac:dyDescent="0.25">
      <c r="A4092" s="62">
        <v>30222004</v>
      </c>
      <c r="B4092" s="63" t="s">
        <v>7191</v>
      </c>
    </row>
    <row r="4093" spans="1:2" x14ac:dyDescent="0.25">
      <c r="A4093" s="62">
        <v>30222005</v>
      </c>
      <c r="B4093" s="63" t="s">
        <v>10550</v>
      </c>
    </row>
    <row r="4094" spans="1:2" x14ac:dyDescent="0.25">
      <c r="A4094" s="62">
        <v>30222006</v>
      </c>
      <c r="B4094" s="63" t="s">
        <v>1744</v>
      </c>
    </row>
    <row r="4095" spans="1:2" x14ac:dyDescent="0.25">
      <c r="A4095" s="62">
        <v>30222007</v>
      </c>
      <c r="B4095" s="63" t="s">
        <v>10493</v>
      </c>
    </row>
    <row r="4096" spans="1:2" x14ac:dyDescent="0.25">
      <c r="A4096" s="62">
        <v>30222008</v>
      </c>
      <c r="B4096" s="63" t="s">
        <v>7615</v>
      </c>
    </row>
    <row r="4097" spans="1:2" x14ac:dyDescent="0.25">
      <c r="A4097" s="62">
        <v>30222009</v>
      </c>
      <c r="B4097" s="63" t="s">
        <v>9870</v>
      </c>
    </row>
    <row r="4098" spans="1:2" x14ac:dyDescent="0.25">
      <c r="A4098" s="62">
        <v>30222010</v>
      </c>
      <c r="B4098" s="63" t="s">
        <v>3470</v>
      </c>
    </row>
    <row r="4099" spans="1:2" x14ac:dyDescent="0.25">
      <c r="A4099" s="62">
        <v>30222011</v>
      </c>
      <c r="B4099" s="63" t="s">
        <v>5698</v>
      </c>
    </row>
    <row r="4100" spans="1:2" x14ac:dyDescent="0.25">
      <c r="A4100" s="62">
        <v>30222012</v>
      </c>
      <c r="B4100" s="63" t="s">
        <v>10508</v>
      </c>
    </row>
    <row r="4101" spans="1:2" x14ac:dyDescent="0.25">
      <c r="A4101" s="62">
        <v>30222013</v>
      </c>
      <c r="B4101" s="63" t="s">
        <v>12774</v>
      </c>
    </row>
    <row r="4102" spans="1:2" x14ac:dyDescent="0.25">
      <c r="A4102" s="62">
        <v>30222014</v>
      </c>
      <c r="B4102" s="63" t="s">
        <v>7570</v>
      </c>
    </row>
    <row r="4103" spans="1:2" x14ac:dyDescent="0.25">
      <c r="A4103" s="62">
        <v>30222015</v>
      </c>
      <c r="B4103" s="63" t="s">
        <v>2424</v>
      </c>
    </row>
    <row r="4104" spans="1:2" x14ac:dyDescent="0.25">
      <c r="A4104" s="62">
        <v>30222016</v>
      </c>
      <c r="B4104" s="63" t="s">
        <v>2179</v>
      </c>
    </row>
    <row r="4105" spans="1:2" x14ac:dyDescent="0.25">
      <c r="A4105" s="62">
        <v>30222017</v>
      </c>
      <c r="B4105" s="63" t="s">
        <v>16572</v>
      </c>
    </row>
    <row r="4106" spans="1:2" x14ac:dyDescent="0.25">
      <c r="A4106" s="62">
        <v>30222018</v>
      </c>
      <c r="B4106" s="63" t="s">
        <v>17979</v>
      </c>
    </row>
    <row r="4107" spans="1:2" x14ac:dyDescent="0.25">
      <c r="A4107" s="62">
        <v>30222019</v>
      </c>
      <c r="B4107" s="63" t="s">
        <v>12456</v>
      </c>
    </row>
    <row r="4108" spans="1:2" x14ac:dyDescent="0.25">
      <c r="A4108" s="62">
        <v>30222020</v>
      </c>
      <c r="B4108" s="63" t="s">
        <v>644</v>
      </c>
    </row>
    <row r="4109" spans="1:2" x14ac:dyDescent="0.25">
      <c r="A4109" s="62">
        <v>30222021</v>
      </c>
      <c r="B4109" s="63" t="s">
        <v>16282</v>
      </c>
    </row>
    <row r="4110" spans="1:2" x14ac:dyDescent="0.25">
      <c r="A4110" s="62">
        <v>30222022</v>
      </c>
      <c r="B4110" s="63" t="s">
        <v>8789</v>
      </c>
    </row>
    <row r="4111" spans="1:2" x14ac:dyDescent="0.25">
      <c r="A4111" s="62">
        <v>30222023</v>
      </c>
      <c r="B4111" s="63" t="s">
        <v>18572</v>
      </c>
    </row>
    <row r="4112" spans="1:2" x14ac:dyDescent="0.25">
      <c r="A4112" s="62">
        <v>30222024</v>
      </c>
      <c r="B4112" s="63" t="s">
        <v>6080</v>
      </c>
    </row>
    <row r="4113" spans="1:2" x14ac:dyDescent="0.25">
      <c r="A4113" s="62">
        <v>30222025</v>
      </c>
      <c r="B4113" s="63" t="s">
        <v>396</v>
      </c>
    </row>
    <row r="4114" spans="1:2" x14ac:dyDescent="0.25">
      <c r="A4114" s="62">
        <v>30222026</v>
      </c>
      <c r="B4114" s="63" t="s">
        <v>1204</v>
      </c>
    </row>
    <row r="4115" spans="1:2" x14ac:dyDescent="0.25">
      <c r="A4115" s="62">
        <v>30222027</v>
      </c>
      <c r="B4115" s="63" t="s">
        <v>13528</v>
      </c>
    </row>
    <row r="4116" spans="1:2" x14ac:dyDescent="0.25">
      <c r="A4116" s="62">
        <v>30222028</v>
      </c>
      <c r="B4116" s="63" t="s">
        <v>7897</v>
      </c>
    </row>
    <row r="4117" spans="1:2" x14ac:dyDescent="0.25">
      <c r="A4117" s="62">
        <v>30222029</v>
      </c>
      <c r="B4117" s="63" t="s">
        <v>7886</v>
      </c>
    </row>
    <row r="4118" spans="1:2" x14ac:dyDescent="0.25">
      <c r="A4118" s="62">
        <v>30222030</v>
      </c>
      <c r="B4118" s="63" t="s">
        <v>16022</v>
      </c>
    </row>
    <row r="4119" spans="1:2" x14ac:dyDescent="0.25">
      <c r="A4119" s="62">
        <v>30222031</v>
      </c>
      <c r="B4119" s="63" t="s">
        <v>6320</v>
      </c>
    </row>
    <row r="4120" spans="1:2" x14ac:dyDescent="0.25">
      <c r="A4120" s="62">
        <v>30222032</v>
      </c>
      <c r="B4120" s="63" t="s">
        <v>18373</v>
      </c>
    </row>
    <row r="4121" spans="1:2" x14ac:dyDescent="0.25">
      <c r="A4121" s="62">
        <v>30222033</v>
      </c>
      <c r="B4121" s="63" t="s">
        <v>4452</v>
      </c>
    </row>
    <row r="4122" spans="1:2" x14ac:dyDescent="0.25">
      <c r="A4122" s="62">
        <v>30222034</v>
      </c>
      <c r="B4122" s="63" t="s">
        <v>18012</v>
      </c>
    </row>
    <row r="4123" spans="1:2" x14ac:dyDescent="0.25">
      <c r="A4123" s="62">
        <v>30222035</v>
      </c>
      <c r="B4123" s="63" t="s">
        <v>11520</v>
      </c>
    </row>
    <row r="4124" spans="1:2" x14ac:dyDescent="0.25">
      <c r="A4124" s="62">
        <v>30222036</v>
      </c>
      <c r="B4124" s="63" t="s">
        <v>12670</v>
      </c>
    </row>
    <row r="4125" spans="1:2" x14ac:dyDescent="0.25">
      <c r="A4125" s="62">
        <v>30222037</v>
      </c>
      <c r="B4125" s="63" t="s">
        <v>17705</v>
      </c>
    </row>
    <row r="4126" spans="1:2" x14ac:dyDescent="0.25">
      <c r="A4126" s="62">
        <v>30222038</v>
      </c>
      <c r="B4126" s="63" t="s">
        <v>7580</v>
      </c>
    </row>
    <row r="4127" spans="1:2" x14ac:dyDescent="0.25">
      <c r="A4127" s="62">
        <v>30222039</v>
      </c>
      <c r="B4127" s="63" t="s">
        <v>896</v>
      </c>
    </row>
    <row r="4128" spans="1:2" x14ac:dyDescent="0.25">
      <c r="A4128" s="62">
        <v>30222040</v>
      </c>
      <c r="B4128" s="63" t="s">
        <v>1780</v>
      </c>
    </row>
    <row r="4129" spans="1:2" x14ac:dyDescent="0.25">
      <c r="A4129" s="62">
        <v>30222041</v>
      </c>
      <c r="B4129" s="63" t="s">
        <v>4445</v>
      </c>
    </row>
    <row r="4130" spans="1:2" x14ac:dyDescent="0.25">
      <c r="A4130" s="62">
        <v>30222042</v>
      </c>
      <c r="B4130" s="63" t="s">
        <v>14261</v>
      </c>
    </row>
    <row r="4131" spans="1:2" x14ac:dyDescent="0.25">
      <c r="A4131" s="62">
        <v>30222043</v>
      </c>
      <c r="B4131" s="63" t="s">
        <v>14269</v>
      </c>
    </row>
    <row r="4132" spans="1:2" x14ac:dyDescent="0.25">
      <c r="A4132" s="62">
        <v>30222044</v>
      </c>
      <c r="B4132" s="63" t="s">
        <v>9824</v>
      </c>
    </row>
    <row r="4133" spans="1:2" x14ac:dyDescent="0.25">
      <c r="A4133" s="62">
        <v>30222045</v>
      </c>
      <c r="B4133" s="63" t="s">
        <v>4572</v>
      </c>
    </row>
    <row r="4134" spans="1:2" x14ac:dyDescent="0.25">
      <c r="A4134" s="62">
        <v>30222046</v>
      </c>
      <c r="B4134" s="63" t="s">
        <v>17744</v>
      </c>
    </row>
    <row r="4135" spans="1:2" x14ac:dyDescent="0.25">
      <c r="A4135" s="62">
        <v>30222047</v>
      </c>
      <c r="B4135" s="63" t="s">
        <v>3110</v>
      </c>
    </row>
    <row r="4136" spans="1:2" x14ac:dyDescent="0.25">
      <c r="A4136" s="62">
        <v>30222048</v>
      </c>
      <c r="B4136" s="63" t="s">
        <v>16571</v>
      </c>
    </row>
    <row r="4137" spans="1:2" x14ac:dyDescent="0.25">
      <c r="A4137" s="62">
        <v>30222049</v>
      </c>
      <c r="B4137" s="63" t="s">
        <v>18544</v>
      </c>
    </row>
    <row r="4138" spans="1:2" x14ac:dyDescent="0.25">
      <c r="A4138" s="62">
        <v>30222050</v>
      </c>
      <c r="B4138" s="63" t="s">
        <v>555</v>
      </c>
    </row>
    <row r="4139" spans="1:2" x14ac:dyDescent="0.25">
      <c r="A4139" s="62">
        <v>30222051</v>
      </c>
      <c r="B4139" s="63" t="s">
        <v>14329</v>
      </c>
    </row>
    <row r="4140" spans="1:2" x14ac:dyDescent="0.25">
      <c r="A4140" s="62">
        <v>30222052</v>
      </c>
      <c r="B4140" s="63" t="s">
        <v>11740</v>
      </c>
    </row>
    <row r="4141" spans="1:2" x14ac:dyDescent="0.25">
      <c r="A4141" s="62">
        <v>30222053</v>
      </c>
      <c r="B4141" s="63" t="s">
        <v>10674</v>
      </c>
    </row>
    <row r="4142" spans="1:2" x14ac:dyDescent="0.25">
      <c r="A4142" s="62">
        <v>30222054</v>
      </c>
      <c r="B4142" s="63" t="s">
        <v>10667</v>
      </c>
    </row>
    <row r="4143" spans="1:2" x14ac:dyDescent="0.25">
      <c r="A4143" s="62">
        <v>30222055</v>
      </c>
      <c r="B4143" s="63" t="s">
        <v>14047</v>
      </c>
    </row>
    <row r="4144" spans="1:2" x14ac:dyDescent="0.25">
      <c r="A4144" s="62">
        <v>30222056</v>
      </c>
      <c r="B4144" s="63" t="s">
        <v>14714</v>
      </c>
    </row>
    <row r="4145" spans="1:2" x14ac:dyDescent="0.25">
      <c r="A4145" s="62">
        <v>30222057</v>
      </c>
      <c r="B4145" s="63" t="s">
        <v>10169</v>
      </c>
    </row>
    <row r="4146" spans="1:2" x14ac:dyDescent="0.25">
      <c r="A4146" s="62">
        <v>30222058</v>
      </c>
      <c r="B4146" s="63" t="s">
        <v>12510</v>
      </c>
    </row>
    <row r="4147" spans="1:2" x14ac:dyDescent="0.25">
      <c r="A4147" s="62">
        <v>30222059</v>
      </c>
      <c r="B4147" s="63" t="s">
        <v>5071</v>
      </c>
    </row>
    <row r="4148" spans="1:2" x14ac:dyDescent="0.25">
      <c r="A4148" s="62">
        <v>30222060</v>
      </c>
      <c r="B4148" s="63" t="s">
        <v>15013</v>
      </c>
    </row>
    <row r="4149" spans="1:2" x14ac:dyDescent="0.25">
      <c r="A4149" s="62">
        <v>30222061</v>
      </c>
      <c r="B4149" s="63" t="s">
        <v>18671</v>
      </c>
    </row>
    <row r="4150" spans="1:2" x14ac:dyDescent="0.25">
      <c r="A4150" s="62">
        <v>30222063</v>
      </c>
      <c r="B4150" s="63" t="s">
        <v>5908</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3364</v>
      </c>
    </row>
    <row r="4155" spans="1:2" x14ac:dyDescent="0.25">
      <c r="A4155" s="62">
        <v>30222105</v>
      </c>
      <c r="B4155" s="63" t="s">
        <v>15318</v>
      </c>
    </row>
    <row r="4156" spans="1:2" x14ac:dyDescent="0.25">
      <c r="A4156" s="62">
        <v>30222106</v>
      </c>
      <c r="B4156" s="63" t="s">
        <v>12863</v>
      </c>
    </row>
    <row r="4157" spans="1:2" x14ac:dyDescent="0.25">
      <c r="A4157" s="62">
        <v>30222107</v>
      </c>
      <c r="B4157" s="63" t="s">
        <v>6461</v>
      </c>
    </row>
    <row r="4158" spans="1:2" x14ac:dyDescent="0.25">
      <c r="A4158" s="62">
        <v>30222108</v>
      </c>
      <c r="B4158" s="63" t="s">
        <v>5857</v>
      </c>
    </row>
    <row r="4159" spans="1:2" x14ac:dyDescent="0.25">
      <c r="A4159" s="62">
        <v>30222109</v>
      </c>
      <c r="B4159" s="63" t="s">
        <v>7097</v>
      </c>
    </row>
    <row r="4160" spans="1:2" x14ac:dyDescent="0.25">
      <c r="A4160" s="62">
        <v>30222110</v>
      </c>
      <c r="B4160" s="63" t="s">
        <v>9875</v>
      </c>
    </row>
    <row r="4161" spans="1:2" x14ac:dyDescent="0.25">
      <c r="A4161" s="62">
        <v>30222111</v>
      </c>
      <c r="B4161" s="63" t="s">
        <v>15407</v>
      </c>
    </row>
    <row r="4162" spans="1:2" x14ac:dyDescent="0.25">
      <c r="A4162" s="62">
        <v>30222112</v>
      </c>
      <c r="B4162" s="63" t="s">
        <v>17959</v>
      </c>
    </row>
    <row r="4163" spans="1:2" x14ac:dyDescent="0.25">
      <c r="A4163" s="62">
        <v>30222113</v>
      </c>
      <c r="B4163" s="63" t="s">
        <v>17511</v>
      </c>
    </row>
    <row r="4164" spans="1:2" x14ac:dyDescent="0.25">
      <c r="A4164" s="62">
        <v>30222114</v>
      </c>
      <c r="B4164" s="63" t="s">
        <v>4326</v>
      </c>
    </row>
    <row r="4165" spans="1:2" x14ac:dyDescent="0.25">
      <c r="A4165" s="62">
        <v>30222115</v>
      </c>
      <c r="B4165" s="63" t="s">
        <v>11742</v>
      </c>
    </row>
    <row r="4166" spans="1:2" x14ac:dyDescent="0.25">
      <c r="A4166" s="62">
        <v>30222116</v>
      </c>
      <c r="B4166" s="63" t="s">
        <v>5305</v>
      </c>
    </row>
    <row r="4167" spans="1:2" x14ac:dyDescent="0.25">
      <c r="A4167" s="62">
        <v>30222201</v>
      </c>
      <c r="B4167" s="63" t="s">
        <v>13117</v>
      </c>
    </row>
    <row r="4168" spans="1:2" x14ac:dyDescent="0.25">
      <c r="A4168" s="62">
        <v>30222202</v>
      </c>
      <c r="B4168" s="63" t="s">
        <v>18686</v>
      </c>
    </row>
    <row r="4169" spans="1:2" x14ac:dyDescent="0.25">
      <c r="A4169" s="62">
        <v>30222203</v>
      </c>
      <c r="B4169" s="63" t="s">
        <v>17352</v>
      </c>
    </row>
    <row r="4170" spans="1:2" x14ac:dyDescent="0.25">
      <c r="A4170" s="62">
        <v>30222204</v>
      </c>
      <c r="B4170" s="63" t="s">
        <v>11113</v>
      </c>
    </row>
    <row r="4171" spans="1:2" x14ac:dyDescent="0.25">
      <c r="A4171" s="62">
        <v>30222205</v>
      </c>
      <c r="B4171" s="63" t="s">
        <v>10840</v>
      </c>
    </row>
    <row r="4172" spans="1:2" x14ac:dyDescent="0.25">
      <c r="A4172" s="62">
        <v>30222206</v>
      </c>
      <c r="B4172" s="63" t="s">
        <v>14621</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9299</v>
      </c>
    </row>
    <row r="4177" spans="1:2" x14ac:dyDescent="0.25">
      <c r="A4177" s="62">
        <v>30222303</v>
      </c>
      <c r="B4177" s="63" t="s">
        <v>9812</v>
      </c>
    </row>
    <row r="4178" spans="1:2" x14ac:dyDescent="0.25">
      <c r="A4178" s="62">
        <v>30222304</v>
      </c>
      <c r="B4178" s="63" t="s">
        <v>11185</v>
      </c>
    </row>
    <row r="4179" spans="1:2" x14ac:dyDescent="0.25">
      <c r="A4179" s="62">
        <v>30222305</v>
      </c>
      <c r="B4179" s="63" t="s">
        <v>4361</v>
      </c>
    </row>
    <row r="4180" spans="1:2" x14ac:dyDescent="0.25">
      <c r="A4180" s="62">
        <v>30222306</v>
      </c>
      <c r="B4180" s="63" t="s">
        <v>12018</v>
      </c>
    </row>
    <row r="4181" spans="1:2" x14ac:dyDescent="0.25">
      <c r="A4181" s="62">
        <v>30222307</v>
      </c>
      <c r="B4181" s="63" t="s">
        <v>15841</v>
      </c>
    </row>
    <row r="4182" spans="1:2" x14ac:dyDescent="0.25">
      <c r="A4182" s="62">
        <v>30222308</v>
      </c>
      <c r="B4182" s="63" t="s">
        <v>2529</v>
      </c>
    </row>
    <row r="4183" spans="1:2" x14ac:dyDescent="0.25">
      <c r="A4183" s="62">
        <v>30222309</v>
      </c>
      <c r="B4183" s="63" t="s">
        <v>10033</v>
      </c>
    </row>
    <row r="4184" spans="1:2" x14ac:dyDescent="0.25">
      <c r="A4184" s="62">
        <v>30222401</v>
      </c>
      <c r="B4184" s="63" t="s">
        <v>7165</v>
      </c>
    </row>
    <row r="4185" spans="1:2" x14ac:dyDescent="0.25">
      <c r="A4185" s="62">
        <v>30222402</v>
      </c>
      <c r="B4185" s="63" t="s">
        <v>13247</v>
      </c>
    </row>
    <row r="4186" spans="1:2" x14ac:dyDescent="0.25">
      <c r="A4186" s="62">
        <v>30222403</v>
      </c>
      <c r="B4186" s="63" t="s">
        <v>13485</v>
      </c>
    </row>
    <row r="4187" spans="1:2" x14ac:dyDescent="0.25">
      <c r="A4187" s="62">
        <v>30222404</v>
      </c>
      <c r="B4187" s="63" t="s">
        <v>9919</v>
      </c>
    </row>
    <row r="4188" spans="1:2" x14ac:dyDescent="0.25">
      <c r="A4188" s="62">
        <v>30222405</v>
      </c>
      <c r="B4188" s="63" t="s">
        <v>1031</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9124</v>
      </c>
    </row>
    <row r="4193" spans="1:2" x14ac:dyDescent="0.25">
      <c r="A4193" s="62">
        <v>30222501</v>
      </c>
      <c r="B4193" s="63" t="s">
        <v>14942</v>
      </c>
    </row>
    <row r="4194" spans="1:2" x14ac:dyDescent="0.25">
      <c r="A4194" s="62">
        <v>30222502</v>
      </c>
      <c r="B4194" s="63" t="s">
        <v>18150</v>
      </c>
    </row>
    <row r="4195" spans="1:2" x14ac:dyDescent="0.25">
      <c r="A4195" s="62">
        <v>30222503</v>
      </c>
      <c r="B4195" s="63" t="s">
        <v>3540</v>
      </c>
    </row>
    <row r="4196" spans="1:2" x14ac:dyDescent="0.25">
      <c r="A4196" s="62">
        <v>30222504</v>
      </c>
      <c r="B4196" s="63" t="s">
        <v>18134</v>
      </c>
    </row>
    <row r="4197" spans="1:2" x14ac:dyDescent="0.25">
      <c r="A4197" s="62">
        <v>30222505</v>
      </c>
      <c r="B4197" s="63" t="s">
        <v>14114</v>
      </c>
    </row>
    <row r="4198" spans="1:2" x14ac:dyDescent="0.25">
      <c r="A4198" s="62">
        <v>30222506</v>
      </c>
      <c r="B4198" s="63" t="s">
        <v>8966</v>
      </c>
    </row>
    <row r="4199" spans="1:2" x14ac:dyDescent="0.25">
      <c r="A4199" s="62">
        <v>30222507</v>
      </c>
      <c r="B4199" s="63" t="s">
        <v>8102</v>
      </c>
    </row>
    <row r="4200" spans="1:2" x14ac:dyDescent="0.25">
      <c r="A4200" s="62">
        <v>30222601</v>
      </c>
      <c r="B4200" s="63" t="s">
        <v>14725</v>
      </c>
    </row>
    <row r="4201" spans="1:2" x14ac:dyDescent="0.25">
      <c r="A4201" s="62">
        <v>30222602</v>
      </c>
      <c r="B4201" s="63" t="s">
        <v>17470</v>
      </c>
    </row>
    <row r="4202" spans="1:2" x14ac:dyDescent="0.25">
      <c r="A4202" s="62">
        <v>30222603</v>
      </c>
      <c r="B4202" s="63" t="s">
        <v>2706</v>
      </c>
    </row>
    <row r="4203" spans="1:2" x14ac:dyDescent="0.25">
      <c r="A4203" s="62">
        <v>30222604</v>
      </c>
      <c r="B4203" s="63" t="s">
        <v>8122</v>
      </c>
    </row>
    <row r="4204" spans="1:2" x14ac:dyDescent="0.25">
      <c r="A4204" s="62">
        <v>30222605</v>
      </c>
      <c r="B4204" s="63" t="s">
        <v>14256</v>
      </c>
    </row>
    <row r="4205" spans="1:2" x14ac:dyDescent="0.25">
      <c r="A4205" s="62">
        <v>30222606</v>
      </c>
      <c r="B4205" s="63" t="s">
        <v>17074</v>
      </c>
    </row>
    <row r="4206" spans="1:2" x14ac:dyDescent="0.25">
      <c r="A4206" s="62">
        <v>30222607</v>
      </c>
      <c r="B4206" s="63" t="s">
        <v>25</v>
      </c>
    </row>
    <row r="4207" spans="1:2" x14ac:dyDescent="0.25">
      <c r="A4207" s="62">
        <v>30222608</v>
      </c>
      <c r="B4207" s="63" t="s">
        <v>812</v>
      </c>
    </row>
    <row r="4208" spans="1:2" x14ac:dyDescent="0.25">
      <c r="A4208" s="62">
        <v>30222701</v>
      </c>
      <c r="B4208" s="63" t="s">
        <v>8158</v>
      </c>
    </row>
    <row r="4209" spans="1:2" x14ac:dyDescent="0.25">
      <c r="A4209" s="62">
        <v>30222702</v>
      </c>
      <c r="B4209" s="63" t="s">
        <v>17444</v>
      </c>
    </row>
    <row r="4210" spans="1:2" x14ac:dyDescent="0.25">
      <c r="A4210" s="62">
        <v>30222703</v>
      </c>
      <c r="B4210" s="63" t="s">
        <v>2403</v>
      </c>
    </row>
    <row r="4211" spans="1:2" x14ac:dyDescent="0.25">
      <c r="A4211" s="62">
        <v>30222801</v>
      </c>
      <c r="B4211" s="63" t="s">
        <v>1869</v>
      </c>
    </row>
    <row r="4212" spans="1:2" x14ac:dyDescent="0.25">
      <c r="A4212" s="62">
        <v>30222802</v>
      </c>
      <c r="B4212" s="63" t="s">
        <v>18702</v>
      </c>
    </row>
    <row r="4213" spans="1:2" x14ac:dyDescent="0.25">
      <c r="A4213" s="62">
        <v>30222803</v>
      </c>
      <c r="B4213" s="63" t="s">
        <v>7143</v>
      </c>
    </row>
    <row r="4214" spans="1:2" x14ac:dyDescent="0.25">
      <c r="A4214" s="62">
        <v>30222901</v>
      </c>
      <c r="B4214" s="63" t="s">
        <v>11340</v>
      </c>
    </row>
    <row r="4215" spans="1:2" x14ac:dyDescent="0.25">
      <c r="A4215" s="62">
        <v>30222902</v>
      </c>
      <c r="B4215" s="63" t="s">
        <v>16871</v>
      </c>
    </row>
    <row r="4216" spans="1:2" x14ac:dyDescent="0.25">
      <c r="A4216" s="62">
        <v>30222903</v>
      </c>
      <c r="B4216" s="63" t="s">
        <v>7055</v>
      </c>
    </row>
    <row r="4217" spans="1:2" x14ac:dyDescent="0.25">
      <c r="A4217" s="62">
        <v>30222904</v>
      </c>
      <c r="B4217" s="63" t="s">
        <v>13722</v>
      </c>
    </row>
    <row r="4218" spans="1:2" x14ac:dyDescent="0.25">
      <c r="A4218" s="62">
        <v>30223001</v>
      </c>
      <c r="B4218" s="63" t="s">
        <v>6152</v>
      </c>
    </row>
    <row r="4219" spans="1:2" x14ac:dyDescent="0.25">
      <c r="A4219" s="62">
        <v>30223002</v>
      </c>
      <c r="B4219" s="63" t="s">
        <v>13473</v>
      </c>
    </row>
    <row r="4220" spans="1:2" x14ac:dyDescent="0.25">
      <c r="A4220" s="62">
        <v>30223003</v>
      </c>
      <c r="B4220" s="63" t="s">
        <v>842</v>
      </c>
    </row>
    <row r="4221" spans="1:2" x14ac:dyDescent="0.25">
      <c r="A4221" s="62">
        <v>31101501</v>
      </c>
      <c r="B4221" s="63" t="s">
        <v>14936</v>
      </c>
    </row>
    <row r="4222" spans="1:2" x14ac:dyDescent="0.25">
      <c r="A4222" s="62">
        <v>31101502</v>
      </c>
      <c r="B4222" s="63" t="s">
        <v>13846</v>
      </c>
    </row>
    <row r="4223" spans="1:2" x14ac:dyDescent="0.25">
      <c r="A4223" s="62">
        <v>31101503</v>
      </c>
      <c r="B4223" s="63" t="s">
        <v>15738</v>
      </c>
    </row>
    <row r="4224" spans="1:2" x14ac:dyDescent="0.25">
      <c r="A4224" s="62">
        <v>31101504</v>
      </c>
      <c r="B4224" s="63" t="s">
        <v>6622</v>
      </c>
    </row>
    <row r="4225" spans="1:2" x14ac:dyDescent="0.25">
      <c r="A4225" s="62">
        <v>31101505</v>
      </c>
      <c r="B4225" s="63" t="s">
        <v>17759</v>
      </c>
    </row>
    <row r="4226" spans="1:2" x14ac:dyDescent="0.25">
      <c r="A4226" s="62">
        <v>31101506</v>
      </c>
      <c r="B4226" s="63" t="s">
        <v>11899</v>
      </c>
    </row>
    <row r="4227" spans="1:2" x14ac:dyDescent="0.25">
      <c r="A4227" s="62">
        <v>31101507</v>
      </c>
      <c r="B4227" s="63" t="s">
        <v>15112</v>
      </c>
    </row>
    <row r="4228" spans="1:2" x14ac:dyDescent="0.25">
      <c r="A4228" s="62">
        <v>31101508</v>
      </c>
      <c r="B4228" s="63" t="s">
        <v>10640</v>
      </c>
    </row>
    <row r="4229" spans="1:2" x14ac:dyDescent="0.25">
      <c r="A4229" s="62">
        <v>31101509</v>
      </c>
      <c r="B4229" s="63" t="s">
        <v>1844</v>
      </c>
    </row>
    <row r="4230" spans="1:2" x14ac:dyDescent="0.25">
      <c r="A4230" s="62">
        <v>31101510</v>
      </c>
      <c r="B4230" s="63" t="s">
        <v>14442</v>
      </c>
    </row>
    <row r="4231" spans="1:2" x14ac:dyDescent="0.25">
      <c r="A4231" s="62">
        <v>31101511</v>
      </c>
      <c r="B4231" s="63" t="s">
        <v>14668</v>
      </c>
    </row>
    <row r="4232" spans="1:2" x14ac:dyDescent="0.25">
      <c r="A4232" s="62">
        <v>31101512</v>
      </c>
      <c r="B4232" s="63" t="s">
        <v>15708</v>
      </c>
    </row>
    <row r="4233" spans="1:2" x14ac:dyDescent="0.25">
      <c r="A4233" s="62">
        <v>31101513</v>
      </c>
      <c r="B4233" s="63" t="s">
        <v>6073</v>
      </c>
    </row>
    <row r="4234" spans="1:2" x14ac:dyDescent="0.25">
      <c r="A4234" s="62">
        <v>31101514</v>
      </c>
      <c r="B4234" s="63" t="s">
        <v>9061</v>
      </c>
    </row>
    <row r="4235" spans="1:2" x14ac:dyDescent="0.25">
      <c r="A4235" s="62">
        <v>31101515</v>
      </c>
      <c r="B4235" s="63" t="s">
        <v>1065</v>
      </c>
    </row>
    <row r="4236" spans="1:2" x14ac:dyDescent="0.25">
      <c r="A4236" s="62">
        <v>31101516</v>
      </c>
      <c r="B4236" s="63" t="s">
        <v>16997</v>
      </c>
    </row>
    <row r="4237" spans="1:2" x14ac:dyDescent="0.25">
      <c r="A4237" s="62">
        <v>31101601</v>
      </c>
      <c r="B4237" s="63" t="s">
        <v>3621</v>
      </c>
    </row>
    <row r="4238" spans="1:2" x14ac:dyDescent="0.25">
      <c r="A4238" s="62">
        <v>31101602</v>
      </c>
      <c r="B4238" s="63" t="s">
        <v>364</v>
      </c>
    </row>
    <row r="4239" spans="1:2" x14ac:dyDescent="0.25">
      <c r="A4239" s="62">
        <v>31101603</v>
      </c>
      <c r="B4239" s="63" t="s">
        <v>17013</v>
      </c>
    </row>
    <row r="4240" spans="1:2" x14ac:dyDescent="0.25">
      <c r="A4240" s="62">
        <v>31101604</v>
      </c>
      <c r="B4240" s="63" t="s">
        <v>18422</v>
      </c>
    </row>
    <row r="4241" spans="1:2" x14ac:dyDescent="0.25">
      <c r="A4241" s="62">
        <v>31101605</v>
      </c>
      <c r="B4241" s="63" t="s">
        <v>12790</v>
      </c>
    </row>
    <row r="4242" spans="1:2" x14ac:dyDescent="0.25">
      <c r="A4242" s="62">
        <v>31101606</v>
      </c>
      <c r="B4242" s="63" t="s">
        <v>5701</v>
      </c>
    </row>
    <row r="4243" spans="1:2" x14ac:dyDescent="0.25">
      <c r="A4243" s="62">
        <v>31101607</v>
      </c>
      <c r="B4243" s="63" t="s">
        <v>8972</v>
      </c>
    </row>
    <row r="4244" spans="1:2" x14ac:dyDescent="0.25">
      <c r="A4244" s="62">
        <v>31101608</v>
      </c>
      <c r="B4244" s="63" t="s">
        <v>11802</v>
      </c>
    </row>
    <row r="4245" spans="1:2" x14ac:dyDescent="0.25">
      <c r="A4245" s="62">
        <v>31101609</v>
      </c>
      <c r="B4245" s="63" t="s">
        <v>11535</v>
      </c>
    </row>
    <row r="4246" spans="1:2" x14ac:dyDescent="0.25">
      <c r="A4246" s="62">
        <v>31101610</v>
      </c>
      <c r="B4246" s="63" t="s">
        <v>3367</v>
      </c>
    </row>
    <row r="4247" spans="1:2" x14ac:dyDescent="0.25">
      <c r="A4247" s="62">
        <v>31101611</v>
      </c>
      <c r="B4247" s="63" t="s">
        <v>7227</v>
      </c>
    </row>
    <row r="4248" spans="1:2" x14ac:dyDescent="0.25">
      <c r="A4248" s="62">
        <v>31101612</v>
      </c>
      <c r="B4248" s="63" t="s">
        <v>16801</v>
      </c>
    </row>
    <row r="4249" spans="1:2" x14ac:dyDescent="0.25">
      <c r="A4249" s="62">
        <v>31101613</v>
      </c>
      <c r="B4249" s="63" t="s">
        <v>12328</v>
      </c>
    </row>
    <row r="4250" spans="1:2" x14ac:dyDescent="0.25">
      <c r="A4250" s="62">
        <v>31101614</v>
      </c>
      <c r="B4250" s="63" t="s">
        <v>18708</v>
      </c>
    </row>
    <row r="4251" spans="1:2" x14ac:dyDescent="0.25">
      <c r="A4251" s="62">
        <v>31101615</v>
      </c>
      <c r="B4251" s="63" t="s">
        <v>10361</v>
      </c>
    </row>
    <row r="4252" spans="1:2" x14ac:dyDescent="0.25">
      <c r="A4252" s="62">
        <v>31101616</v>
      </c>
      <c r="B4252" s="63" t="s">
        <v>17425</v>
      </c>
    </row>
    <row r="4253" spans="1:2" x14ac:dyDescent="0.25">
      <c r="A4253" s="62">
        <v>31101701</v>
      </c>
      <c r="B4253" s="63" t="s">
        <v>18183</v>
      </c>
    </row>
    <row r="4254" spans="1:2" x14ac:dyDescent="0.25">
      <c r="A4254" s="62">
        <v>31101702</v>
      </c>
      <c r="B4254" s="63" t="s">
        <v>14766</v>
      </c>
    </row>
    <row r="4255" spans="1:2" x14ac:dyDescent="0.25">
      <c r="A4255" s="62">
        <v>31101703</v>
      </c>
      <c r="B4255" s="63" t="s">
        <v>11229</v>
      </c>
    </row>
    <row r="4256" spans="1:2" x14ac:dyDescent="0.25">
      <c r="A4256" s="62">
        <v>31101704</v>
      </c>
      <c r="B4256" s="63" t="s">
        <v>15556</v>
      </c>
    </row>
    <row r="4257" spans="1:2" x14ac:dyDescent="0.25">
      <c r="A4257" s="62">
        <v>31101705</v>
      </c>
      <c r="B4257" s="63" t="s">
        <v>3397</v>
      </c>
    </row>
    <row r="4258" spans="1:2" x14ac:dyDescent="0.25">
      <c r="A4258" s="62">
        <v>31101706</v>
      </c>
      <c r="B4258" s="63" t="s">
        <v>17166</v>
      </c>
    </row>
    <row r="4259" spans="1:2" x14ac:dyDescent="0.25">
      <c r="A4259" s="62">
        <v>31101707</v>
      </c>
      <c r="B4259" s="63" t="s">
        <v>4512</v>
      </c>
    </row>
    <row r="4260" spans="1:2" x14ac:dyDescent="0.25">
      <c r="A4260" s="62">
        <v>31101708</v>
      </c>
      <c r="B4260" s="63" t="s">
        <v>2156</v>
      </c>
    </row>
    <row r="4261" spans="1:2" x14ac:dyDescent="0.25">
      <c r="A4261" s="62">
        <v>31101709</v>
      </c>
      <c r="B4261" s="63" t="s">
        <v>4208</v>
      </c>
    </row>
    <row r="4262" spans="1:2" x14ac:dyDescent="0.25">
      <c r="A4262" s="62">
        <v>31101710</v>
      </c>
      <c r="B4262" s="63" t="s">
        <v>92</v>
      </c>
    </row>
    <row r="4263" spans="1:2" x14ac:dyDescent="0.25">
      <c r="A4263" s="62">
        <v>31101711</v>
      </c>
      <c r="B4263" s="63" t="s">
        <v>15079</v>
      </c>
    </row>
    <row r="4264" spans="1:2" x14ac:dyDescent="0.25">
      <c r="A4264" s="62">
        <v>31101712</v>
      </c>
      <c r="B4264" s="63" t="s">
        <v>10035</v>
      </c>
    </row>
    <row r="4265" spans="1:2" x14ac:dyDescent="0.25">
      <c r="A4265" s="62">
        <v>31101713</v>
      </c>
      <c r="B4265" s="63" t="s">
        <v>7691</v>
      </c>
    </row>
    <row r="4266" spans="1:2" x14ac:dyDescent="0.25">
      <c r="A4266" s="62">
        <v>31101714</v>
      </c>
      <c r="B4266" s="63" t="s">
        <v>5025</v>
      </c>
    </row>
    <row r="4267" spans="1:2" x14ac:dyDescent="0.25">
      <c r="A4267" s="62">
        <v>31101715</v>
      </c>
      <c r="B4267" s="63" t="s">
        <v>4237</v>
      </c>
    </row>
    <row r="4268" spans="1:2" x14ac:dyDescent="0.25">
      <c r="A4268" s="62">
        <v>31101716</v>
      </c>
      <c r="B4268" s="63" t="s">
        <v>9063</v>
      </c>
    </row>
    <row r="4269" spans="1:2" x14ac:dyDescent="0.25">
      <c r="A4269" s="62">
        <v>31101801</v>
      </c>
      <c r="B4269" s="63" t="s">
        <v>12782</v>
      </c>
    </row>
    <row r="4270" spans="1:2" x14ac:dyDescent="0.25">
      <c r="A4270" s="62">
        <v>31101802</v>
      </c>
      <c r="B4270" s="63" t="s">
        <v>6326</v>
      </c>
    </row>
    <row r="4271" spans="1:2" x14ac:dyDescent="0.25">
      <c r="A4271" s="62">
        <v>31101803</v>
      </c>
      <c r="B4271" s="63" t="s">
        <v>9923</v>
      </c>
    </row>
    <row r="4272" spans="1:2" x14ac:dyDescent="0.25">
      <c r="A4272" s="62">
        <v>31101804</v>
      </c>
      <c r="B4272" s="63" t="s">
        <v>11745</v>
      </c>
    </row>
    <row r="4273" spans="1:2" x14ac:dyDescent="0.25">
      <c r="A4273" s="62">
        <v>31101805</v>
      </c>
      <c r="B4273" s="63" t="s">
        <v>16883</v>
      </c>
    </row>
    <row r="4274" spans="1:2" x14ac:dyDescent="0.25">
      <c r="A4274" s="62">
        <v>31101806</v>
      </c>
      <c r="B4274" s="63" t="s">
        <v>14546</v>
      </c>
    </row>
    <row r="4275" spans="1:2" x14ac:dyDescent="0.25">
      <c r="A4275" s="62">
        <v>31101807</v>
      </c>
      <c r="B4275" s="63" t="s">
        <v>224</v>
      </c>
    </row>
    <row r="4276" spans="1:2" x14ac:dyDescent="0.25">
      <c r="A4276" s="62">
        <v>31101808</v>
      </c>
      <c r="B4276" s="63" t="s">
        <v>4281</v>
      </c>
    </row>
    <row r="4277" spans="1:2" x14ac:dyDescent="0.25">
      <c r="A4277" s="62">
        <v>31101809</v>
      </c>
      <c r="B4277" s="63" t="s">
        <v>14800</v>
      </c>
    </row>
    <row r="4278" spans="1:2" x14ac:dyDescent="0.25">
      <c r="A4278" s="62">
        <v>31101810</v>
      </c>
      <c r="B4278" s="63" t="s">
        <v>8597</v>
      </c>
    </row>
    <row r="4279" spans="1:2" x14ac:dyDescent="0.25">
      <c r="A4279" s="62">
        <v>31101811</v>
      </c>
      <c r="B4279" s="63" t="s">
        <v>13015</v>
      </c>
    </row>
    <row r="4280" spans="1:2" x14ac:dyDescent="0.25">
      <c r="A4280" s="62">
        <v>31101812</v>
      </c>
      <c r="B4280" s="63" t="s">
        <v>8739</v>
      </c>
    </row>
    <row r="4281" spans="1:2" x14ac:dyDescent="0.25">
      <c r="A4281" s="62">
        <v>31101813</v>
      </c>
      <c r="B4281" s="63" t="s">
        <v>7507</v>
      </c>
    </row>
    <row r="4282" spans="1:2" x14ac:dyDescent="0.25">
      <c r="A4282" s="62">
        <v>31101814</v>
      </c>
      <c r="B4282" s="63" t="s">
        <v>17873</v>
      </c>
    </row>
    <row r="4283" spans="1:2" x14ac:dyDescent="0.25">
      <c r="A4283" s="62">
        <v>31101815</v>
      </c>
      <c r="B4283" s="63" t="s">
        <v>13603</v>
      </c>
    </row>
    <row r="4284" spans="1:2" x14ac:dyDescent="0.25">
      <c r="A4284" s="62">
        <v>31101816</v>
      </c>
      <c r="B4284" s="63" t="s">
        <v>11345</v>
      </c>
    </row>
    <row r="4285" spans="1:2" x14ac:dyDescent="0.25">
      <c r="A4285" s="62">
        <v>31101901</v>
      </c>
      <c r="B4285" s="63" t="s">
        <v>344</v>
      </c>
    </row>
    <row r="4286" spans="1:2" x14ac:dyDescent="0.25">
      <c r="A4286" s="62">
        <v>31101902</v>
      </c>
      <c r="B4286" s="63" t="s">
        <v>3348</v>
      </c>
    </row>
    <row r="4287" spans="1:2" x14ac:dyDescent="0.25">
      <c r="A4287" s="62">
        <v>31101903</v>
      </c>
      <c r="B4287" s="63" t="s">
        <v>10022</v>
      </c>
    </row>
    <row r="4288" spans="1:2" x14ac:dyDescent="0.25">
      <c r="A4288" s="62">
        <v>31101904</v>
      </c>
      <c r="B4288" s="63" t="s">
        <v>13306</v>
      </c>
    </row>
    <row r="4289" spans="1:2" x14ac:dyDescent="0.25">
      <c r="A4289" s="62">
        <v>31101905</v>
      </c>
      <c r="B4289" s="63" t="s">
        <v>959</v>
      </c>
    </row>
    <row r="4290" spans="1:2" x14ac:dyDescent="0.25">
      <c r="A4290" s="62">
        <v>31101906</v>
      </c>
      <c r="B4290" s="63" t="s">
        <v>8690</v>
      </c>
    </row>
    <row r="4291" spans="1:2" x14ac:dyDescent="0.25">
      <c r="A4291" s="62">
        <v>31101907</v>
      </c>
      <c r="B4291" s="63" t="s">
        <v>17439</v>
      </c>
    </row>
    <row r="4292" spans="1:2" x14ac:dyDescent="0.25">
      <c r="A4292" s="62">
        <v>31101908</v>
      </c>
      <c r="B4292" s="63" t="s">
        <v>910</v>
      </c>
    </row>
    <row r="4293" spans="1:2" x14ac:dyDescent="0.25">
      <c r="A4293" s="62">
        <v>31101909</v>
      </c>
      <c r="B4293" s="63" t="s">
        <v>16162</v>
      </c>
    </row>
    <row r="4294" spans="1:2" x14ac:dyDescent="0.25">
      <c r="A4294" s="62">
        <v>31101910</v>
      </c>
      <c r="B4294" s="63" t="s">
        <v>13267</v>
      </c>
    </row>
    <row r="4295" spans="1:2" x14ac:dyDescent="0.25">
      <c r="A4295" s="62">
        <v>31101911</v>
      </c>
      <c r="B4295" s="63" t="s">
        <v>10411</v>
      </c>
    </row>
    <row r="4296" spans="1:2" x14ac:dyDescent="0.25">
      <c r="A4296" s="62">
        <v>31101912</v>
      </c>
      <c r="B4296" s="63" t="s">
        <v>11089</v>
      </c>
    </row>
    <row r="4297" spans="1:2" x14ac:dyDescent="0.25">
      <c r="A4297" s="62">
        <v>31102001</v>
      </c>
      <c r="B4297" s="63" t="s">
        <v>5412</v>
      </c>
    </row>
    <row r="4298" spans="1:2" x14ac:dyDescent="0.25">
      <c r="A4298" s="62">
        <v>31102002</v>
      </c>
      <c r="B4298" s="63" t="s">
        <v>8167</v>
      </c>
    </row>
    <row r="4299" spans="1:2" x14ac:dyDescent="0.25">
      <c r="A4299" s="62">
        <v>31102003</v>
      </c>
      <c r="B4299" s="63" t="s">
        <v>16160</v>
      </c>
    </row>
    <row r="4300" spans="1:2" x14ac:dyDescent="0.25">
      <c r="A4300" s="62">
        <v>31102004</v>
      </c>
      <c r="B4300" s="63" t="s">
        <v>9651</v>
      </c>
    </row>
    <row r="4301" spans="1:2" x14ac:dyDescent="0.25">
      <c r="A4301" s="62">
        <v>31102005</v>
      </c>
      <c r="B4301" s="63" t="s">
        <v>2254</v>
      </c>
    </row>
    <row r="4302" spans="1:2" x14ac:dyDescent="0.25">
      <c r="A4302" s="62">
        <v>31102006</v>
      </c>
      <c r="B4302" s="63" t="s">
        <v>1201</v>
      </c>
    </row>
    <row r="4303" spans="1:2" x14ac:dyDescent="0.25">
      <c r="A4303" s="62">
        <v>31102007</v>
      </c>
      <c r="B4303" s="63" t="s">
        <v>14220</v>
      </c>
    </row>
    <row r="4304" spans="1:2" x14ac:dyDescent="0.25">
      <c r="A4304" s="62">
        <v>31102008</v>
      </c>
      <c r="B4304" s="63" t="s">
        <v>16631</v>
      </c>
    </row>
    <row r="4305" spans="1:2" x14ac:dyDescent="0.25">
      <c r="A4305" s="62">
        <v>31102009</v>
      </c>
      <c r="B4305" s="63" t="s">
        <v>13167</v>
      </c>
    </row>
    <row r="4306" spans="1:2" x14ac:dyDescent="0.25">
      <c r="A4306" s="62">
        <v>31102010</v>
      </c>
      <c r="B4306" s="63" t="s">
        <v>1602</v>
      </c>
    </row>
    <row r="4307" spans="1:2" x14ac:dyDescent="0.25">
      <c r="A4307" s="62">
        <v>31102011</v>
      </c>
      <c r="B4307" s="63" t="s">
        <v>14531</v>
      </c>
    </row>
    <row r="4308" spans="1:2" x14ac:dyDescent="0.25">
      <c r="A4308" s="62">
        <v>31102012</v>
      </c>
      <c r="B4308" s="63" t="s">
        <v>13062</v>
      </c>
    </row>
    <row r="4309" spans="1:2" x14ac:dyDescent="0.25">
      <c r="A4309" s="62">
        <v>31102013</v>
      </c>
      <c r="B4309" s="63" t="s">
        <v>5336</v>
      </c>
    </row>
    <row r="4310" spans="1:2" x14ac:dyDescent="0.25">
      <c r="A4310" s="62">
        <v>31102014</v>
      </c>
      <c r="B4310" s="63" t="s">
        <v>7696</v>
      </c>
    </row>
    <row r="4311" spans="1:2" x14ac:dyDescent="0.25">
      <c r="A4311" s="62">
        <v>31102015</v>
      </c>
      <c r="B4311" s="63" t="s">
        <v>18595</v>
      </c>
    </row>
    <row r="4312" spans="1:2" x14ac:dyDescent="0.25">
      <c r="A4312" s="62">
        <v>31102016</v>
      </c>
      <c r="B4312" s="63" t="s">
        <v>3592</v>
      </c>
    </row>
    <row r="4313" spans="1:2" x14ac:dyDescent="0.25">
      <c r="A4313" s="62">
        <v>31102101</v>
      </c>
      <c r="B4313" s="63" t="s">
        <v>5075</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5823</v>
      </c>
    </row>
    <row r="4318" spans="1:2" x14ac:dyDescent="0.25">
      <c r="A4318" s="62">
        <v>31102106</v>
      </c>
      <c r="B4318" s="63" t="s">
        <v>23</v>
      </c>
    </row>
    <row r="4319" spans="1:2" x14ac:dyDescent="0.25">
      <c r="A4319" s="62">
        <v>31102107</v>
      </c>
      <c r="B4319" s="63" t="s">
        <v>7670</v>
      </c>
    </row>
    <row r="4320" spans="1:2" x14ac:dyDescent="0.25">
      <c r="A4320" s="62">
        <v>31102108</v>
      </c>
      <c r="B4320" s="63" t="s">
        <v>14131</v>
      </c>
    </row>
    <row r="4321" spans="1:2" x14ac:dyDescent="0.25">
      <c r="A4321" s="62">
        <v>31102109</v>
      </c>
      <c r="B4321" s="63" t="s">
        <v>432</v>
      </c>
    </row>
    <row r="4322" spans="1:2" x14ac:dyDescent="0.25">
      <c r="A4322" s="62">
        <v>31102110</v>
      </c>
      <c r="B4322" s="63" t="s">
        <v>17137</v>
      </c>
    </row>
    <row r="4323" spans="1:2" x14ac:dyDescent="0.25">
      <c r="A4323" s="62">
        <v>31102111</v>
      </c>
      <c r="B4323" s="63" t="s">
        <v>11945</v>
      </c>
    </row>
    <row r="4324" spans="1:2" x14ac:dyDescent="0.25">
      <c r="A4324" s="62">
        <v>31102112</v>
      </c>
      <c r="B4324" s="63" t="s">
        <v>8544</v>
      </c>
    </row>
    <row r="4325" spans="1:2" x14ac:dyDescent="0.25">
      <c r="A4325" s="62">
        <v>31102113</v>
      </c>
      <c r="B4325" s="63" t="s">
        <v>17805</v>
      </c>
    </row>
    <row r="4326" spans="1:2" x14ac:dyDescent="0.25">
      <c r="A4326" s="62">
        <v>31102114</v>
      </c>
      <c r="B4326" s="63" t="s">
        <v>12152</v>
      </c>
    </row>
    <row r="4327" spans="1:2" x14ac:dyDescent="0.25">
      <c r="A4327" s="62">
        <v>31102115</v>
      </c>
      <c r="B4327" s="63" t="s">
        <v>9765</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6116</v>
      </c>
    </row>
    <row r="4332" spans="1:2" x14ac:dyDescent="0.25">
      <c r="A4332" s="62">
        <v>31102204</v>
      </c>
      <c r="B4332" s="63" t="s">
        <v>18571</v>
      </c>
    </row>
    <row r="4333" spans="1:2" x14ac:dyDescent="0.25">
      <c r="A4333" s="62">
        <v>31102205</v>
      </c>
      <c r="B4333" s="63" t="s">
        <v>16725</v>
      </c>
    </row>
    <row r="4334" spans="1:2" x14ac:dyDescent="0.25">
      <c r="A4334" s="62">
        <v>31102206</v>
      </c>
      <c r="B4334" s="63" t="s">
        <v>1938</v>
      </c>
    </row>
    <row r="4335" spans="1:2" x14ac:dyDescent="0.25">
      <c r="A4335" s="62">
        <v>31102207</v>
      </c>
      <c r="B4335" s="63" t="s">
        <v>6129</v>
      </c>
    </row>
    <row r="4336" spans="1:2" x14ac:dyDescent="0.25">
      <c r="A4336" s="62">
        <v>31102208</v>
      </c>
      <c r="B4336" s="63" t="s">
        <v>9540</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1255</v>
      </c>
    </row>
    <row r="4341" spans="1:2" x14ac:dyDescent="0.25">
      <c r="A4341" s="62">
        <v>31102213</v>
      </c>
      <c r="B4341" s="63" t="s">
        <v>6569</v>
      </c>
    </row>
    <row r="4342" spans="1:2" x14ac:dyDescent="0.25">
      <c r="A4342" s="62">
        <v>31102214</v>
      </c>
      <c r="B4342" s="63" t="s">
        <v>17669</v>
      </c>
    </row>
    <row r="4343" spans="1:2" x14ac:dyDescent="0.25">
      <c r="A4343" s="62">
        <v>31102215</v>
      </c>
      <c r="B4343" s="63" t="s">
        <v>1227</v>
      </c>
    </row>
    <row r="4344" spans="1:2" x14ac:dyDescent="0.25">
      <c r="A4344" s="62">
        <v>31102216</v>
      </c>
      <c r="B4344" s="63" t="s">
        <v>6084</v>
      </c>
    </row>
    <row r="4345" spans="1:2" x14ac:dyDescent="0.25">
      <c r="A4345" s="62">
        <v>31102301</v>
      </c>
      <c r="B4345" s="63" t="s">
        <v>2231</v>
      </c>
    </row>
    <row r="4346" spans="1:2" x14ac:dyDescent="0.25">
      <c r="A4346" s="62">
        <v>31102302</v>
      </c>
      <c r="B4346" s="63" t="s">
        <v>5795</v>
      </c>
    </row>
    <row r="4347" spans="1:2" x14ac:dyDescent="0.25">
      <c r="A4347" s="62">
        <v>31102303</v>
      </c>
      <c r="B4347" s="63" t="s">
        <v>15515</v>
      </c>
    </row>
    <row r="4348" spans="1:2" x14ac:dyDescent="0.25">
      <c r="A4348" s="62">
        <v>31102304</v>
      </c>
      <c r="B4348" s="63" t="s">
        <v>14881</v>
      </c>
    </row>
    <row r="4349" spans="1:2" x14ac:dyDescent="0.25">
      <c r="A4349" s="62">
        <v>31102305</v>
      </c>
      <c r="B4349" s="63" t="s">
        <v>7828</v>
      </c>
    </row>
    <row r="4350" spans="1:2" x14ac:dyDescent="0.25">
      <c r="A4350" s="62">
        <v>31102306</v>
      </c>
      <c r="B4350" s="63" t="s">
        <v>1467</v>
      </c>
    </row>
    <row r="4351" spans="1:2" x14ac:dyDescent="0.25">
      <c r="A4351" s="62">
        <v>31102307</v>
      </c>
      <c r="B4351" s="63" t="s">
        <v>4883</v>
      </c>
    </row>
    <row r="4352" spans="1:2" x14ac:dyDescent="0.25">
      <c r="A4352" s="62">
        <v>31102308</v>
      </c>
      <c r="B4352" s="63" t="s">
        <v>7912</v>
      </c>
    </row>
    <row r="4353" spans="1:2" x14ac:dyDescent="0.25">
      <c r="A4353" s="62">
        <v>31102309</v>
      </c>
      <c r="B4353" s="63" t="s">
        <v>9697</v>
      </c>
    </row>
    <row r="4354" spans="1:2" x14ac:dyDescent="0.25">
      <c r="A4354" s="62">
        <v>31102310</v>
      </c>
      <c r="B4354" s="63" t="s">
        <v>2118</v>
      </c>
    </row>
    <row r="4355" spans="1:2" x14ac:dyDescent="0.25">
      <c r="A4355" s="62">
        <v>31102311</v>
      </c>
      <c r="B4355" s="63" t="s">
        <v>4788</v>
      </c>
    </row>
    <row r="4356" spans="1:2" x14ac:dyDescent="0.25">
      <c r="A4356" s="62">
        <v>31102312</v>
      </c>
      <c r="B4356" s="63" t="s">
        <v>4791</v>
      </c>
    </row>
    <row r="4357" spans="1:2" x14ac:dyDescent="0.25">
      <c r="A4357" s="62">
        <v>31102313</v>
      </c>
      <c r="B4357" s="63" t="s">
        <v>14207</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16945</v>
      </c>
    </row>
    <row r="4362" spans="1:2" x14ac:dyDescent="0.25">
      <c r="A4362" s="62">
        <v>31102402</v>
      </c>
      <c r="B4362" s="63" t="s">
        <v>5814</v>
      </c>
    </row>
    <row r="4363" spans="1:2" x14ac:dyDescent="0.25">
      <c r="A4363" s="62">
        <v>31102403</v>
      </c>
      <c r="B4363" s="63" t="s">
        <v>2960</v>
      </c>
    </row>
    <row r="4364" spans="1:2" x14ac:dyDescent="0.25">
      <c r="A4364" s="62">
        <v>31102404</v>
      </c>
      <c r="B4364" s="63" t="s">
        <v>8728</v>
      </c>
    </row>
    <row r="4365" spans="1:2" x14ac:dyDescent="0.25">
      <c r="A4365" s="62">
        <v>31102405</v>
      </c>
      <c r="B4365" s="63" t="s">
        <v>17038</v>
      </c>
    </row>
    <row r="4366" spans="1:2" x14ac:dyDescent="0.25">
      <c r="A4366" s="62">
        <v>31102406</v>
      </c>
      <c r="B4366" s="63" t="s">
        <v>14086</v>
      </c>
    </row>
    <row r="4367" spans="1:2" x14ac:dyDescent="0.25">
      <c r="A4367" s="62">
        <v>31102407</v>
      </c>
      <c r="B4367" s="63" t="s">
        <v>8318</v>
      </c>
    </row>
    <row r="4368" spans="1:2" x14ac:dyDescent="0.25">
      <c r="A4368" s="62">
        <v>31102408</v>
      </c>
      <c r="B4368" s="63" t="s">
        <v>17200</v>
      </c>
    </row>
    <row r="4369" spans="1:2" x14ac:dyDescent="0.25">
      <c r="A4369" s="62">
        <v>31102409</v>
      </c>
      <c r="B4369" s="63" t="s">
        <v>778</v>
      </c>
    </row>
    <row r="4370" spans="1:2" x14ac:dyDescent="0.25">
      <c r="A4370" s="62">
        <v>31102410</v>
      </c>
      <c r="B4370" s="63" t="s">
        <v>11946</v>
      </c>
    </row>
    <row r="4371" spans="1:2" x14ac:dyDescent="0.25">
      <c r="A4371" s="62">
        <v>31102411</v>
      </c>
      <c r="B4371" s="63" t="s">
        <v>6623</v>
      </c>
    </row>
    <row r="4372" spans="1:2" x14ac:dyDescent="0.25">
      <c r="A4372" s="62">
        <v>31102412</v>
      </c>
      <c r="B4372" s="63" t="s">
        <v>10773</v>
      </c>
    </row>
    <row r="4373" spans="1:2" x14ac:dyDescent="0.25">
      <c r="A4373" s="62">
        <v>31102413</v>
      </c>
      <c r="B4373" s="63" t="s">
        <v>18401</v>
      </c>
    </row>
    <row r="4374" spans="1:2" x14ac:dyDescent="0.25">
      <c r="A4374" s="62">
        <v>31102414</v>
      </c>
      <c r="B4374" s="63" t="s">
        <v>15152</v>
      </c>
    </row>
    <row r="4375" spans="1:2" x14ac:dyDescent="0.25">
      <c r="A4375" s="62">
        <v>31102415</v>
      </c>
      <c r="B4375" s="63" t="s">
        <v>9134</v>
      </c>
    </row>
    <row r="4376" spans="1:2" x14ac:dyDescent="0.25">
      <c r="A4376" s="62">
        <v>31102416</v>
      </c>
      <c r="B4376" s="63" t="s">
        <v>10673</v>
      </c>
    </row>
    <row r="4377" spans="1:2" x14ac:dyDescent="0.25">
      <c r="A4377" s="62">
        <v>31111501</v>
      </c>
      <c r="B4377" s="63" t="s">
        <v>12675</v>
      </c>
    </row>
    <row r="4378" spans="1:2" x14ac:dyDescent="0.25">
      <c r="A4378" s="62">
        <v>31111502</v>
      </c>
      <c r="B4378" s="63" t="s">
        <v>13120</v>
      </c>
    </row>
    <row r="4379" spans="1:2" x14ac:dyDescent="0.25">
      <c r="A4379" s="62">
        <v>31111503</v>
      </c>
      <c r="B4379" s="63" t="s">
        <v>17927</v>
      </c>
    </row>
    <row r="4380" spans="1:2" x14ac:dyDescent="0.25">
      <c r="A4380" s="62">
        <v>31111504</v>
      </c>
      <c r="B4380" s="63" t="s">
        <v>16682</v>
      </c>
    </row>
    <row r="4381" spans="1:2" x14ac:dyDescent="0.25">
      <c r="A4381" s="62">
        <v>31111505</v>
      </c>
      <c r="B4381" s="63" t="s">
        <v>11997</v>
      </c>
    </row>
    <row r="4382" spans="1:2" x14ac:dyDescent="0.25">
      <c r="A4382" s="62">
        <v>31111506</v>
      </c>
      <c r="B4382" s="63" t="s">
        <v>2124</v>
      </c>
    </row>
    <row r="4383" spans="1:2" x14ac:dyDescent="0.25">
      <c r="A4383" s="62">
        <v>31111507</v>
      </c>
      <c r="B4383" s="63" t="s">
        <v>18480</v>
      </c>
    </row>
    <row r="4384" spans="1:2" x14ac:dyDescent="0.25">
      <c r="A4384" s="62">
        <v>31111508</v>
      </c>
      <c r="B4384" s="63" t="s">
        <v>1789</v>
      </c>
    </row>
    <row r="4385" spans="1:2" x14ac:dyDescent="0.25">
      <c r="A4385" s="62">
        <v>31111509</v>
      </c>
      <c r="B4385" s="63" t="s">
        <v>4425</v>
      </c>
    </row>
    <row r="4386" spans="1:2" x14ac:dyDescent="0.25">
      <c r="A4386" s="62">
        <v>31111510</v>
      </c>
      <c r="B4386" s="63" t="s">
        <v>4962</v>
      </c>
    </row>
    <row r="4387" spans="1:2" x14ac:dyDescent="0.25">
      <c r="A4387" s="62">
        <v>31111511</v>
      </c>
      <c r="B4387" s="63" t="s">
        <v>7255</v>
      </c>
    </row>
    <row r="4388" spans="1:2" x14ac:dyDescent="0.25">
      <c r="A4388" s="62">
        <v>31111512</v>
      </c>
      <c r="B4388" s="63" t="s">
        <v>7475</v>
      </c>
    </row>
    <row r="4389" spans="1:2" x14ac:dyDescent="0.25">
      <c r="A4389" s="62">
        <v>31111513</v>
      </c>
      <c r="B4389" s="63" t="s">
        <v>5767</v>
      </c>
    </row>
    <row r="4390" spans="1:2" x14ac:dyDescent="0.25">
      <c r="A4390" s="62">
        <v>31111514</v>
      </c>
      <c r="B4390" s="63" t="s">
        <v>13818</v>
      </c>
    </row>
    <row r="4391" spans="1:2" x14ac:dyDescent="0.25">
      <c r="A4391" s="62">
        <v>31111515</v>
      </c>
      <c r="B4391" s="63" t="s">
        <v>14260</v>
      </c>
    </row>
    <row r="4392" spans="1:2" x14ac:dyDescent="0.25">
      <c r="A4392" s="62">
        <v>31111516</v>
      </c>
      <c r="B4392" s="63" t="s">
        <v>17431</v>
      </c>
    </row>
    <row r="4393" spans="1:2" x14ac:dyDescent="0.25">
      <c r="A4393" s="62">
        <v>31111517</v>
      </c>
      <c r="B4393" s="63" t="s">
        <v>7876</v>
      </c>
    </row>
    <row r="4394" spans="1:2" x14ac:dyDescent="0.25">
      <c r="A4394" s="62">
        <v>31111601</v>
      </c>
      <c r="B4394" s="63" t="s">
        <v>15962</v>
      </c>
    </row>
    <row r="4395" spans="1:2" x14ac:dyDescent="0.25">
      <c r="A4395" s="62">
        <v>31111602</v>
      </c>
      <c r="B4395" s="63" t="s">
        <v>6262</v>
      </c>
    </row>
    <row r="4396" spans="1:2" x14ac:dyDescent="0.25">
      <c r="A4396" s="62">
        <v>31111603</v>
      </c>
      <c r="B4396" s="63" t="s">
        <v>12885</v>
      </c>
    </row>
    <row r="4397" spans="1:2" x14ac:dyDescent="0.25">
      <c r="A4397" s="62">
        <v>31111604</v>
      </c>
      <c r="B4397" s="63" t="s">
        <v>3545</v>
      </c>
    </row>
    <row r="4398" spans="1:2" x14ac:dyDescent="0.25">
      <c r="A4398" s="62">
        <v>31111605</v>
      </c>
      <c r="B4398" s="63" t="s">
        <v>10650</v>
      </c>
    </row>
    <row r="4399" spans="1:2" x14ac:dyDescent="0.25">
      <c r="A4399" s="62">
        <v>31111606</v>
      </c>
      <c r="B4399" s="63" t="s">
        <v>17682</v>
      </c>
    </row>
    <row r="4400" spans="1:2" x14ac:dyDescent="0.25">
      <c r="A4400" s="62">
        <v>31111607</v>
      </c>
      <c r="B4400" s="63" t="s">
        <v>10580</v>
      </c>
    </row>
    <row r="4401" spans="1:2" x14ac:dyDescent="0.25">
      <c r="A4401" s="62">
        <v>31111608</v>
      </c>
      <c r="B4401" s="63" t="s">
        <v>18273</v>
      </c>
    </row>
    <row r="4402" spans="1:2" x14ac:dyDescent="0.25">
      <c r="A4402" s="62">
        <v>31111609</v>
      </c>
      <c r="B4402" s="63" t="s">
        <v>16547</v>
      </c>
    </row>
    <row r="4403" spans="1:2" x14ac:dyDescent="0.25">
      <c r="A4403" s="62">
        <v>31111610</v>
      </c>
      <c r="B4403" s="63" t="s">
        <v>2498</v>
      </c>
    </row>
    <row r="4404" spans="1:2" x14ac:dyDescent="0.25">
      <c r="A4404" s="62">
        <v>31111611</v>
      </c>
      <c r="B4404" s="63" t="s">
        <v>13075</v>
      </c>
    </row>
    <row r="4405" spans="1:2" x14ac:dyDescent="0.25">
      <c r="A4405" s="62">
        <v>31111612</v>
      </c>
      <c r="B4405" s="63" t="s">
        <v>11425</v>
      </c>
    </row>
    <row r="4406" spans="1:2" x14ac:dyDescent="0.25">
      <c r="A4406" s="62">
        <v>31111613</v>
      </c>
      <c r="B4406" s="63" t="s">
        <v>10300</v>
      </c>
    </row>
    <row r="4407" spans="1:2" x14ac:dyDescent="0.25">
      <c r="A4407" s="62">
        <v>31111614</v>
      </c>
      <c r="B4407" s="63" t="s">
        <v>5213</v>
      </c>
    </row>
    <row r="4408" spans="1:2" x14ac:dyDescent="0.25">
      <c r="A4408" s="62">
        <v>31111615</v>
      </c>
      <c r="B4408" s="63" t="s">
        <v>6756</v>
      </c>
    </row>
    <row r="4409" spans="1:2" x14ac:dyDescent="0.25">
      <c r="A4409" s="62">
        <v>31111616</v>
      </c>
      <c r="B4409" s="63" t="s">
        <v>3003</v>
      </c>
    </row>
    <row r="4410" spans="1:2" x14ac:dyDescent="0.25">
      <c r="A4410" s="62">
        <v>31111617</v>
      </c>
      <c r="B4410" s="63" t="s">
        <v>13232</v>
      </c>
    </row>
    <row r="4411" spans="1:2" x14ac:dyDescent="0.25">
      <c r="A4411" s="62">
        <v>31111701</v>
      </c>
      <c r="B4411" s="63" t="s">
        <v>15025</v>
      </c>
    </row>
    <row r="4412" spans="1:2" x14ac:dyDescent="0.25">
      <c r="A4412" s="62">
        <v>31111702</v>
      </c>
      <c r="B4412" s="63" t="s">
        <v>4802</v>
      </c>
    </row>
    <row r="4413" spans="1:2" x14ac:dyDescent="0.25">
      <c r="A4413" s="62">
        <v>31111703</v>
      </c>
      <c r="B4413" s="63" t="s">
        <v>11013</v>
      </c>
    </row>
    <row r="4414" spans="1:2" x14ac:dyDescent="0.25">
      <c r="A4414" s="62">
        <v>31111704</v>
      </c>
      <c r="B4414" s="63" t="s">
        <v>1355</v>
      </c>
    </row>
    <row r="4415" spans="1:2" x14ac:dyDescent="0.25">
      <c r="A4415" s="62">
        <v>31111705</v>
      </c>
      <c r="B4415" s="63" t="s">
        <v>13556</v>
      </c>
    </row>
    <row r="4416" spans="1:2" x14ac:dyDescent="0.25">
      <c r="A4416" s="62">
        <v>31111706</v>
      </c>
      <c r="B4416" s="63" t="s">
        <v>12322</v>
      </c>
    </row>
    <row r="4417" spans="1:2" x14ac:dyDescent="0.25">
      <c r="A4417" s="62">
        <v>31111707</v>
      </c>
      <c r="B4417" s="63" t="s">
        <v>15049</v>
      </c>
    </row>
    <row r="4418" spans="1:2" x14ac:dyDescent="0.25">
      <c r="A4418" s="62">
        <v>31111708</v>
      </c>
      <c r="B4418" s="63" t="s">
        <v>4238</v>
      </c>
    </row>
    <row r="4419" spans="1:2" x14ac:dyDescent="0.25">
      <c r="A4419" s="62">
        <v>31111709</v>
      </c>
      <c r="B4419" s="63" t="s">
        <v>4871</v>
      </c>
    </row>
    <row r="4420" spans="1:2" x14ac:dyDescent="0.25">
      <c r="A4420" s="62">
        <v>31111710</v>
      </c>
      <c r="B4420" s="63" t="s">
        <v>15454</v>
      </c>
    </row>
    <row r="4421" spans="1:2" x14ac:dyDescent="0.25">
      <c r="A4421" s="62">
        <v>31111711</v>
      </c>
      <c r="B4421" s="63" t="s">
        <v>14168</v>
      </c>
    </row>
    <row r="4422" spans="1:2" x14ac:dyDescent="0.25">
      <c r="A4422" s="62">
        <v>31111712</v>
      </c>
      <c r="B4422" s="63" t="s">
        <v>6821</v>
      </c>
    </row>
    <row r="4423" spans="1:2" x14ac:dyDescent="0.25">
      <c r="A4423" s="62">
        <v>31111713</v>
      </c>
      <c r="B4423" s="63" t="s">
        <v>1430</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17271</v>
      </c>
    </row>
    <row r="4428" spans="1:2" x14ac:dyDescent="0.25">
      <c r="A4428" s="62">
        <v>31121001</v>
      </c>
      <c r="B4428" s="63" t="s">
        <v>6811</v>
      </c>
    </row>
    <row r="4429" spans="1:2" x14ac:dyDescent="0.25">
      <c r="A4429" s="62">
        <v>31121002</v>
      </c>
      <c r="B4429" s="63" t="s">
        <v>5624</v>
      </c>
    </row>
    <row r="4430" spans="1:2" x14ac:dyDescent="0.25">
      <c r="A4430" s="62">
        <v>31121003</v>
      </c>
      <c r="B4430" s="63" t="s">
        <v>9227</v>
      </c>
    </row>
    <row r="4431" spans="1:2" x14ac:dyDescent="0.25">
      <c r="A4431" s="62">
        <v>31121004</v>
      </c>
      <c r="B4431" s="63" t="s">
        <v>12023</v>
      </c>
    </row>
    <row r="4432" spans="1:2" x14ac:dyDescent="0.25">
      <c r="A4432" s="62">
        <v>31121005</v>
      </c>
      <c r="B4432" s="63" t="s">
        <v>1552</v>
      </c>
    </row>
    <row r="4433" spans="1:2" x14ac:dyDescent="0.25">
      <c r="A4433" s="62">
        <v>31121006</v>
      </c>
      <c r="B4433" s="63" t="s">
        <v>7085</v>
      </c>
    </row>
    <row r="4434" spans="1:2" x14ac:dyDescent="0.25">
      <c r="A4434" s="62">
        <v>31121007</v>
      </c>
      <c r="B4434" s="63" t="s">
        <v>6340</v>
      </c>
    </row>
    <row r="4435" spans="1:2" x14ac:dyDescent="0.25">
      <c r="A4435" s="62">
        <v>31121008</v>
      </c>
      <c r="B4435" s="63" t="s">
        <v>11656</v>
      </c>
    </row>
    <row r="4436" spans="1:2" x14ac:dyDescent="0.25">
      <c r="A4436" s="62">
        <v>31121009</v>
      </c>
      <c r="B4436" s="63" t="s">
        <v>16698</v>
      </c>
    </row>
    <row r="4437" spans="1:2" x14ac:dyDescent="0.25">
      <c r="A4437" s="62">
        <v>31121010</v>
      </c>
      <c r="B4437" s="63" t="s">
        <v>7988</v>
      </c>
    </row>
    <row r="4438" spans="1:2" x14ac:dyDescent="0.25">
      <c r="A4438" s="62">
        <v>31121011</v>
      </c>
      <c r="B4438" s="63" t="s">
        <v>13788</v>
      </c>
    </row>
    <row r="4439" spans="1:2" x14ac:dyDescent="0.25">
      <c r="A4439" s="62">
        <v>31121012</v>
      </c>
      <c r="B4439" s="63" t="s">
        <v>15506</v>
      </c>
    </row>
    <row r="4440" spans="1:2" x14ac:dyDescent="0.25">
      <c r="A4440" s="62">
        <v>31121013</v>
      </c>
      <c r="B4440" s="63" t="s">
        <v>7663</v>
      </c>
    </row>
    <row r="4441" spans="1:2" x14ac:dyDescent="0.25">
      <c r="A4441" s="62">
        <v>31121014</v>
      </c>
      <c r="B4441" s="63" t="s">
        <v>12525</v>
      </c>
    </row>
    <row r="4442" spans="1:2" x14ac:dyDescent="0.25">
      <c r="A4442" s="62">
        <v>31121015</v>
      </c>
      <c r="B4442" s="63" t="s">
        <v>13678</v>
      </c>
    </row>
    <row r="4443" spans="1:2" x14ac:dyDescent="0.25">
      <c r="A4443" s="62">
        <v>31121016</v>
      </c>
      <c r="B4443" s="63" t="s">
        <v>13486</v>
      </c>
    </row>
    <row r="4444" spans="1:2" x14ac:dyDescent="0.25">
      <c r="A4444" s="62">
        <v>31121017</v>
      </c>
      <c r="B4444" s="63" t="s">
        <v>17574</v>
      </c>
    </row>
    <row r="4445" spans="1:2" x14ac:dyDescent="0.25">
      <c r="A4445" s="62">
        <v>31121018</v>
      </c>
      <c r="B4445" s="63" t="s">
        <v>16849</v>
      </c>
    </row>
    <row r="4446" spans="1:2" x14ac:dyDescent="0.25">
      <c r="A4446" s="62">
        <v>31121019</v>
      </c>
      <c r="B4446" s="63" t="s">
        <v>12350</v>
      </c>
    </row>
    <row r="4447" spans="1:2" x14ac:dyDescent="0.25">
      <c r="A4447" s="62">
        <v>31121101</v>
      </c>
      <c r="B4447" s="63" t="s">
        <v>17589</v>
      </c>
    </row>
    <row r="4448" spans="1:2" x14ac:dyDescent="0.25">
      <c r="A4448" s="62">
        <v>31121102</v>
      </c>
      <c r="B4448" s="63" t="s">
        <v>9373</v>
      </c>
    </row>
    <row r="4449" spans="1:2" x14ac:dyDescent="0.25">
      <c r="A4449" s="62">
        <v>31121103</v>
      </c>
      <c r="B4449" s="63" t="s">
        <v>17165</v>
      </c>
    </row>
    <row r="4450" spans="1:2" x14ac:dyDescent="0.25">
      <c r="A4450" s="62">
        <v>31121104</v>
      </c>
      <c r="B4450" s="63" t="s">
        <v>9874</v>
      </c>
    </row>
    <row r="4451" spans="1:2" x14ac:dyDescent="0.25">
      <c r="A4451" s="62">
        <v>31121105</v>
      </c>
      <c r="B4451" s="63" t="s">
        <v>7116</v>
      </c>
    </row>
    <row r="4452" spans="1:2" x14ac:dyDescent="0.25">
      <c r="A4452" s="62">
        <v>31121106</v>
      </c>
      <c r="B4452" s="63" t="s">
        <v>8060</v>
      </c>
    </row>
    <row r="4453" spans="1:2" x14ac:dyDescent="0.25">
      <c r="A4453" s="62">
        <v>31121107</v>
      </c>
      <c r="B4453" s="63" t="s">
        <v>11321</v>
      </c>
    </row>
    <row r="4454" spans="1:2" x14ac:dyDescent="0.25">
      <c r="A4454" s="62">
        <v>31121108</v>
      </c>
      <c r="B4454" s="63" t="s">
        <v>12876</v>
      </c>
    </row>
    <row r="4455" spans="1:2" x14ac:dyDescent="0.25">
      <c r="A4455" s="62">
        <v>31121109</v>
      </c>
      <c r="B4455" s="63" t="s">
        <v>2084</v>
      </c>
    </row>
    <row r="4456" spans="1:2" x14ac:dyDescent="0.25">
      <c r="A4456" s="62">
        <v>31121110</v>
      </c>
      <c r="B4456" s="63" t="s">
        <v>13297</v>
      </c>
    </row>
    <row r="4457" spans="1:2" x14ac:dyDescent="0.25">
      <c r="A4457" s="62">
        <v>31121111</v>
      </c>
      <c r="B4457" s="63" t="s">
        <v>7848</v>
      </c>
    </row>
    <row r="4458" spans="1:2" x14ac:dyDescent="0.25">
      <c r="A4458" s="62">
        <v>31121112</v>
      </c>
      <c r="B4458" s="63" t="s">
        <v>14566</v>
      </c>
    </row>
    <row r="4459" spans="1:2" x14ac:dyDescent="0.25">
      <c r="A4459" s="62">
        <v>31121113</v>
      </c>
      <c r="B4459" s="63" t="s">
        <v>17357</v>
      </c>
    </row>
    <row r="4460" spans="1:2" x14ac:dyDescent="0.25">
      <c r="A4460" s="62">
        <v>31121114</v>
      </c>
      <c r="B4460" s="63" t="s">
        <v>15472</v>
      </c>
    </row>
    <row r="4461" spans="1:2" x14ac:dyDescent="0.25">
      <c r="A4461" s="62">
        <v>31121115</v>
      </c>
      <c r="B4461" s="63" t="s">
        <v>8483</v>
      </c>
    </row>
    <row r="4462" spans="1:2" x14ac:dyDescent="0.25">
      <c r="A4462" s="62">
        <v>31121116</v>
      </c>
      <c r="B4462" s="63" t="s">
        <v>10907</v>
      </c>
    </row>
    <row r="4463" spans="1:2" x14ac:dyDescent="0.25">
      <c r="A4463" s="62">
        <v>31121117</v>
      </c>
      <c r="B4463" s="63" t="s">
        <v>4900</v>
      </c>
    </row>
    <row r="4464" spans="1:2" x14ac:dyDescent="0.25">
      <c r="A4464" s="62">
        <v>31121118</v>
      </c>
      <c r="B4464" s="63" t="s">
        <v>10738</v>
      </c>
    </row>
    <row r="4465" spans="1:2" x14ac:dyDescent="0.25">
      <c r="A4465" s="62">
        <v>31121119</v>
      </c>
      <c r="B4465" s="63" t="s">
        <v>17227</v>
      </c>
    </row>
    <row r="4466" spans="1:2" x14ac:dyDescent="0.25">
      <c r="A4466" s="62">
        <v>31121201</v>
      </c>
      <c r="B4466" s="63" t="s">
        <v>13901</v>
      </c>
    </row>
    <row r="4467" spans="1:2" x14ac:dyDescent="0.25">
      <c r="A4467" s="62">
        <v>31121202</v>
      </c>
      <c r="B4467" s="63" t="s">
        <v>12147</v>
      </c>
    </row>
    <row r="4468" spans="1:2" x14ac:dyDescent="0.25">
      <c r="A4468" s="62">
        <v>31121203</v>
      </c>
      <c r="B4468" s="63" t="s">
        <v>17092</v>
      </c>
    </row>
    <row r="4469" spans="1:2" x14ac:dyDescent="0.25">
      <c r="A4469" s="62">
        <v>31121204</v>
      </c>
      <c r="B4469" s="63" t="s">
        <v>16869</v>
      </c>
    </row>
    <row r="4470" spans="1:2" x14ac:dyDescent="0.25">
      <c r="A4470" s="62">
        <v>31121205</v>
      </c>
      <c r="B4470" s="63" t="s">
        <v>17777</v>
      </c>
    </row>
    <row r="4471" spans="1:2" x14ac:dyDescent="0.25">
      <c r="A4471" s="62">
        <v>31121206</v>
      </c>
      <c r="B4471" s="63" t="s">
        <v>18757</v>
      </c>
    </row>
    <row r="4472" spans="1:2" x14ac:dyDescent="0.25">
      <c r="A4472" s="62">
        <v>31121207</v>
      </c>
      <c r="B4472" s="63" t="s">
        <v>7509</v>
      </c>
    </row>
    <row r="4473" spans="1:2" x14ac:dyDescent="0.25">
      <c r="A4473" s="62">
        <v>31121208</v>
      </c>
      <c r="B4473" s="63" t="s">
        <v>2240</v>
      </c>
    </row>
    <row r="4474" spans="1:2" x14ac:dyDescent="0.25">
      <c r="A4474" s="62">
        <v>31121209</v>
      </c>
      <c r="B4474" s="63" t="s">
        <v>14713</v>
      </c>
    </row>
    <row r="4475" spans="1:2" x14ac:dyDescent="0.25">
      <c r="A4475" s="62">
        <v>31121210</v>
      </c>
      <c r="B4475" s="63" t="s">
        <v>7439</v>
      </c>
    </row>
    <row r="4476" spans="1:2" x14ac:dyDescent="0.25">
      <c r="A4476" s="62">
        <v>31121211</v>
      </c>
      <c r="B4476" s="63" t="s">
        <v>5280</v>
      </c>
    </row>
    <row r="4477" spans="1:2" x14ac:dyDescent="0.25">
      <c r="A4477" s="62">
        <v>31121212</v>
      </c>
      <c r="B4477" s="63" t="s">
        <v>1429</v>
      </c>
    </row>
    <row r="4478" spans="1:2" x14ac:dyDescent="0.25">
      <c r="A4478" s="62">
        <v>31121213</v>
      </c>
      <c r="B4478" s="63" t="s">
        <v>11534</v>
      </c>
    </row>
    <row r="4479" spans="1:2" x14ac:dyDescent="0.25">
      <c r="A4479" s="62">
        <v>31121214</v>
      </c>
      <c r="B4479" s="63" t="s">
        <v>18332</v>
      </c>
    </row>
    <row r="4480" spans="1:2" x14ac:dyDescent="0.25">
      <c r="A4480" s="62">
        <v>31121215</v>
      </c>
      <c r="B4480" s="63" t="s">
        <v>6259</v>
      </c>
    </row>
    <row r="4481" spans="1:2" x14ac:dyDescent="0.25">
      <c r="A4481" s="62">
        <v>31121216</v>
      </c>
      <c r="B4481" s="63" t="s">
        <v>2309</v>
      </c>
    </row>
    <row r="4482" spans="1:2" x14ac:dyDescent="0.25">
      <c r="A4482" s="62">
        <v>31121217</v>
      </c>
      <c r="B4482" s="63" t="s">
        <v>8081</v>
      </c>
    </row>
    <row r="4483" spans="1:2" x14ac:dyDescent="0.25">
      <c r="A4483" s="62">
        <v>31121218</v>
      </c>
      <c r="B4483" s="63" t="s">
        <v>6814</v>
      </c>
    </row>
    <row r="4484" spans="1:2" x14ac:dyDescent="0.25">
      <c r="A4484" s="62">
        <v>31121219</v>
      </c>
      <c r="B4484" s="63" t="s">
        <v>8581</v>
      </c>
    </row>
    <row r="4485" spans="1:2" x14ac:dyDescent="0.25">
      <c r="A4485" s="62">
        <v>31121301</v>
      </c>
      <c r="B4485" s="63" t="s">
        <v>5704</v>
      </c>
    </row>
    <row r="4486" spans="1:2" x14ac:dyDescent="0.25">
      <c r="A4486" s="62">
        <v>31121302</v>
      </c>
      <c r="B4486" s="63" t="s">
        <v>7026</v>
      </c>
    </row>
    <row r="4487" spans="1:2" x14ac:dyDescent="0.25">
      <c r="A4487" s="62">
        <v>31121303</v>
      </c>
      <c r="B4487" s="63" t="s">
        <v>5466</v>
      </c>
    </row>
    <row r="4488" spans="1:2" x14ac:dyDescent="0.25">
      <c r="A4488" s="62">
        <v>31121304</v>
      </c>
      <c r="B4488" s="63" t="s">
        <v>4777</v>
      </c>
    </row>
    <row r="4489" spans="1:2" x14ac:dyDescent="0.25">
      <c r="A4489" s="62">
        <v>31121305</v>
      </c>
      <c r="B4489" s="63" t="s">
        <v>18456</v>
      </c>
    </row>
    <row r="4490" spans="1:2" x14ac:dyDescent="0.25">
      <c r="A4490" s="62">
        <v>31121306</v>
      </c>
      <c r="B4490" s="63" t="s">
        <v>11406</v>
      </c>
    </row>
    <row r="4491" spans="1:2" x14ac:dyDescent="0.25">
      <c r="A4491" s="62">
        <v>31121307</v>
      </c>
      <c r="B4491" s="63" t="s">
        <v>8951</v>
      </c>
    </row>
    <row r="4492" spans="1:2" x14ac:dyDescent="0.25">
      <c r="A4492" s="62">
        <v>31121308</v>
      </c>
      <c r="B4492" s="63" t="s">
        <v>9416</v>
      </c>
    </row>
    <row r="4493" spans="1:2" x14ac:dyDescent="0.25">
      <c r="A4493" s="62">
        <v>31121309</v>
      </c>
      <c r="B4493" s="63" t="s">
        <v>14490</v>
      </c>
    </row>
    <row r="4494" spans="1:2" x14ac:dyDescent="0.25">
      <c r="A4494" s="62">
        <v>31121310</v>
      </c>
      <c r="B4494" s="63" t="s">
        <v>726</v>
      </c>
    </row>
    <row r="4495" spans="1:2" x14ac:dyDescent="0.25">
      <c r="A4495" s="62">
        <v>31121311</v>
      </c>
      <c r="B4495" s="63" t="s">
        <v>1373</v>
      </c>
    </row>
    <row r="4496" spans="1:2" x14ac:dyDescent="0.25">
      <c r="A4496" s="62">
        <v>31121312</v>
      </c>
      <c r="B4496" s="63" t="s">
        <v>5867</v>
      </c>
    </row>
    <row r="4497" spans="1:2" x14ac:dyDescent="0.25">
      <c r="A4497" s="62">
        <v>31121313</v>
      </c>
      <c r="B4497" s="63" t="s">
        <v>13126</v>
      </c>
    </row>
    <row r="4498" spans="1:2" x14ac:dyDescent="0.25">
      <c r="A4498" s="62">
        <v>31121314</v>
      </c>
      <c r="B4498" s="63" t="s">
        <v>3345</v>
      </c>
    </row>
    <row r="4499" spans="1:2" x14ac:dyDescent="0.25">
      <c r="A4499" s="62">
        <v>31121315</v>
      </c>
      <c r="B4499" s="63" t="s">
        <v>17101</v>
      </c>
    </row>
    <row r="4500" spans="1:2" x14ac:dyDescent="0.25">
      <c r="A4500" s="62">
        <v>31121316</v>
      </c>
      <c r="B4500" s="63" t="s">
        <v>10682</v>
      </c>
    </row>
    <row r="4501" spans="1:2" x14ac:dyDescent="0.25">
      <c r="A4501" s="62">
        <v>31121317</v>
      </c>
      <c r="B4501" s="63" t="s">
        <v>4827</v>
      </c>
    </row>
    <row r="4502" spans="1:2" x14ac:dyDescent="0.25">
      <c r="A4502" s="62">
        <v>31121318</v>
      </c>
      <c r="B4502" s="63" t="s">
        <v>13144</v>
      </c>
    </row>
    <row r="4503" spans="1:2" x14ac:dyDescent="0.25">
      <c r="A4503" s="62">
        <v>31121319</v>
      </c>
      <c r="B4503" s="63" t="s">
        <v>8027</v>
      </c>
    </row>
    <row r="4504" spans="1:2" x14ac:dyDescent="0.25">
      <c r="A4504" s="62">
        <v>31121401</v>
      </c>
      <c r="B4504" s="63" t="s">
        <v>1216</v>
      </c>
    </row>
    <row r="4505" spans="1:2" x14ac:dyDescent="0.25">
      <c r="A4505" s="62">
        <v>31121402</v>
      </c>
      <c r="B4505" s="63" t="s">
        <v>4601</v>
      </c>
    </row>
    <row r="4506" spans="1:2" x14ac:dyDescent="0.25">
      <c r="A4506" s="62">
        <v>31121403</v>
      </c>
      <c r="B4506" s="63" t="s">
        <v>3656</v>
      </c>
    </row>
    <row r="4507" spans="1:2" x14ac:dyDescent="0.25">
      <c r="A4507" s="62">
        <v>31121404</v>
      </c>
      <c r="B4507" s="63" t="s">
        <v>4770</v>
      </c>
    </row>
    <row r="4508" spans="1:2" x14ac:dyDescent="0.25">
      <c r="A4508" s="62">
        <v>31121405</v>
      </c>
      <c r="B4508" s="63" t="s">
        <v>1531</v>
      </c>
    </row>
    <row r="4509" spans="1:2" x14ac:dyDescent="0.25">
      <c r="A4509" s="62">
        <v>31121406</v>
      </c>
      <c r="B4509" s="63" t="s">
        <v>7834</v>
      </c>
    </row>
    <row r="4510" spans="1:2" x14ac:dyDescent="0.25">
      <c r="A4510" s="62">
        <v>31121407</v>
      </c>
      <c r="B4510" s="63" t="s">
        <v>1951</v>
      </c>
    </row>
    <row r="4511" spans="1:2" x14ac:dyDescent="0.25">
      <c r="A4511" s="62">
        <v>31121408</v>
      </c>
      <c r="B4511" s="63" t="s">
        <v>7350</v>
      </c>
    </row>
    <row r="4512" spans="1:2" x14ac:dyDescent="0.25">
      <c r="A4512" s="62">
        <v>31121409</v>
      </c>
      <c r="B4512" s="63" t="s">
        <v>17144</v>
      </c>
    </row>
    <row r="4513" spans="1:2" x14ac:dyDescent="0.25">
      <c r="A4513" s="62">
        <v>31121410</v>
      </c>
      <c r="B4513" s="63" t="s">
        <v>9789</v>
      </c>
    </row>
    <row r="4514" spans="1:2" x14ac:dyDescent="0.25">
      <c r="A4514" s="62">
        <v>31121411</v>
      </c>
      <c r="B4514" s="63" t="s">
        <v>3563</v>
      </c>
    </row>
    <row r="4515" spans="1:2" x14ac:dyDescent="0.25">
      <c r="A4515" s="62">
        <v>31121412</v>
      </c>
      <c r="B4515" s="63" t="s">
        <v>275</v>
      </c>
    </row>
    <row r="4516" spans="1:2" x14ac:dyDescent="0.25">
      <c r="A4516" s="62">
        <v>31121413</v>
      </c>
      <c r="B4516" s="63" t="s">
        <v>9013</v>
      </c>
    </row>
    <row r="4517" spans="1:2" x14ac:dyDescent="0.25">
      <c r="A4517" s="62">
        <v>31121414</v>
      </c>
      <c r="B4517" s="63" t="s">
        <v>10575</v>
      </c>
    </row>
    <row r="4518" spans="1:2" x14ac:dyDescent="0.25">
      <c r="A4518" s="62">
        <v>31121415</v>
      </c>
      <c r="B4518" s="63" t="s">
        <v>16648</v>
      </c>
    </row>
    <row r="4519" spans="1:2" x14ac:dyDescent="0.25">
      <c r="A4519" s="62">
        <v>31121416</v>
      </c>
      <c r="B4519" s="63" t="s">
        <v>531</v>
      </c>
    </row>
    <row r="4520" spans="1:2" x14ac:dyDescent="0.25">
      <c r="A4520" s="62">
        <v>31121417</v>
      </c>
      <c r="B4520" s="63" t="s">
        <v>2380</v>
      </c>
    </row>
    <row r="4521" spans="1:2" x14ac:dyDescent="0.25">
      <c r="A4521" s="62">
        <v>31121418</v>
      </c>
      <c r="B4521" s="63" t="s">
        <v>18212</v>
      </c>
    </row>
    <row r="4522" spans="1:2" x14ac:dyDescent="0.25">
      <c r="A4522" s="62">
        <v>31121419</v>
      </c>
      <c r="B4522" s="63" t="s">
        <v>18714</v>
      </c>
    </row>
    <row r="4523" spans="1:2" x14ac:dyDescent="0.25">
      <c r="A4523" s="62">
        <v>31121501</v>
      </c>
      <c r="B4523" s="63" t="s">
        <v>1622</v>
      </c>
    </row>
    <row r="4524" spans="1:2" x14ac:dyDescent="0.25">
      <c r="A4524" s="62">
        <v>31121502</v>
      </c>
      <c r="B4524" s="63" t="s">
        <v>15346</v>
      </c>
    </row>
    <row r="4525" spans="1:2" x14ac:dyDescent="0.25">
      <c r="A4525" s="62">
        <v>31121503</v>
      </c>
      <c r="B4525" s="63" t="s">
        <v>16710</v>
      </c>
    </row>
    <row r="4526" spans="1:2" x14ac:dyDescent="0.25">
      <c r="A4526" s="62">
        <v>31121504</v>
      </c>
      <c r="B4526" s="63" t="s">
        <v>768</v>
      </c>
    </row>
    <row r="4527" spans="1:2" x14ac:dyDescent="0.25">
      <c r="A4527" s="62">
        <v>31121505</v>
      </c>
      <c r="B4527" s="63" t="s">
        <v>5836</v>
      </c>
    </row>
    <row r="4528" spans="1:2" x14ac:dyDescent="0.25">
      <c r="A4528" s="62">
        <v>31121506</v>
      </c>
      <c r="B4528" s="63" t="s">
        <v>14608</v>
      </c>
    </row>
    <row r="4529" spans="1:2" x14ac:dyDescent="0.25">
      <c r="A4529" s="62">
        <v>31121507</v>
      </c>
      <c r="B4529" s="63" t="s">
        <v>17923</v>
      </c>
    </row>
    <row r="4530" spans="1:2" x14ac:dyDescent="0.25">
      <c r="A4530" s="62">
        <v>31121508</v>
      </c>
      <c r="B4530" s="63" t="s">
        <v>5153</v>
      </c>
    </row>
    <row r="4531" spans="1:2" x14ac:dyDescent="0.25">
      <c r="A4531" s="62">
        <v>31121509</v>
      </c>
      <c r="B4531" s="63" t="s">
        <v>17002</v>
      </c>
    </row>
    <row r="4532" spans="1:2" x14ac:dyDescent="0.25">
      <c r="A4532" s="62">
        <v>31121510</v>
      </c>
      <c r="B4532" s="63" t="s">
        <v>9320</v>
      </c>
    </row>
    <row r="4533" spans="1:2" x14ac:dyDescent="0.25">
      <c r="A4533" s="62">
        <v>31121511</v>
      </c>
      <c r="B4533" s="63" t="s">
        <v>11488</v>
      </c>
    </row>
    <row r="4534" spans="1:2" x14ac:dyDescent="0.25">
      <c r="A4534" s="62">
        <v>31121512</v>
      </c>
      <c r="B4534" s="63" t="s">
        <v>13564</v>
      </c>
    </row>
    <row r="4535" spans="1:2" x14ac:dyDescent="0.25">
      <c r="A4535" s="62">
        <v>31121513</v>
      </c>
      <c r="B4535" s="63" t="s">
        <v>4427</v>
      </c>
    </row>
    <row r="4536" spans="1:2" x14ac:dyDescent="0.25">
      <c r="A4536" s="62">
        <v>31121514</v>
      </c>
      <c r="B4536" s="63" t="s">
        <v>17238</v>
      </c>
    </row>
    <row r="4537" spans="1:2" x14ac:dyDescent="0.25">
      <c r="A4537" s="62">
        <v>31121515</v>
      </c>
      <c r="B4537" s="63" t="s">
        <v>14195</v>
      </c>
    </row>
    <row r="4538" spans="1:2" x14ac:dyDescent="0.25">
      <c r="A4538" s="62">
        <v>31121516</v>
      </c>
      <c r="B4538" s="63" t="s">
        <v>10824</v>
      </c>
    </row>
    <row r="4539" spans="1:2" x14ac:dyDescent="0.25">
      <c r="A4539" s="62">
        <v>31121517</v>
      </c>
      <c r="B4539" s="63" t="s">
        <v>16267</v>
      </c>
    </row>
    <row r="4540" spans="1:2" x14ac:dyDescent="0.25">
      <c r="A4540" s="62">
        <v>31121518</v>
      </c>
      <c r="B4540" s="63" t="s">
        <v>16257</v>
      </c>
    </row>
    <row r="4541" spans="1:2" x14ac:dyDescent="0.25">
      <c r="A4541" s="62">
        <v>31121519</v>
      </c>
      <c r="B4541" s="63" t="s">
        <v>9150</v>
      </c>
    </row>
    <row r="4542" spans="1:2" x14ac:dyDescent="0.25">
      <c r="A4542" s="62">
        <v>31121601</v>
      </c>
      <c r="B4542" s="63" t="s">
        <v>10723</v>
      </c>
    </row>
    <row r="4543" spans="1:2" x14ac:dyDescent="0.25">
      <c r="A4543" s="62">
        <v>31121602</v>
      </c>
      <c r="B4543" s="63" t="s">
        <v>855</v>
      </c>
    </row>
    <row r="4544" spans="1:2" x14ac:dyDescent="0.25">
      <c r="A4544" s="62">
        <v>31121603</v>
      </c>
      <c r="B4544" s="63" t="s">
        <v>1783</v>
      </c>
    </row>
    <row r="4545" spans="1:2" x14ac:dyDescent="0.25">
      <c r="A4545" s="62">
        <v>31121604</v>
      </c>
      <c r="B4545" s="63" t="s">
        <v>14206</v>
      </c>
    </row>
    <row r="4546" spans="1:2" x14ac:dyDescent="0.25">
      <c r="A4546" s="62">
        <v>31121605</v>
      </c>
      <c r="B4546" s="63" t="s">
        <v>13101</v>
      </c>
    </row>
    <row r="4547" spans="1:2" x14ac:dyDescent="0.25">
      <c r="A4547" s="62">
        <v>31121606</v>
      </c>
      <c r="B4547" s="63" t="s">
        <v>2031</v>
      </c>
    </row>
    <row r="4548" spans="1:2" x14ac:dyDescent="0.25">
      <c r="A4548" s="62">
        <v>31121607</v>
      </c>
      <c r="B4548" s="63" t="s">
        <v>6083</v>
      </c>
    </row>
    <row r="4549" spans="1:2" x14ac:dyDescent="0.25">
      <c r="A4549" s="62">
        <v>31121608</v>
      </c>
      <c r="B4549" s="63" t="s">
        <v>9685</v>
      </c>
    </row>
    <row r="4550" spans="1:2" x14ac:dyDescent="0.25">
      <c r="A4550" s="62">
        <v>31121609</v>
      </c>
      <c r="B4550" s="63" t="s">
        <v>3800</v>
      </c>
    </row>
    <row r="4551" spans="1:2" x14ac:dyDescent="0.25">
      <c r="A4551" s="62">
        <v>31121610</v>
      </c>
      <c r="B4551" s="63" t="s">
        <v>14955</v>
      </c>
    </row>
    <row r="4552" spans="1:2" x14ac:dyDescent="0.25">
      <c r="A4552" s="62">
        <v>31121611</v>
      </c>
      <c r="B4552" s="63" t="s">
        <v>13073</v>
      </c>
    </row>
    <row r="4553" spans="1:2" x14ac:dyDescent="0.25">
      <c r="A4553" s="62">
        <v>31121612</v>
      </c>
      <c r="B4553" s="63" t="s">
        <v>9928</v>
      </c>
    </row>
    <row r="4554" spans="1:2" x14ac:dyDescent="0.25">
      <c r="A4554" s="62">
        <v>31121613</v>
      </c>
      <c r="B4554" s="63" t="s">
        <v>9911</v>
      </c>
    </row>
    <row r="4555" spans="1:2" x14ac:dyDescent="0.25">
      <c r="A4555" s="62">
        <v>31121614</v>
      </c>
      <c r="B4555" s="63" t="s">
        <v>743</v>
      </c>
    </row>
    <row r="4556" spans="1:2" x14ac:dyDescent="0.25">
      <c r="A4556" s="62">
        <v>31121615</v>
      </c>
      <c r="B4556" s="63" t="s">
        <v>10656</v>
      </c>
    </row>
    <row r="4557" spans="1:2" x14ac:dyDescent="0.25">
      <c r="A4557" s="62">
        <v>31121701</v>
      </c>
      <c r="B4557" s="63" t="s">
        <v>16660</v>
      </c>
    </row>
    <row r="4558" spans="1:2" x14ac:dyDescent="0.25">
      <c r="A4558" s="62">
        <v>31121702</v>
      </c>
      <c r="B4558" s="63" t="s">
        <v>5919</v>
      </c>
    </row>
    <row r="4559" spans="1:2" x14ac:dyDescent="0.25">
      <c r="A4559" s="62">
        <v>31121703</v>
      </c>
      <c r="B4559" s="63" t="s">
        <v>13381</v>
      </c>
    </row>
    <row r="4560" spans="1:2" x14ac:dyDescent="0.25">
      <c r="A4560" s="62">
        <v>31121704</v>
      </c>
      <c r="B4560" s="63" t="s">
        <v>14270</v>
      </c>
    </row>
    <row r="4561" spans="1:2" x14ac:dyDescent="0.25">
      <c r="A4561" s="62">
        <v>31121705</v>
      </c>
      <c r="B4561" s="63" t="s">
        <v>13127</v>
      </c>
    </row>
    <row r="4562" spans="1:2" x14ac:dyDescent="0.25">
      <c r="A4562" s="62">
        <v>31121706</v>
      </c>
      <c r="B4562" s="63" t="s">
        <v>14201</v>
      </c>
    </row>
    <row r="4563" spans="1:2" x14ac:dyDescent="0.25">
      <c r="A4563" s="62">
        <v>31121707</v>
      </c>
      <c r="B4563" s="63" t="s">
        <v>16604</v>
      </c>
    </row>
    <row r="4564" spans="1:2" x14ac:dyDescent="0.25">
      <c r="A4564" s="62">
        <v>31121708</v>
      </c>
      <c r="B4564" s="63" t="s">
        <v>16921</v>
      </c>
    </row>
    <row r="4565" spans="1:2" x14ac:dyDescent="0.25">
      <c r="A4565" s="62">
        <v>31121709</v>
      </c>
      <c r="B4565" s="63" t="s">
        <v>16517</v>
      </c>
    </row>
    <row r="4566" spans="1:2" x14ac:dyDescent="0.25">
      <c r="A4566" s="62">
        <v>31121710</v>
      </c>
      <c r="B4566" s="63" t="s">
        <v>216</v>
      </c>
    </row>
    <row r="4567" spans="1:2" x14ac:dyDescent="0.25">
      <c r="A4567" s="62">
        <v>31121711</v>
      </c>
      <c r="B4567" s="63" t="s">
        <v>12923</v>
      </c>
    </row>
    <row r="4568" spans="1:2" x14ac:dyDescent="0.25">
      <c r="A4568" s="62">
        <v>31121712</v>
      </c>
      <c r="B4568" s="63" t="s">
        <v>11418</v>
      </c>
    </row>
    <row r="4569" spans="1:2" x14ac:dyDescent="0.25">
      <c r="A4569" s="62">
        <v>31121713</v>
      </c>
      <c r="B4569" s="63" t="s">
        <v>1571</v>
      </c>
    </row>
    <row r="4570" spans="1:2" x14ac:dyDescent="0.25">
      <c r="A4570" s="62">
        <v>31121714</v>
      </c>
      <c r="B4570" s="63" t="s">
        <v>6058</v>
      </c>
    </row>
    <row r="4571" spans="1:2" x14ac:dyDescent="0.25">
      <c r="A4571" s="62">
        <v>31121715</v>
      </c>
      <c r="B4571" s="63" t="s">
        <v>1270</v>
      </c>
    </row>
    <row r="4572" spans="1:2" x14ac:dyDescent="0.25">
      <c r="A4572" s="62">
        <v>31121716</v>
      </c>
      <c r="B4572" s="63" t="s">
        <v>17840</v>
      </c>
    </row>
    <row r="4573" spans="1:2" x14ac:dyDescent="0.25">
      <c r="A4573" s="62">
        <v>31121717</v>
      </c>
      <c r="B4573" s="63" t="s">
        <v>9682</v>
      </c>
    </row>
    <row r="4574" spans="1:2" x14ac:dyDescent="0.25">
      <c r="A4574" s="62">
        <v>31121718</v>
      </c>
      <c r="B4574" s="63" t="s">
        <v>5620</v>
      </c>
    </row>
    <row r="4575" spans="1:2" x14ac:dyDescent="0.25">
      <c r="A4575" s="62">
        <v>31121719</v>
      </c>
      <c r="B4575" s="63" t="s">
        <v>3046</v>
      </c>
    </row>
    <row r="4576" spans="1:2" x14ac:dyDescent="0.25">
      <c r="A4576" s="62">
        <v>31121801</v>
      </c>
      <c r="B4576" s="63" t="s">
        <v>4548</v>
      </c>
    </row>
    <row r="4577" spans="1:2" x14ac:dyDescent="0.25">
      <c r="A4577" s="62">
        <v>31121802</v>
      </c>
      <c r="B4577" s="63" t="s">
        <v>9166</v>
      </c>
    </row>
    <row r="4578" spans="1:2" x14ac:dyDescent="0.25">
      <c r="A4578" s="62">
        <v>31121803</v>
      </c>
      <c r="B4578" s="63" t="s">
        <v>10067</v>
      </c>
    </row>
    <row r="4579" spans="1:2" x14ac:dyDescent="0.25">
      <c r="A4579" s="62">
        <v>31121804</v>
      </c>
      <c r="B4579" s="63" t="s">
        <v>12989</v>
      </c>
    </row>
    <row r="4580" spans="1:2" x14ac:dyDescent="0.25">
      <c r="A4580" s="62">
        <v>31121805</v>
      </c>
      <c r="B4580" s="63" t="s">
        <v>10652</v>
      </c>
    </row>
    <row r="4581" spans="1:2" x14ac:dyDescent="0.25">
      <c r="A4581" s="62">
        <v>31121806</v>
      </c>
      <c r="B4581" s="63" t="s">
        <v>6553</v>
      </c>
    </row>
    <row r="4582" spans="1:2" x14ac:dyDescent="0.25">
      <c r="A4582" s="62">
        <v>31121807</v>
      </c>
      <c r="B4582" s="63" t="s">
        <v>3000</v>
      </c>
    </row>
    <row r="4583" spans="1:2" x14ac:dyDescent="0.25">
      <c r="A4583" s="62">
        <v>31121808</v>
      </c>
      <c r="B4583" s="63" t="s">
        <v>5110</v>
      </c>
    </row>
    <row r="4584" spans="1:2" x14ac:dyDescent="0.25">
      <c r="A4584" s="62">
        <v>31121809</v>
      </c>
      <c r="B4584" s="63" t="s">
        <v>9440</v>
      </c>
    </row>
    <row r="4585" spans="1:2" x14ac:dyDescent="0.25">
      <c r="A4585" s="62">
        <v>31121810</v>
      </c>
      <c r="B4585" s="63" t="s">
        <v>16851</v>
      </c>
    </row>
    <row r="4586" spans="1:2" x14ac:dyDescent="0.25">
      <c r="A4586" s="62">
        <v>31121811</v>
      </c>
      <c r="B4586" s="63" t="s">
        <v>14219</v>
      </c>
    </row>
    <row r="4587" spans="1:2" x14ac:dyDescent="0.25">
      <c r="A4587" s="62">
        <v>31121812</v>
      </c>
      <c r="B4587" s="63" t="s">
        <v>374</v>
      </c>
    </row>
    <row r="4588" spans="1:2" x14ac:dyDescent="0.25">
      <c r="A4588" s="62">
        <v>31121813</v>
      </c>
      <c r="B4588" s="63" t="s">
        <v>18195</v>
      </c>
    </row>
    <row r="4589" spans="1:2" x14ac:dyDescent="0.25">
      <c r="A4589" s="62">
        <v>31121814</v>
      </c>
      <c r="B4589" s="63" t="s">
        <v>5982</v>
      </c>
    </row>
    <row r="4590" spans="1:2" x14ac:dyDescent="0.25">
      <c r="A4590" s="62">
        <v>31121815</v>
      </c>
      <c r="B4590" s="63" t="s">
        <v>666</v>
      </c>
    </row>
    <row r="4591" spans="1:2" x14ac:dyDescent="0.25">
      <c r="A4591" s="62">
        <v>31121816</v>
      </c>
      <c r="B4591" s="63" t="s">
        <v>10685</v>
      </c>
    </row>
    <row r="4592" spans="1:2" x14ac:dyDescent="0.25">
      <c r="A4592" s="62">
        <v>31121817</v>
      </c>
      <c r="B4592" s="63" t="s">
        <v>1663</v>
      </c>
    </row>
    <row r="4593" spans="1:2" x14ac:dyDescent="0.25">
      <c r="A4593" s="62">
        <v>31121818</v>
      </c>
      <c r="B4593" s="63" t="s">
        <v>3489</v>
      </c>
    </row>
    <row r="4594" spans="1:2" x14ac:dyDescent="0.25">
      <c r="A4594" s="62">
        <v>31121819</v>
      </c>
      <c r="B4594" s="63" t="s">
        <v>7990</v>
      </c>
    </row>
    <row r="4595" spans="1:2" x14ac:dyDescent="0.25">
      <c r="A4595" s="62">
        <v>31121901</v>
      </c>
      <c r="B4595" s="63" t="s">
        <v>9189</v>
      </c>
    </row>
    <row r="4596" spans="1:2" x14ac:dyDescent="0.25">
      <c r="A4596" s="62">
        <v>31121902</v>
      </c>
      <c r="B4596" s="63" t="s">
        <v>9610</v>
      </c>
    </row>
    <row r="4597" spans="1:2" x14ac:dyDescent="0.25">
      <c r="A4597" s="62">
        <v>31121903</v>
      </c>
      <c r="B4597" s="63" t="s">
        <v>1837</v>
      </c>
    </row>
    <row r="4598" spans="1:2" x14ac:dyDescent="0.25">
      <c r="A4598" s="62">
        <v>31121904</v>
      </c>
      <c r="B4598" s="63" t="s">
        <v>2945</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4861</v>
      </c>
    </row>
    <row r="4603" spans="1:2" x14ac:dyDescent="0.25">
      <c r="A4603" s="62">
        <v>31121909</v>
      </c>
      <c r="B4603" s="63" t="s">
        <v>15783</v>
      </c>
    </row>
    <row r="4604" spans="1:2" x14ac:dyDescent="0.25">
      <c r="A4604" s="62">
        <v>31121910</v>
      </c>
      <c r="B4604" s="63" t="s">
        <v>17887</v>
      </c>
    </row>
    <row r="4605" spans="1:2" x14ac:dyDescent="0.25">
      <c r="A4605" s="62">
        <v>31121911</v>
      </c>
      <c r="B4605" s="63" t="s">
        <v>12924</v>
      </c>
    </row>
    <row r="4606" spans="1:2" x14ac:dyDescent="0.25">
      <c r="A4606" s="62">
        <v>31121912</v>
      </c>
      <c r="B4606" s="63" t="s">
        <v>13285</v>
      </c>
    </row>
    <row r="4607" spans="1:2" x14ac:dyDescent="0.25">
      <c r="A4607" s="62">
        <v>31121913</v>
      </c>
      <c r="B4607" s="63" t="s">
        <v>16560</v>
      </c>
    </row>
    <row r="4608" spans="1:2" x14ac:dyDescent="0.25">
      <c r="A4608" s="62">
        <v>31121914</v>
      </c>
      <c r="B4608" s="63" t="s">
        <v>8675</v>
      </c>
    </row>
    <row r="4609" spans="1:2" x14ac:dyDescent="0.25">
      <c r="A4609" s="62">
        <v>31121915</v>
      </c>
      <c r="B4609" s="63" t="s">
        <v>7442</v>
      </c>
    </row>
    <row r="4610" spans="1:2" x14ac:dyDescent="0.25">
      <c r="A4610" s="62">
        <v>31121916</v>
      </c>
      <c r="B4610" s="63" t="s">
        <v>10027</v>
      </c>
    </row>
    <row r="4611" spans="1:2" x14ac:dyDescent="0.25">
      <c r="A4611" s="62">
        <v>31121917</v>
      </c>
      <c r="B4611" s="63" t="s">
        <v>2581</v>
      </c>
    </row>
    <row r="4612" spans="1:2" x14ac:dyDescent="0.25">
      <c r="A4612" s="62">
        <v>31121918</v>
      </c>
      <c r="B4612" s="63" t="s">
        <v>1846</v>
      </c>
    </row>
    <row r="4613" spans="1:2" x14ac:dyDescent="0.25">
      <c r="A4613" s="62">
        <v>31121919</v>
      </c>
      <c r="B4613" s="63" t="s">
        <v>6594</v>
      </c>
    </row>
    <row r="4614" spans="1:2" x14ac:dyDescent="0.25">
      <c r="A4614" s="62">
        <v>31131501</v>
      </c>
      <c r="B4614" s="63" t="s">
        <v>7212</v>
      </c>
    </row>
    <row r="4615" spans="1:2" x14ac:dyDescent="0.25">
      <c r="A4615" s="62">
        <v>31131502</v>
      </c>
      <c r="B4615" s="63" t="s">
        <v>728</v>
      </c>
    </row>
    <row r="4616" spans="1:2" x14ac:dyDescent="0.25">
      <c r="A4616" s="62">
        <v>31131503</v>
      </c>
      <c r="B4616" s="63" t="s">
        <v>12124</v>
      </c>
    </row>
    <row r="4617" spans="1:2" x14ac:dyDescent="0.25">
      <c r="A4617" s="62">
        <v>31131504</v>
      </c>
      <c r="B4617" s="63" t="s">
        <v>6173</v>
      </c>
    </row>
    <row r="4618" spans="1:2" x14ac:dyDescent="0.25">
      <c r="A4618" s="62">
        <v>31131505</v>
      </c>
      <c r="B4618" s="63" t="s">
        <v>14834</v>
      </c>
    </row>
    <row r="4619" spans="1:2" x14ac:dyDescent="0.25">
      <c r="A4619" s="62">
        <v>31131506</v>
      </c>
      <c r="B4619" s="63" t="s">
        <v>14200</v>
      </c>
    </row>
    <row r="4620" spans="1:2" x14ac:dyDescent="0.25">
      <c r="A4620" s="62">
        <v>31131507</v>
      </c>
      <c r="B4620" s="63" t="s">
        <v>12911</v>
      </c>
    </row>
    <row r="4621" spans="1:2" x14ac:dyDescent="0.25">
      <c r="A4621" s="62">
        <v>31131508</v>
      </c>
      <c r="B4621" s="63" t="s">
        <v>2954</v>
      </c>
    </row>
    <row r="4622" spans="1:2" x14ac:dyDescent="0.25">
      <c r="A4622" s="62">
        <v>31131509</v>
      </c>
      <c r="B4622" s="63" t="s">
        <v>6414</v>
      </c>
    </row>
    <row r="4623" spans="1:2" x14ac:dyDescent="0.25">
      <c r="A4623" s="62">
        <v>31131510</v>
      </c>
      <c r="B4623" s="63" t="s">
        <v>11306</v>
      </c>
    </row>
    <row r="4624" spans="1:2" x14ac:dyDescent="0.25">
      <c r="A4624" s="62">
        <v>31131511</v>
      </c>
      <c r="B4624" s="63" t="s">
        <v>7101</v>
      </c>
    </row>
    <row r="4625" spans="1:2" x14ac:dyDescent="0.25">
      <c r="A4625" s="62">
        <v>31131512</v>
      </c>
      <c r="B4625" s="63" t="s">
        <v>2637</v>
      </c>
    </row>
    <row r="4626" spans="1:2" x14ac:dyDescent="0.25">
      <c r="A4626" s="62">
        <v>31131513</v>
      </c>
      <c r="B4626" s="63" t="s">
        <v>6348</v>
      </c>
    </row>
    <row r="4627" spans="1:2" x14ac:dyDescent="0.25">
      <c r="A4627" s="62">
        <v>31131514</v>
      </c>
      <c r="B4627" s="63" t="s">
        <v>4805</v>
      </c>
    </row>
    <row r="4628" spans="1:2" x14ac:dyDescent="0.25">
      <c r="A4628" s="62">
        <v>31131515</v>
      </c>
      <c r="B4628" s="63" t="s">
        <v>10757</v>
      </c>
    </row>
    <row r="4629" spans="1:2" x14ac:dyDescent="0.25">
      <c r="A4629" s="62">
        <v>31131516</v>
      </c>
      <c r="B4629" s="63" t="s">
        <v>2161</v>
      </c>
    </row>
    <row r="4630" spans="1:2" x14ac:dyDescent="0.25">
      <c r="A4630" s="62">
        <v>31131601</v>
      </c>
      <c r="B4630" s="63" t="s">
        <v>3140</v>
      </c>
    </row>
    <row r="4631" spans="1:2" x14ac:dyDescent="0.25">
      <c r="A4631" s="62">
        <v>31131602</v>
      </c>
      <c r="B4631" s="63" t="s">
        <v>6967</v>
      </c>
    </row>
    <row r="4632" spans="1:2" x14ac:dyDescent="0.25">
      <c r="A4632" s="62">
        <v>31131603</v>
      </c>
      <c r="B4632" s="63" t="s">
        <v>2483</v>
      </c>
    </row>
    <row r="4633" spans="1:2" x14ac:dyDescent="0.25">
      <c r="A4633" s="62">
        <v>31131604</v>
      </c>
      <c r="B4633" s="63" t="s">
        <v>14053</v>
      </c>
    </row>
    <row r="4634" spans="1:2" x14ac:dyDescent="0.25">
      <c r="A4634" s="62">
        <v>31131605</v>
      </c>
      <c r="B4634" s="63" t="s">
        <v>11991</v>
      </c>
    </row>
    <row r="4635" spans="1:2" x14ac:dyDescent="0.25">
      <c r="A4635" s="62">
        <v>31131606</v>
      </c>
      <c r="B4635" s="63" t="s">
        <v>15592</v>
      </c>
    </row>
    <row r="4636" spans="1:2" x14ac:dyDescent="0.25">
      <c r="A4636" s="62">
        <v>31131607</v>
      </c>
      <c r="B4636" s="63" t="s">
        <v>5581</v>
      </c>
    </row>
    <row r="4637" spans="1:2" x14ac:dyDescent="0.25">
      <c r="A4637" s="62">
        <v>31131608</v>
      </c>
      <c r="B4637" s="63" t="s">
        <v>4088</v>
      </c>
    </row>
    <row r="4638" spans="1:2" x14ac:dyDescent="0.25">
      <c r="A4638" s="62">
        <v>31131609</v>
      </c>
      <c r="B4638" s="63" t="s">
        <v>13314</v>
      </c>
    </row>
    <row r="4639" spans="1:2" x14ac:dyDescent="0.25">
      <c r="A4639" s="62">
        <v>31131610</v>
      </c>
      <c r="B4639" s="63" t="s">
        <v>5171</v>
      </c>
    </row>
    <row r="4640" spans="1:2" x14ac:dyDescent="0.25">
      <c r="A4640" s="62">
        <v>31131611</v>
      </c>
      <c r="B4640" s="63" t="s">
        <v>11849</v>
      </c>
    </row>
    <row r="4641" spans="1:2" x14ac:dyDescent="0.25">
      <c r="A4641" s="62">
        <v>31131612</v>
      </c>
      <c r="B4641" s="63" t="s">
        <v>2603</v>
      </c>
    </row>
    <row r="4642" spans="1:2" x14ac:dyDescent="0.25">
      <c r="A4642" s="62">
        <v>31131613</v>
      </c>
      <c r="B4642" s="63" t="s">
        <v>5765</v>
      </c>
    </row>
    <row r="4643" spans="1:2" x14ac:dyDescent="0.25">
      <c r="A4643" s="62">
        <v>31131614</v>
      </c>
      <c r="B4643" s="63" t="s">
        <v>8814</v>
      </c>
    </row>
    <row r="4644" spans="1:2" x14ac:dyDescent="0.25">
      <c r="A4644" s="62">
        <v>31131615</v>
      </c>
      <c r="B4644" s="63" t="s">
        <v>5465</v>
      </c>
    </row>
    <row r="4645" spans="1:2" x14ac:dyDescent="0.25">
      <c r="A4645" s="62">
        <v>31131616</v>
      </c>
      <c r="B4645" s="63" t="s">
        <v>1967</v>
      </c>
    </row>
    <row r="4646" spans="1:2" x14ac:dyDescent="0.25">
      <c r="A4646" s="62">
        <v>31131701</v>
      </c>
      <c r="B4646" s="63" t="s">
        <v>5330</v>
      </c>
    </row>
    <row r="4647" spans="1:2" x14ac:dyDescent="0.25">
      <c r="A4647" s="62">
        <v>31131702</v>
      </c>
      <c r="B4647" s="63" t="s">
        <v>6228</v>
      </c>
    </row>
    <row r="4648" spans="1:2" x14ac:dyDescent="0.25">
      <c r="A4648" s="62">
        <v>31131703</v>
      </c>
      <c r="B4648" s="63" t="s">
        <v>806</v>
      </c>
    </row>
    <row r="4649" spans="1:2" x14ac:dyDescent="0.25">
      <c r="A4649" s="62">
        <v>31131704</v>
      </c>
      <c r="B4649" s="63" t="s">
        <v>18461</v>
      </c>
    </row>
    <row r="4650" spans="1:2" x14ac:dyDescent="0.25">
      <c r="A4650" s="62">
        <v>31131705</v>
      </c>
      <c r="B4650" s="63" t="s">
        <v>13772</v>
      </c>
    </row>
    <row r="4651" spans="1:2" x14ac:dyDescent="0.25">
      <c r="A4651" s="62">
        <v>31131706</v>
      </c>
      <c r="B4651" s="63" t="s">
        <v>10795</v>
      </c>
    </row>
    <row r="4652" spans="1:2" x14ac:dyDescent="0.25">
      <c r="A4652" s="62">
        <v>31131707</v>
      </c>
      <c r="B4652" s="63" t="s">
        <v>5670</v>
      </c>
    </row>
    <row r="4653" spans="1:2" x14ac:dyDescent="0.25">
      <c r="A4653" s="62">
        <v>31131708</v>
      </c>
      <c r="B4653" s="63" t="s">
        <v>17459</v>
      </c>
    </row>
    <row r="4654" spans="1:2" x14ac:dyDescent="0.25">
      <c r="A4654" s="62">
        <v>31131709</v>
      </c>
      <c r="B4654" s="63" t="s">
        <v>8784</v>
      </c>
    </row>
    <row r="4655" spans="1:2" x14ac:dyDescent="0.25">
      <c r="A4655" s="62">
        <v>31131710</v>
      </c>
      <c r="B4655" s="63" t="s">
        <v>16787</v>
      </c>
    </row>
    <row r="4656" spans="1:2" x14ac:dyDescent="0.25">
      <c r="A4656" s="62">
        <v>31131711</v>
      </c>
      <c r="B4656" s="63" t="s">
        <v>7164</v>
      </c>
    </row>
    <row r="4657" spans="1:2" x14ac:dyDescent="0.25">
      <c r="A4657" s="62">
        <v>31131712</v>
      </c>
      <c r="B4657" s="63" t="s">
        <v>16886</v>
      </c>
    </row>
    <row r="4658" spans="1:2" x14ac:dyDescent="0.25">
      <c r="A4658" s="62">
        <v>31131713</v>
      </c>
      <c r="B4658" s="63" t="s">
        <v>8689</v>
      </c>
    </row>
    <row r="4659" spans="1:2" x14ac:dyDescent="0.25">
      <c r="A4659" s="62">
        <v>31131714</v>
      </c>
      <c r="B4659" s="63" t="s">
        <v>14468</v>
      </c>
    </row>
    <row r="4660" spans="1:2" x14ac:dyDescent="0.25">
      <c r="A4660" s="62">
        <v>31131715</v>
      </c>
      <c r="B4660" s="63" t="s">
        <v>1511</v>
      </c>
    </row>
    <row r="4661" spans="1:2" x14ac:dyDescent="0.25">
      <c r="A4661" s="62">
        <v>31131716</v>
      </c>
      <c r="B4661" s="63" t="s">
        <v>11163</v>
      </c>
    </row>
    <row r="4662" spans="1:2" x14ac:dyDescent="0.25">
      <c r="A4662" s="62">
        <v>31131801</v>
      </c>
      <c r="B4662" s="63" t="s">
        <v>8091</v>
      </c>
    </row>
    <row r="4663" spans="1:2" x14ac:dyDescent="0.25">
      <c r="A4663" s="62">
        <v>31131802</v>
      </c>
      <c r="B4663" s="63" t="s">
        <v>808</v>
      </c>
    </row>
    <row r="4664" spans="1:2" x14ac:dyDescent="0.25">
      <c r="A4664" s="62">
        <v>31131803</v>
      </c>
      <c r="B4664" s="63" t="s">
        <v>6322</v>
      </c>
    </row>
    <row r="4665" spans="1:2" x14ac:dyDescent="0.25">
      <c r="A4665" s="62">
        <v>31131804</v>
      </c>
      <c r="B4665" s="63" t="s">
        <v>1124</v>
      </c>
    </row>
    <row r="4666" spans="1:2" x14ac:dyDescent="0.25">
      <c r="A4666" s="62">
        <v>31131805</v>
      </c>
      <c r="B4666" s="63" t="s">
        <v>11047</v>
      </c>
    </row>
    <row r="4667" spans="1:2" x14ac:dyDescent="0.25">
      <c r="A4667" s="62">
        <v>31131806</v>
      </c>
      <c r="B4667" s="63" t="s">
        <v>7626</v>
      </c>
    </row>
    <row r="4668" spans="1:2" x14ac:dyDescent="0.25">
      <c r="A4668" s="62">
        <v>31131807</v>
      </c>
      <c r="B4668" s="63" t="s">
        <v>16919</v>
      </c>
    </row>
    <row r="4669" spans="1:2" x14ac:dyDescent="0.25">
      <c r="A4669" s="62">
        <v>31131808</v>
      </c>
      <c r="B4669" s="63" t="s">
        <v>1911</v>
      </c>
    </row>
    <row r="4670" spans="1:2" x14ac:dyDescent="0.25">
      <c r="A4670" s="62">
        <v>31131809</v>
      </c>
      <c r="B4670" s="63" t="s">
        <v>6758</v>
      </c>
    </row>
    <row r="4671" spans="1:2" x14ac:dyDescent="0.25">
      <c r="A4671" s="62">
        <v>31131810</v>
      </c>
      <c r="B4671" s="63" t="s">
        <v>4023</v>
      </c>
    </row>
    <row r="4672" spans="1:2" x14ac:dyDescent="0.25">
      <c r="A4672" s="62">
        <v>31131811</v>
      </c>
      <c r="B4672" s="63" t="s">
        <v>12448</v>
      </c>
    </row>
    <row r="4673" spans="1:2" x14ac:dyDescent="0.25">
      <c r="A4673" s="62">
        <v>31131812</v>
      </c>
      <c r="B4673" s="63" t="s">
        <v>8208</v>
      </c>
    </row>
    <row r="4674" spans="1:2" x14ac:dyDescent="0.25">
      <c r="A4674" s="62">
        <v>31131813</v>
      </c>
      <c r="B4674" s="63" t="s">
        <v>13035</v>
      </c>
    </row>
    <row r="4675" spans="1:2" x14ac:dyDescent="0.25">
      <c r="A4675" s="62">
        <v>31131814</v>
      </c>
      <c r="B4675" s="63" t="s">
        <v>1295</v>
      </c>
    </row>
    <row r="4676" spans="1:2" x14ac:dyDescent="0.25">
      <c r="A4676" s="62">
        <v>31131815</v>
      </c>
      <c r="B4676" s="63" t="s">
        <v>1042</v>
      </c>
    </row>
    <row r="4677" spans="1:2" x14ac:dyDescent="0.25">
      <c r="A4677" s="62">
        <v>31131816</v>
      </c>
      <c r="B4677" s="63" t="s">
        <v>14101</v>
      </c>
    </row>
    <row r="4678" spans="1:2" x14ac:dyDescent="0.25">
      <c r="A4678" s="62">
        <v>31131817</v>
      </c>
      <c r="B4678" s="63" t="s">
        <v>13643</v>
      </c>
    </row>
    <row r="4679" spans="1:2" x14ac:dyDescent="0.25">
      <c r="A4679" s="62">
        <v>31131818</v>
      </c>
      <c r="B4679" s="63" t="s">
        <v>3859</v>
      </c>
    </row>
    <row r="4680" spans="1:2" x14ac:dyDescent="0.25">
      <c r="A4680" s="62">
        <v>31131901</v>
      </c>
      <c r="B4680" s="63" t="s">
        <v>1336</v>
      </c>
    </row>
    <row r="4681" spans="1:2" x14ac:dyDescent="0.25">
      <c r="A4681" s="62">
        <v>31131902</v>
      </c>
      <c r="B4681" s="63" t="s">
        <v>7675</v>
      </c>
    </row>
    <row r="4682" spans="1:2" x14ac:dyDescent="0.25">
      <c r="A4682" s="62">
        <v>31131903</v>
      </c>
      <c r="B4682" s="63" t="s">
        <v>5623</v>
      </c>
    </row>
    <row r="4683" spans="1:2" x14ac:dyDescent="0.25">
      <c r="A4683" s="62">
        <v>31131904</v>
      </c>
      <c r="B4683" s="63" t="s">
        <v>12743</v>
      </c>
    </row>
    <row r="4684" spans="1:2" x14ac:dyDescent="0.25">
      <c r="A4684" s="62">
        <v>31131905</v>
      </c>
      <c r="B4684" s="63" t="s">
        <v>10125</v>
      </c>
    </row>
    <row r="4685" spans="1:2" x14ac:dyDescent="0.25">
      <c r="A4685" s="62">
        <v>31131906</v>
      </c>
      <c r="B4685" s="63" t="s">
        <v>17418</v>
      </c>
    </row>
    <row r="4686" spans="1:2" x14ac:dyDescent="0.25">
      <c r="A4686" s="62">
        <v>31131907</v>
      </c>
      <c r="B4686" s="63" t="s">
        <v>4998</v>
      </c>
    </row>
    <row r="4687" spans="1:2" x14ac:dyDescent="0.25">
      <c r="A4687" s="62">
        <v>31131908</v>
      </c>
      <c r="B4687" s="63" t="s">
        <v>16266</v>
      </c>
    </row>
    <row r="4688" spans="1:2" x14ac:dyDescent="0.25">
      <c r="A4688" s="62">
        <v>31131909</v>
      </c>
      <c r="B4688" s="63" t="s">
        <v>8698</v>
      </c>
    </row>
    <row r="4689" spans="1:2" x14ac:dyDescent="0.25">
      <c r="A4689" s="62">
        <v>31131910</v>
      </c>
      <c r="B4689" s="63" t="s">
        <v>16549</v>
      </c>
    </row>
    <row r="4690" spans="1:2" x14ac:dyDescent="0.25">
      <c r="A4690" s="62">
        <v>31131911</v>
      </c>
      <c r="B4690" s="63" t="s">
        <v>9660</v>
      </c>
    </row>
    <row r="4691" spans="1:2" x14ac:dyDescent="0.25">
      <c r="A4691" s="62">
        <v>31131912</v>
      </c>
      <c r="B4691" s="63" t="s">
        <v>14948</v>
      </c>
    </row>
    <row r="4692" spans="1:2" x14ac:dyDescent="0.25">
      <c r="A4692" s="62">
        <v>31131913</v>
      </c>
      <c r="B4692" s="63" t="s">
        <v>11792</v>
      </c>
    </row>
    <row r="4693" spans="1:2" x14ac:dyDescent="0.25">
      <c r="A4693" s="62">
        <v>31131914</v>
      </c>
      <c r="B4693" s="63" t="s">
        <v>13044</v>
      </c>
    </row>
    <row r="4694" spans="1:2" x14ac:dyDescent="0.25">
      <c r="A4694" s="62">
        <v>31131915</v>
      </c>
      <c r="B4694" s="63" t="s">
        <v>10336</v>
      </c>
    </row>
    <row r="4695" spans="1:2" x14ac:dyDescent="0.25">
      <c r="A4695" s="62">
        <v>31131916</v>
      </c>
      <c r="B4695" s="63" t="s">
        <v>11149</v>
      </c>
    </row>
    <row r="4696" spans="1:2" x14ac:dyDescent="0.25">
      <c r="A4696" s="62">
        <v>31132001</v>
      </c>
      <c r="B4696" s="63" t="s">
        <v>15040</v>
      </c>
    </row>
    <row r="4697" spans="1:2" x14ac:dyDescent="0.25">
      <c r="A4697" s="62">
        <v>31132002</v>
      </c>
      <c r="B4697" s="63" t="s">
        <v>12318</v>
      </c>
    </row>
    <row r="4698" spans="1:2" x14ac:dyDescent="0.25">
      <c r="A4698" s="62">
        <v>31141501</v>
      </c>
      <c r="B4698" s="63" t="s">
        <v>13734</v>
      </c>
    </row>
    <row r="4699" spans="1:2" x14ac:dyDescent="0.25">
      <c r="A4699" s="62">
        <v>31141502</v>
      </c>
      <c r="B4699" s="63" t="s">
        <v>18761</v>
      </c>
    </row>
    <row r="4700" spans="1:2" x14ac:dyDescent="0.25">
      <c r="A4700" s="62">
        <v>31141503</v>
      </c>
      <c r="B4700" s="63" t="s">
        <v>11513</v>
      </c>
    </row>
    <row r="4701" spans="1:2" x14ac:dyDescent="0.25">
      <c r="A4701" s="62">
        <v>31141601</v>
      </c>
      <c r="B4701" s="63" t="s">
        <v>1799</v>
      </c>
    </row>
    <row r="4702" spans="1:2" x14ac:dyDescent="0.25">
      <c r="A4702" s="62">
        <v>31141602</v>
      </c>
      <c r="B4702" s="63" t="s">
        <v>11211</v>
      </c>
    </row>
    <row r="4703" spans="1:2" x14ac:dyDescent="0.25">
      <c r="A4703" s="62">
        <v>31141603</v>
      </c>
      <c r="B4703" s="63" t="s">
        <v>17750</v>
      </c>
    </row>
    <row r="4704" spans="1:2" x14ac:dyDescent="0.25">
      <c r="A4704" s="62">
        <v>31141701</v>
      </c>
      <c r="B4704" s="63" t="s">
        <v>1205</v>
      </c>
    </row>
    <row r="4705" spans="1:2" x14ac:dyDescent="0.25">
      <c r="A4705" s="62">
        <v>31141702</v>
      </c>
      <c r="B4705" s="63" t="s">
        <v>14275</v>
      </c>
    </row>
    <row r="4706" spans="1:2" x14ac:dyDescent="0.25">
      <c r="A4706" s="62">
        <v>31141801</v>
      </c>
      <c r="B4706" s="63" t="s">
        <v>11887</v>
      </c>
    </row>
    <row r="4707" spans="1:2" x14ac:dyDescent="0.25">
      <c r="A4707" s="62">
        <v>31141802</v>
      </c>
      <c r="B4707" s="63" t="s">
        <v>4689</v>
      </c>
    </row>
    <row r="4708" spans="1:2" x14ac:dyDescent="0.25">
      <c r="A4708" s="62">
        <v>31151501</v>
      </c>
      <c r="B4708" s="63" t="s">
        <v>16308</v>
      </c>
    </row>
    <row r="4709" spans="1:2" x14ac:dyDescent="0.25">
      <c r="A4709" s="62">
        <v>31151502</v>
      </c>
      <c r="B4709" s="63" t="s">
        <v>8415</v>
      </c>
    </row>
    <row r="4710" spans="1:2" x14ac:dyDescent="0.25">
      <c r="A4710" s="62">
        <v>31151503</v>
      </c>
      <c r="B4710" s="63" t="s">
        <v>7617</v>
      </c>
    </row>
    <row r="4711" spans="1:2" x14ac:dyDescent="0.25">
      <c r="A4711" s="62">
        <v>31151504</v>
      </c>
      <c r="B4711" s="63" t="s">
        <v>6212</v>
      </c>
    </row>
    <row r="4712" spans="1:2" x14ac:dyDescent="0.25">
      <c r="A4712" s="62">
        <v>31151505</v>
      </c>
      <c r="B4712" s="63" t="s">
        <v>7590</v>
      </c>
    </row>
    <row r="4713" spans="1:2" x14ac:dyDescent="0.25">
      <c r="A4713" s="62">
        <v>31151506</v>
      </c>
      <c r="B4713" s="63" t="s">
        <v>1197</v>
      </c>
    </row>
    <row r="4714" spans="1:2" x14ac:dyDescent="0.25">
      <c r="A4714" s="62">
        <v>31151507</v>
      </c>
      <c r="B4714" s="63" t="s">
        <v>15608</v>
      </c>
    </row>
    <row r="4715" spans="1:2" x14ac:dyDescent="0.25">
      <c r="A4715" s="62">
        <v>31151508</v>
      </c>
      <c r="B4715" s="63" t="s">
        <v>10922</v>
      </c>
    </row>
    <row r="4716" spans="1:2" x14ac:dyDescent="0.25">
      <c r="A4716" s="62">
        <v>31151509</v>
      </c>
      <c r="B4716" s="63" t="s">
        <v>18709</v>
      </c>
    </row>
    <row r="4717" spans="1:2" x14ac:dyDescent="0.25">
      <c r="A4717" s="62">
        <v>31151601</v>
      </c>
      <c r="B4717" s="63" t="s">
        <v>4952</v>
      </c>
    </row>
    <row r="4718" spans="1:2" x14ac:dyDescent="0.25">
      <c r="A4718" s="62">
        <v>31151603</v>
      </c>
      <c r="B4718" s="63" t="s">
        <v>18336</v>
      </c>
    </row>
    <row r="4719" spans="1:2" x14ac:dyDescent="0.25">
      <c r="A4719" s="62">
        <v>31151604</v>
      </c>
      <c r="B4719" s="63" t="s">
        <v>6658</v>
      </c>
    </row>
    <row r="4720" spans="1:2" x14ac:dyDescent="0.25">
      <c r="A4720" s="62">
        <v>31151605</v>
      </c>
      <c r="B4720" s="63" t="s">
        <v>15244</v>
      </c>
    </row>
    <row r="4721" spans="1:2" x14ac:dyDescent="0.25">
      <c r="A4721" s="62">
        <v>31151606</v>
      </c>
      <c r="B4721" s="63" t="s">
        <v>3119</v>
      </c>
    </row>
    <row r="4722" spans="1:2" x14ac:dyDescent="0.25">
      <c r="A4722" s="62">
        <v>31151607</v>
      </c>
      <c r="B4722" s="63" t="s">
        <v>11552</v>
      </c>
    </row>
    <row r="4723" spans="1:2" x14ac:dyDescent="0.25">
      <c r="A4723" s="62">
        <v>31151608</v>
      </c>
      <c r="B4723" s="63" t="s">
        <v>16857</v>
      </c>
    </row>
    <row r="4724" spans="1:2" x14ac:dyDescent="0.25">
      <c r="A4724" s="62">
        <v>31151609</v>
      </c>
      <c r="B4724" s="63" t="s">
        <v>14518</v>
      </c>
    </row>
    <row r="4725" spans="1:2" x14ac:dyDescent="0.25">
      <c r="A4725" s="62">
        <v>31151702</v>
      </c>
      <c r="B4725" s="63" t="s">
        <v>3779</v>
      </c>
    </row>
    <row r="4726" spans="1:2" x14ac:dyDescent="0.25">
      <c r="A4726" s="62">
        <v>31151703</v>
      </c>
      <c r="B4726" s="63" t="s">
        <v>5338</v>
      </c>
    </row>
    <row r="4727" spans="1:2" x14ac:dyDescent="0.25">
      <c r="A4727" s="62">
        <v>31151704</v>
      </c>
      <c r="B4727" s="63" t="s">
        <v>3770</v>
      </c>
    </row>
    <row r="4728" spans="1:2" x14ac:dyDescent="0.25">
      <c r="A4728" s="62">
        <v>31151705</v>
      </c>
      <c r="B4728" s="63" t="s">
        <v>260</v>
      </c>
    </row>
    <row r="4729" spans="1:2" x14ac:dyDescent="0.25">
      <c r="A4729" s="62">
        <v>31151706</v>
      </c>
      <c r="B4729" s="63" t="s">
        <v>12554</v>
      </c>
    </row>
    <row r="4730" spans="1:2" x14ac:dyDescent="0.25">
      <c r="A4730" s="62">
        <v>31151707</v>
      </c>
      <c r="B4730" s="63" t="s">
        <v>9618</v>
      </c>
    </row>
    <row r="4731" spans="1:2" x14ac:dyDescent="0.25">
      <c r="A4731" s="62">
        <v>31151803</v>
      </c>
      <c r="B4731" s="63" t="s">
        <v>3015</v>
      </c>
    </row>
    <row r="4732" spans="1:2" x14ac:dyDescent="0.25">
      <c r="A4732" s="62">
        <v>31151804</v>
      </c>
      <c r="B4732" s="63" t="s">
        <v>17099</v>
      </c>
    </row>
    <row r="4733" spans="1:2" x14ac:dyDescent="0.25">
      <c r="A4733" s="62">
        <v>31151901</v>
      </c>
      <c r="B4733" s="63" t="s">
        <v>8628</v>
      </c>
    </row>
    <row r="4734" spans="1:2" x14ac:dyDescent="0.25">
      <c r="A4734" s="62">
        <v>31151902</v>
      </c>
      <c r="B4734" s="63" t="s">
        <v>4806</v>
      </c>
    </row>
    <row r="4735" spans="1:2" x14ac:dyDescent="0.25">
      <c r="A4735" s="62">
        <v>31151903</v>
      </c>
      <c r="B4735" s="63" t="s">
        <v>15997</v>
      </c>
    </row>
    <row r="4736" spans="1:2" x14ac:dyDescent="0.25">
      <c r="A4736" s="62">
        <v>31151904</v>
      </c>
      <c r="B4736" s="63" t="s">
        <v>16865</v>
      </c>
    </row>
    <row r="4737" spans="1:2" x14ac:dyDescent="0.25">
      <c r="A4737" s="62">
        <v>31151905</v>
      </c>
      <c r="B4737" s="63" t="s">
        <v>18457</v>
      </c>
    </row>
    <row r="4738" spans="1:2" x14ac:dyDescent="0.25">
      <c r="A4738" s="62">
        <v>31152001</v>
      </c>
      <c r="B4738" s="63" t="s">
        <v>10936</v>
      </c>
    </row>
    <row r="4739" spans="1:2" x14ac:dyDescent="0.25">
      <c r="A4739" s="62">
        <v>31152002</v>
      </c>
      <c r="B4739" s="63" t="s">
        <v>45</v>
      </c>
    </row>
    <row r="4740" spans="1:2" x14ac:dyDescent="0.25">
      <c r="A4740" s="62">
        <v>31161501</v>
      </c>
      <c r="B4740" s="63" t="s">
        <v>1994</v>
      </c>
    </row>
    <row r="4741" spans="1:2" x14ac:dyDescent="0.25">
      <c r="A4741" s="62">
        <v>31161502</v>
      </c>
      <c r="B4741" s="63" t="s">
        <v>6405</v>
      </c>
    </row>
    <row r="4742" spans="1:2" x14ac:dyDescent="0.25">
      <c r="A4742" s="62">
        <v>31161503</v>
      </c>
      <c r="B4742" s="63" t="s">
        <v>1221</v>
      </c>
    </row>
    <row r="4743" spans="1:2" x14ac:dyDescent="0.25">
      <c r="A4743" s="62">
        <v>31161504</v>
      </c>
      <c r="B4743" s="63" t="s">
        <v>3670</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16281</v>
      </c>
    </row>
    <row r="4749" spans="1:2" x14ac:dyDescent="0.25">
      <c r="A4749" s="62">
        <v>31161510</v>
      </c>
      <c r="B4749" s="63" t="s">
        <v>18220</v>
      </c>
    </row>
    <row r="4750" spans="1:2" x14ac:dyDescent="0.25">
      <c r="A4750" s="62">
        <v>31161511</v>
      </c>
      <c r="B4750" s="63" t="s">
        <v>11543</v>
      </c>
    </row>
    <row r="4751" spans="1:2" x14ac:dyDescent="0.25">
      <c r="A4751" s="62">
        <v>31161512</v>
      </c>
      <c r="B4751" s="63" t="s">
        <v>12002</v>
      </c>
    </row>
    <row r="4752" spans="1:2" x14ac:dyDescent="0.25">
      <c r="A4752" s="62">
        <v>31161513</v>
      </c>
      <c r="B4752" s="63" t="s">
        <v>3323</v>
      </c>
    </row>
    <row r="4753" spans="1:2" x14ac:dyDescent="0.25">
      <c r="A4753" s="62">
        <v>31161514</v>
      </c>
      <c r="B4753" s="63" t="s">
        <v>13047</v>
      </c>
    </row>
    <row r="4754" spans="1:2" x14ac:dyDescent="0.25">
      <c r="A4754" s="62">
        <v>31161516</v>
      </c>
      <c r="B4754" s="63" t="s">
        <v>7706</v>
      </c>
    </row>
    <row r="4755" spans="1:2" x14ac:dyDescent="0.25">
      <c r="A4755" s="62">
        <v>31161517</v>
      </c>
      <c r="B4755" s="63" t="s">
        <v>14618</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15431</v>
      </c>
    </row>
    <row r="4760" spans="1:2" x14ac:dyDescent="0.25">
      <c r="A4760" s="62">
        <v>31161604</v>
      </c>
      <c r="B4760" s="63" t="s">
        <v>14246</v>
      </c>
    </row>
    <row r="4761" spans="1:2" x14ac:dyDescent="0.25">
      <c r="A4761" s="62">
        <v>31161605</v>
      </c>
      <c r="B4761" s="63" t="s">
        <v>11007</v>
      </c>
    </row>
    <row r="4762" spans="1:2" x14ac:dyDescent="0.25">
      <c r="A4762" s="62">
        <v>31161606</v>
      </c>
      <c r="B4762" s="63" t="s">
        <v>14941</v>
      </c>
    </row>
    <row r="4763" spans="1:2" x14ac:dyDescent="0.25">
      <c r="A4763" s="62">
        <v>31161607</v>
      </c>
      <c r="B4763" s="63" t="s">
        <v>2401</v>
      </c>
    </row>
    <row r="4764" spans="1:2" x14ac:dyDescent="0.25">
      <c r="A4764" s="62">
        <v>31161608</v>
      </c>
      <c r="B4764" s="63" t="s">
        <v>13660</v>
      </c>
    </row>
    <row r="4765" spans="1:2" x14ac:dyDescent="0.25">
      <c r="A4765" s="62">
        <v>31161609</v>
      </c>
      <c r="B4765" s="63" t="s">
        <v>9842</v>
      </c>
    </row>
    <row r="4766" spans="1:2" x14ac:dyDescent="0.25">
      <c r="A4766" s="62">
        <v>31161610</v>
      </c>
      <c r="B4766" s="63" t="s">
        <v>2643</v>
      </c>
    </row>
    <row r="4767" spans="1:2" x14ac:dyDescent="0.25">
      <c r="A4767" s="62">
        <v>31161611</v>
      </c>
      <c r="B4767" s="63" t="s">
        <v>10689</v>
      </c>
    </row>
    <row r="4768" spans="1:2" x14ac:dyDescent="0.25">
      <c r="A4768" s="62">
        <v>31161612</v>
      </c>
      <c r="B4768" s="63" t="s">
        <v>16848</v>
      </c>
    </row>
    <row r="4769" spans="1:2" x14ac:dyDescent="0.25">
      <c r="A4769" s="62">
        <v>31161613</v>
      </c>
      <c r="B4769" s="63" t="s">
        <v>4969</v>
      </c>
    </row>
    <row r="4770" spans="1:2" x14ac:dyDescent="0.25">
      <c r="A4770" s="62">
        <v>31161614</v>
      </c>
      <c r="B4770" s="63" t="s">
        <v>50</v>
      </c>
    </row>
    <row r="4771" spans="1:2" x14ac:dyDescent="0.25">
      <c r="A4771" s="62">
        <v>31161616</v>
      </c>
      <c r="B4771" s="63" t="s">
        <v>8558</v>
      </c>
    </row>
    <row r="4772" spans="1:2" x14ac:dyDescent="0.25">
      <c r="A4772" s="62">
        <v>31161617</v>
      </c>
      <c r="B4772" s="63" t="s">
        <v>7395</v>
      </c>
    </row>
    <row r="4773" spans="1:2" x14ac:dyDescent="0.25">
      <c r="A4773" s="62">
        <v>31161618</v>
      </c>
      <c r="B4773" s="63" t="s">
        <v>13749</v>
      </c>
    </row>
    <row r="4774" spans="1:2" x14ac:dyDescent="0.25">
      <c r="A4774" s="62">
        <v>31161619</v>
      </c>
      <c r="B4774" s="63" t="s">
        <v>16493</v>
      </c>
    </row>
    <row r="4775" spans="1:2" x14ac:dyDescent="0.25">
      <c r="A4775" s="62">
        <v>31161620</v>
      </c>
      <c r="B4775" s="63" t="s">
        <v>3452</v>
      </c>
    </row>
    <row r="4776" spans="1:2" x14ac:dyDescent="0.25">
      <c r="A4776" s="62">
        <v>31161621</v>
      </c>
      <c r="B4776" s="63" t="s">
        <v>5387</v>
      </c>
    </row>
    <row r="4777" spans="1:2" x14ac:dyDescent="0.25">
      <c r="A4777" s="62">
        <v>31161701</v>
      </c>
      <c r="B4777" s="63" t="s">
        <v>16145</v>
      </c>
    </row>
    <row r="4778" spans="1:2" x14ac:dyDescent="0.25">
      <c r="A4778" s="62">
        <v>31161702</v>
      </c>
      <c r="B4778" s="63" t="s">
        <v>8292</v>
      </c>
    </row>
    <row r="4779" spans="1:2" x14ac:dyDescent="0.25">
      <c r="A4779" s="62">
        <v>31161703</v>
      </c>
      <c r="B4779" s="63" t="s">
        <v>7881</v>
      </c>
    </row>
    <row r="4780" spans="1:2" x14ac:dyDescent="0.25">
      <c r="A4780" s="62">
        <v>31161704</v>
      </c>
      <c r="B4780" s="63" t="s">
        <v>13738</v>
      </c>
    </row>
    <row r="4781" spans="1:2" x14ac:dyDescent="0.25">
      <c r="A4781" s="62">
        <v>31161705</v>
      </c>
      <c r="B4781" s="63" t="s">
        <v>16312</v>
      </c>
    </row>
    <row r="4782" spans="1:2" x14ac:dyDescent="0.25">
      <c r="A4782" s="62">
        <v>31161706</v>
      </c>
      <c r="B4782" s="63" t="s">
        <v>15124</v>
      </c>
    </row>
    <row r="4783" spans="1:2" x14ac:dyDescent="0.25">
      <c r="A4783" s="62">
        <v>31161707</v>
      </c>
      <c r="B4783" s="63" t="s">
        <v>15200</v>
      </c>
    </row>
    <row r="4784" spans="1:2" x14ac:dyDescent="0.25">
      <c r="A4784" s="62">
        <v>31161708</v>
      </c>
      <c r="B4784" s="63" t="s">
        <v>7726</v>
      </c>
    </row>
    <row r="4785" spans="1:2" x14ac:dyDescent="0.25">
      <c r="A4785" s="62">
        <v>31161709</v>
      </c>
      <c r="B4785" s="63" t="s">
        <v>2202</v>
      </c>
    </row>
    <row r="4786" spans="1:2" x14ac:dyDescent="0.25">
      <c r="A4786" s="62">
        <v>31161710</v>
      </c>
      <c r="B4786" s="63" t="s">
        <v>7638</v>
      </c>
    </row>
    <row r="4787" spans="1:2" x14ac:dyDescent="0.25">
      <c r="A4787" s="62">
        <v>31161711</v>
      </c>
      <c r="B4787" s="63" t="s">
        <v>14878</v>
      </c>
    </row>
    <row r="4788" spans="1:2" x14ac:dyDescent="0.25">
      <c r="A4788" s="62">
        <v>31161712</v>
      </c>
      <c r="B4788" s="63" t="s">
        <v>7283</v>
      </c>
    </row>
    <row r="4789" spans="1:2" x14ac:dyDescent="0.25">
      <c r="A4789" s="62">
        <v>31161713</v>
      </c>
      <c r="B4789" s="63" t="s">
        <v>7268</v>
      </c>
    </row>
    <row r="4790" spans="1:2" x14ac:dyDescent="0.25">
      <c r="A4790" s="62">
        <v>31161714</v>
      </c>
      <c r="B4790" s="63" t="s">
        <v>5748</v>
      </c>
    </row>
    <row r="4791" spans="1:2" x14ac:dyDescent="0.25">
      <c r="A4791" s="62">
        <v>31161716</v>
      </c>
      <c r="B4791" s="63" t="s">
        <v>198</v>
      </c>
    </row>
    <row r="4792" spans="1:2" x14ac:dyDescent="0.25">
      <c r="A4792" s="62">
        <v>31161717</v>
      </c>
      <c r="B4792" s="63" t="s">
        <v>11463</v>
      </c>
    </row>
    <row r="4793" spans="1:2" x14ac:dyDescent="0.25">
      <c r="A4793" s="62">
        <v>31161718</v>
      </c>
      <c r="B4793" s="63" t="s">
        <v>5036</v>
      </c>
    </row>
    <row r="4794" spans="1:2" x14ac:dyDescent="0.25">
      <c r="A4794" s="62">
        <v>31161719</v>
      </c>
      <c r="B4794" s="63" t="s">
        <v>14863</v>
      </c>
    </row>
    <row r="4795" spans="1:2" x14ac:dyDescent="0.25">
      <c r="A4795" s="62">
        <v>31161720</v>
      </c>
      <c r="B4795" s="63" t="s">
        <v>7608</v>
      </c>
    </row>
    <row r="4796" spans="1:2" x14ac:dyDescent="0.25">
      <c r="A4796" s="62">
        <v>31161721</v>
      </c>
      <c r="B4796" s="63" t="s">
        <v>5095</v>
      </c>
    </row>
    <row r="4797" spans="1:2" x14ac:dyDescent="0.25">
      <c r="A4797" s="62">
        <v>31161722</v>
      </c>
      <c r="B4797" s="63" t="s">
        <v>9447</v>
      </c>
    </row>
    <row r="4798" spans="1:2" x14ac:dyDescent="0.25">
      <c r="A4798" s="62">
        <v>31161723</v>
      </c>
      <c r="B4798" s="63" t="s">
        <v>17024</v>
      </c>
    </row>
    <row r="4799" spans="1:2" x14ac:dyDescent="0.25">
      <c r="A4799" s="62">
        <v>31161724</v>
      </c>
      <c r="B4799" s="63" t="s">
        <v>14670</v>
      </c>
    </row>
    <row r="4800" spans="1:2" x14ac:dyDescent="0.25">
      <c r="A4800" s="62">
        <v>31161725</v>
      </c>
      <c r="B4800" s="63" t="s">
        <v>17652</v>
      </c>
    </row>
    <row r="4801" spans="1:2" x14ac:dyDescent="0.25">
      <c r="A4801" s="62">
        <v>31161726</v>
      </c>
      <c r="B4801" s="63" t="s">
        <v>10339</v>
      </c>
    </row>
    <row r="4802" spans="1:2" x14ac:dyDescent="0.25">
      <c r="A4802" s="62">
        <v>31161727</v>
      </c>
      <c r="B4802" s="63" t="s">
        <v>2982</v>
      </c>
    </row>
    <row r="4803" spans="1:2" x14ac:dyDescent="0.25">
      <c r="A4803" s="62">
        <v>31161728</v>
      </c>
      <c r="B4803" s="63" t="s">
        <v>9452</v>
      </c>
    </row>
    <row r="4804" spans="1:2" x14ac:dyDescent="0.25">
      <c r="A4804" s="62">
        <v>31161729</v>
      </c>
      <c r="B4804" s="63" t="s">
        <v>5424</v>
      </c>
    </row>
    <row r="4805" spans="1:2" x14ac:dyDescent="0.25">
      <c r="A4805" s="62">
        <v>31161730</v>
      </c>
      <c r="B4805" s="63" t="s">
        <v>17944</v>
      </c>
    </row>
    <row r="4806" spans="1:2" x14ac:dyDescent="0.25">
      <c r="A4806" s="62">
        <v>31161731</v>
      </c>
      <c r="B4806" s="63" t="s">
        <v>13924</v>
      </c>
    </row>
    <row r="4807" spans="1:2" x14ac:dyDescent="0.25">
      <c r="A4807" s="62">
        <v>31161801</v>
      </c>
      <c r="B4807" s="63" t="s">
        <v>8920</v>
      </c>
    </row>
    <row r="4808" spans="1:2" x14ac:dyDescent="0.25">
      <c r="A4808" s="62">
        <v>31161802</v>
      </c>
      <c r="B4808" s="63" t="s">
        <v>17306</v>
      </c>
    </row>
    <row r="4809" spans="1:2" x14ac:dyDescent="0.25">
      <c r="A4809" s="62">
        <v>31161803</v>
      </c>
      <c r="B4809" s="63" t="s">
        <v>310</v>
      </c>
    </row>
    <row r="4810" spans="1:2" x14ac:dyDescent="0.25">
      <c r="A4810" s="62">
        <v>31161804</v>
      </c>
      <c r="B4810" s="63" t="s">
        <v>7840</v>
      </c>
    </row>
    <row r="4811" spans="1:2" x14ac:dyDescent="0.25">
      <c r="A4811" s="62">
        <v>31161805</v>
      </c>
      <c r="B4811" s="63" t="s">
        <v>355</v>
      </c>
    </row>
    <row r="4812" spans="1:2" x14ac:dyDescent="0.25">
      <c r="A4812" s="62">
        <v>31161806</v>
      </c>
      <c r="B4812" s="63" t="s">
        <v>11818</v>
      </c>
    </row>
    <row r="4813" spans="1:2" x14ac:dyDescent="0.25">
      <c r="A4813" s="62">
        <v>31161807</v>
      </c>
      <c r="B4813" s="63" t="s">
        <v>4260</v>
      </c>
    </row>
    <row r="4814" spans="1:2" x14ac:dyDescent="0.25">
      <c r="A4814" s="62">
        <v>31161808</v>
      </c>
      <c r="B4814" s="63" t="s">
        <v>6503</v>
      </c>
    </row>
    <row r="4815" spans="1:2" x14ac:dyDescent="0.25">
      <c r="A4815" s="62">
        <v>31161809</v>
      </c>
      <c r="B4815" s="63" t="s">
        <v>7603</v>
      </c>
    </row>
    <row r="4816" spans="1:2" x14ac:dyDescent="0.25">
      <c r="A4816" s="62">
        <v>31161810</v>
      </c>
      <c r="B4816" s="63" t="s">
        <v>8194</v>
      </c>
    </row>
    <row r="4817" spans="1:2" x14ac:dyDescent="0.25">
      <c r="A4817" s="62">
        <v>31161811</v>
      </c>
      <c r="B4817" s="63" t="s">
        <v>18685</v>
      </c>
    </row>
    <row r="4818" spans="1:2" x14ac:dyDescent="0.25">
      <c r="A4818" s="62">
        <v>31161812</v>
      </c>
      <c r="B4818" s="63" t="s">
        <v>4213</v>
      </c>
    </row>
    <row r="4819" spans="1:2" x14ac:dyDescent="0.25">
      <c r="A4819" s="62">
        <v>31161813</v>
      </c>
      <c r="B4819" s="63" t="s">
        <v>18568</v>
      </c>
    </row>
    <row r="4820" spans="1:2" x14ac:dyDescent="0.25">
      <c r="A4820" s="62">
        <v>31161814</v>
      </c>
      <c r="B4820" s="63" t="s">
        <v>3930</v>
      </c>
    </row>
    <row r="4821" spans="1:2" x14ac:dyDescent="0.25">
      <c r="A4821" s="62">
        <v>31161815</v>
      </c>
      <c r="B4821" s="63" t="s">
        <v>14637</v>
      </c>
    </row>
    <row r="4822" spans="1:2" x14ac:dyDescent="0.25">
      <c r="A4822" s="62">
        <v>31161816</v>
      </c>
      <c r="B4822" s="63" t="s">
        <v>8310</v>
      </c>
    </row>
    <row r="4823" spans="1:2" x14ac:dyDescent="0.25">
      <c r="A4823" s="62">
        <v>31161817</v>
      </c>
      <c r="B4823" s="63" t="s">
        <v>9333</v>
      </c>
    </row>
    <row r="4824" spans="1:2" x14ac:dyDescent="0.25">
      <c r="A4824" s="62">
        <v>31161818</v>
      </c>
      <c r="B4824" s="63" t="s">
        <v>18801</v>
      </c>
    </row>
    <row r="4825" spans="1:2" x14ac:dyDescent="0.25">
      <c r="A4825" s="62">
        <v>31161819</v>
      </c>
      <c r="B4825" s="63" t="s">
        <v>10766</v>
      </c>
    </row>
    <row r="4826" spans="1:2" x14ac:dyDescent="0.25">
      <c r="A4826" s="62">
        <v>31161820</v>
      </c>
      <c r="B4826" s="63" t="s">
        <v>4215</v>
      </c>
    </row>
    <row r="4827" spans="1:2" x14ac:dyDescent="0.25">
      <c r="A4827" s="62">
        <v>31161901</v>
      </c>
      <c r="B4827" s="63" t="s">
        <v>2917</v>
      </c>
    </row>
    <row r="4828" spans="1:2" x14ac:dyDescent="0.25">
      <c r="A4828" s="62">
        <v>31161902</v>
      </c>
      <c r="B4828" s="63" t="s">
        <v>12386</v>
      </c>
    </row>
    <row r="4829" spans="1:2" x14ac:dyDescent="0.25">
      <c r="A4829" s="62">
        <v>31161903</v>
      </c>
      <c r="B4829" s="63" t="s">
        <v>8579</v>
      </c>
    </row>
    <row r="4830" spans="1:2" x14ac:dyDescent="0.25">
      <c r="A4830" s="62">
        <v>31161904</v>
      </c>
      <c r="B4830" s="63" t="s">
        <v>8989</v>
      </c>
    </row>
    <row r="4831" spans="1:2" x14ac:dyDescent="0.25">
      <c r="A4831" s="62">
        <v>31161905</v>
      </c>
      <c r="B4831" s="63" t="s">
        <v>18591</v>
      </c>
    </row>
    <row r="4832" spans="1:2" x14ac:dyDescent="0.25">
      <c r="A4832" s="62">
        <v>31161906</v>
      </c>
      <c r="B4832" s="63" t="s">
        <v>2258</v>
      </c>
    </row>
    <row r="4833" spans="1:2" x14ac:dyDescent="0.25">
      <c r="A4833" s="62">
        <v>31161907</v>
      </c>
      <c r="B4833" s="63" t="s">
        <v>3229</v>
      </c>
    </row>
    <row r="4834" spans="1:2" x14ac:dyDescent="0.25">
      <c r="A4834" s="62">
        <v>31161908</v>
      </c>
      <c r="B4834" s="63" t="s">
        <v>13766</v>
      </c>
    </row>
    <row r="4835" spans="1:2" x14ac:dyDescent="0.25">
      <c r="A4835" s="62">
        <v>31162001</v>
      </c>
      <c r="B4835" s="63" t="s">
        <v>16960</v>
      </c>
    </row>
    <row r="4836" spans="1:2" x14ac:dyDescent="0.25">
      <c r="A4836" s="62">
        <v>31162002</v>
      </c>
      <c r="B4836" s="63" t="s">
        <v>2046</v>
      </c>
    </row>
    <row r="4837" spans="1:2" x14ac:dyDescent="0.25">
      <c r="A4837" s="62">
        <v>31162003</v>
      </c>
      <c r="B4837" s="63" t="s">
        <v>13839</v>
      </c>
    </row>
    <row r="4838" spans="1:2" x14ac:dyDescent="0.25">
      <c r="A4838" s="62">
        <v>31162004</v>
      </c>
      <c r="B4838" s="63" t="s">
        <v>6141</v>
      </c>
    </row>
    <row r="4839" spans="1:2" x14ac:dyDescent="0.25">
      <c r="A4839" s="62">
        <v>31162005</v>
      </c>
      <c r="B4839" s="63" t="s">
        <v>13096</v>
      </c>
    </row>
    <row r="4840" spans="1:2" x14ac:dyDescent="0.25">
      <c r="A4840" s="62">
        <v>31162006</v>
      </c>
      <c r="B4840" s="63" t="s">
        <v>16894</v>
      </c>
    </row>
    <row r="4841" spans="1:2" x14ac:dyDescent="0.25">
      <c r="A4841" s="62">
        <v>31162007</v>
      </c>
      <c r="B4841" s="63" t="s">
        <v>11770</v>
      </c>
    </row>
    <row r="4842" spans="1:2" x14ac:dyDescent="0.25">
      <c r="A4842" s="62">
        <v>31162008</v>
      </c>
      <c r="B4842" s="63" t="s">
        <v>10032</v>
      </c>
    </row>
    <row r="4843" spans="1:2" x14ac:dyDescent="0.25">
      <c r="A4843" s="62">
        <v>31162101</v>
      </c>
      <c r="B4843" s="63" t="s">
        <v>2751</v>
      </c>
    </row>
    <row r="4844" spans="1:2" x14ac:dyDescent="0.25">
      <c r="A4844" s="62">
        <v>31162102</v>
      </c>
      <c r="B4844" s="63" t="s">
        <v>6616</v>
      </c>
    </row>
    <row r="4845" spans="1:2" x14ac:dyDescent="0.25">
      <c r="A4845" s="62">
        <v>31162103</v>
      </c>
      <c r="B4845" s="63" t="s">
        <v>6071</v>
      </c>
    </row>
    <row r="4846" spans="1:2" x14ac:dyDescent="0.25">
      <c r="A4846" s="62">
        <v>31162104</v>
      </c>
      <c r="B4846" s="63" t="s">
        <v>15478</v>
      </c>
    </row>
    <row r="4847" spans="1:2" x14ac:dyDescent="0.25">
      <c r="A4847" s="62">
        <v>31162105</v>
      </c>
      <c r="B4847" s="63" t="s">
        <v>5822</v>
      </c>
    </row>
    <row r="4848" spans="1:2" x14ac:dyDescent="0.25">
      <c r="A4848" s="62">
        <v>31162106</v>
      </c>
      <c r="B4848" s="63" t="s">
        <v>1453</v>
      </c>
    </row>
    <row r="4849" spans="1:2" x14ac:dyDescent="0.25">
      <c r="A4849" s="62">
        <v>31162107</v>
      </c>
      <c r="B4849" s="63" t="s">
        <v>17960</v>
      </c>
    </row>
    <row r="4850" spans="1:2" x14ac:dyDescent="0.25">
      <c r="A4850" s="62">
        <v>31162108</v>
      </c>
      <c r="B4850" s="63" t="s">
        <v>7987</v>
      </c>
    </row>
    <row r="4851" spans="1:2" x14ac:dyDescent="0.25">
      <c r="A4851" s="62">
        <v>31162201</v>
      </c>
      <c r="B4851" s="63" t="s">
        <v>17801</v>
      </c>
    </row>
    <row r="4852" spans="1:2" x14ac:dyDescent="0.25">
      <c r="A4852" s="62">
        <v>31162202</v>
      </c>
      <c r="B4852" s="63" t="s">
        <v>10198</v>
      </c>
    </row>
    <row r="4853" spans="1:2" x14ac:dyDescent="0.25">
      <c r="A4853" s="62">
        <v>31162203</v>
      </c>
      <c r="B4853" s="63" t="s">
        <v>13478</v>
      </c>
    </row>
    <row r="4854" spans="1:2" x14ac:dyDescent="0.25">
      <c r="A4854" s="62">
        <v>31162204</v>
      </c>
      <c r="B4854" s="63" t="s">
        <v>14102</v>
      </c>
    </row>
    <row r="4855" spans="1:2" x14ac:dyDescent="0.25">
      <c r="A4855" s="62">
        <v>31162205</v>
      </c>
      <c r="B4855" s="63" t="s">
        <v>7208</v>
      </c>
    </row>
    <row r="4856" spans="1:2" x14ac:dyDescent="0.25">
      <c r="A4856" s="62">
        <v>31162206</v>
      </c>
      <c r="B4856" s="63" t="s">
        <v>16156</v>
      </c>
    </row>
    <row r="4857" spans="1:2" x14ac:dyDescent="0.25">
      <c r="A4857" s="62">
        <v>31162207</v>
      </c>
      <c r="B4857" s="63" t="s">
        <v>1582</v>
      </c>
    </row>
    <row r="4858" spans="1:2" x14ac:dyDescent="0.25">
      <c r="A4858" s="62">
        <v>31162208</v>
      </c>
      <c r="B4858" s="63" t="s">
        <v>18101</v>
      </c>
    </row>
    <row r="4859" spans="1:2" x14ac:dyDescent="0.25">
      <c r="A4859" s="62">
        <v>31162209</v>
      </c>
      <c r="B4859" s="63" t="s">
        <v>2872</v>
      </c>
    </row>
    <row r="4860" spans="1:2" x14ac:dyDescent="0.25">
      <c r="A4860" s="62">
        <v>31162210</v>
      </c>
      <c r="B4860" s="63" t="s">
        <v>18743</v>
      </c>
    </row>
    <row r="4861" spans="1:2" x14ac:dyDescent="0.25">
      <c r="A4861" s="62">
        <v>31162301</v>
      </c>
      <c r="B4861" s="63" t="s">
        <v>1167</v>
      </c>
    </row>
    <row r="4862" spans="1:2" x14ac:dyDescent="0.25">
      <c r="A4862" s="62">
        <v>31162303</v>
      </c>
      <c r="B4862" s="63" t="s">
        <v>1500</v>
      </c>
    </row>
    <row r="4863" spans="1:2" x14ac:dyDescent="0.25">
      <c r="A4863" s="62">
        <v>31162304</v>
      </c>
      <c r="B4863" s="63" t="s">
        <v>7979</v>
      </c>
    </row>
    <row r="4864" spans="1:2" x14ac:dyDescent="0.25">
      <c r="A4864" s="62">
        <v>31162305</v>
      </c>
      <c r="B4864" s="63" t="s">
        <v>8524</v>
      </c>
    </row>
    <row r="4865" spans="1:2" x14ac:dyDescent="0.25">
      <c r="A4865" s="62">
        <v>31162306</v>
      </c>
      <c r="B4865" s="63" t="s">
        <v>10506</v>
      </c>
    </row>
    <row r="4866" spans="1:2" x14ac:dyDescent="0.25">
      <c r="A4866" s="62">
        <v>31162307</v>
      </c>
      <c r="B4866" s="63" t="s">
        <v>10248</v>
      </c>
    </row>
    <row r="4867" spans="1:2" x14ac:dyDescent="0.25">
      <c r="A4867" s="62">
        <v>31162308</v>
      </c>
      <c r="B4867" s="63" t="s">
        <v>4071</v>
      </c>
    </row>
    <row r="4868" spans="1:2" x14ac:dyDescent="0.25">
      <c r="A4868" s="62">
        <v>31162309</v>
      </c>
      <c r="B4868" s="63" t="s">
        <v>7959</v>
      </c>
    </row>
    <row r="4869" spans="1:2" x14ac:dyDescent="0.25">
      <c r="A4869" s="62">
        <v>31162310</v>
      </c>
      <c r="B4869" s="63" t="s">
        <v>18027</v>
      </c>
    </row>
    <row r="4870" spans="1:2" x14ac:dyDescent="0.25">
      <c r="A4870" s="62">
        <v>31162311</v>
      </c>
      <c r="B4870" s="63" t="s">
        <v>12977</v>
      </c>
    </row>
    <row r="4871" spans="1:2" x14ac:dyDescent="0.25">
      <c r="A4871" s="62">
        <v>31162312</v>
      </c>
      <c r="B4871" s="63" t="s">
        <v>17757</v>
      </c>
    </row>
    <row r="4872" spans="1:2" x14ac:dyDescent="0.25">
      <c r="A4872" s="62">
        <v>31162313</v>
      </c>
      <c r="B4872" s="63" t="s">
        <v>15347</v>
      </c>
    </row>
    <row r="4873" spans="1:2" x14ac:dyDescent="0.25">
      <c r="A4873" s="62">
        <v>31162401</v>
      </c>
      <c r="B4873" s="63" t="s">
        <v>16264</v>
      </c>
    </row>
    <row r="4874" spans="1:2" x14ac:dyDescent="0.25">
      <c r="A4874" s="62">
        <v>31162402</v>
      </c>
      <c r="B4874" s="63" t="s">
        <v>10925</v>
      </c>
    </row>
    <row r="4875" spans="1:2" x14ac:dyDescent="0.25">
      <c r="A4875" s="62">
        <v>31162403</v>
      </c>
      <c r="B4875" s="63" t="s">
        <v>506</v>
      </c>
    </row>
    <row r="4876" spans="1:2" x14ac:dyDescent="0.25">
      <c r="A4876" s="62">
        <v>31162404</v>
      </c>
      <c r="B4876" s="63" t="s">
        <v>10094</v>
      </c>
    </row>
    <row r="4877" spans="1:2" x14ac:dyDescent="0.25">
      <c r="A4877" s="62">
        <v>31162405</v>
      </c>
      <c r="B4877" s="63" t="s">
        <v>13873</v>
      </c>
    </row>
    <row r="4878" spans="1:2" x14ac:dyDescent="0.25">
      <c r="A4878" s="62">
        <v>31162406</v>
      </c>
      <c r="B4878" s="63" t="s">
        <v>12532</v>
      </c>
    </row>
    <row r="4879" spans="1:2" x14ac:dyDescent="0.25">
      <c r="A4879" s="62">
        <v>31162407</v>
      </c>
      <c r="B4879" s="63" t="s">
        <v>14857</v>
      </c>
    </row>
    <row r="4880" spans="1:2" x14ac:dyDescent="0.25">
      <c r="A4880" s="62">
        <v>31162409</v>
      </c>
      <c r="B4880" s="63" t="s">
        <v>9883</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3759</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11608</v>
      </c>
    </row>
    <row r="4889" spans="1:2" x14ac:dyDescent="0.25">
      <c r="A4889" s="62">
        <v>31162418</v>
      </c>
      <c r="B4889" s="63" t="s">
        <v>14696</v>
      </c>
    </row>
    <row r="4890" spans="1:2" x14ac:dyDescent="0.25">
      <c r="A4890" s="62">
        <v>31162501</v>
      </c>
      <c r="B4890" s="63" t="s">
        <v>4702</v>
      </c>
    </row>
    <row r="4891" spans="1:2" x14ac:dyDescent="0.25">
      <c r="A4891" s="62">
        <v>31162502</v>
      </c>
      <c r="B4891" s="63" t="s">
        <v>5257</v>
      </c>
    </row>
    <row r="4892" spans="1:2" x14ac:dyDescent="0.25">
      <c r="A4892" s="62">
        <v>31162503</v>
      </c>
      <c r="B4892" s="63" t="s">
        <v>11139</v>
      </c>
    </row>
    <row r="4893" spans="1:2" x14ac:dyDescent="0.25">
      <c r="A4893" s="62">
        <v>31162504</v>
      </c>
      <c r="B4893" s="63" t="s">
        <v>15482</v>
      </c>
    </row>
    <row r="4894" spans="1:2" x14ac:dyDescent="0.25">
      <c r="A4894" s="62">
        <v>31162505</v>
      </c>
      <c r="B4894" s="63" t="s">
        <v>12569</v>
      </c>
    </row>
    <row r="4895" spans="1:2" x14ac:dyDescent="0.25">
      <c r="A4895" s="62">
        <v>31162506</v>
      </c>
      <c r="B4895" s="63" t="s">
        <v>8757</v>
      </c>
    </row>
    <row r="4896" spans="1:2" x14ac:dyDescent="0.25">
      <c r="A4896" s="62">
        <v>31162507</v>
      </c>
      <c r="B4896" s="63" t="s">
        <v>3857</v>
      </c>
    </row>
    <row r="4897" spans="1:2" x14ac:dyDescent="0.25">
      <c r="A4897" s="62">
        <v>31162601</v>
      </c>
      <c r="B4897" s="63" t="s">
        <v>6053</v>
      </c>
    </row>
    <row r="4898" spans="1:2" x14ac:dyDescent="0.25">
      <c r="A4898" s="62">
        <v>31162602</v>
      </c>
      <c r="B4898" s="63" t="s">
        <v>363</v>
      </c>
    </row>
    <row r="4899" spans="1:2" x14ac:dyDescent="0.25">
      <c r="A4899" s="62">
        <v>31162603</v>
      </c>
      <c r="B4899" s="63" t="s">
        <v>13208</v>
      </c>
    </row>
    <row r="4900" spans="1:2" x14ac:dyDescent="0.25">
      <c r="A4900" s="62">
        <v>31162604</v>
      </c>
      <c r="B4900" s="63" t="s">
        <v>2466</v>
      </c>
    </row>
    <row r="4901" spans="1:2" x14ac:dyDescent="0.25">
      <c r="A4901" s="62">
        <v>31162605</v>
      </c>
      <c r="B4901" s="63" t="s">
        <v>12887</v>
      </c>
    </row>
    <row r="4902" spans="1:2" x14ac:dyDescent="0.25">
      <c r="A4902" s="62">
        <v>31162606</v>
      </c>
      <c r="B4902" s="63" t="s">
        <v>18629</v>
      </c>
    </row>
    <row r="4903" spans="1:2" x14ac:dyDescent="0.25">
      <c r="A4903" s="62">
        <v>31162607</v>
      </c>
      <c r="B4903" s="63" t="s">
        <v>9837</v>
      </c>
    </row>
    <row r="4904" spans="1:2" x14ac:dyDescent="0.25">
      <c r="A4904" s="62">
        <v>31162608</v>
      </c>
      <c r="B4904" s="63" t="s">
        <v>10566</v>
      </c>
    </row>
    <row r="4905" spans="1:2" x14ac:dyDescent="0.25">
      <c r="A4905" s="62">
        <v>31162609</v>
      </c>
      <c r="B4905" s="63" t="s">
        <v>13405</v>
      </c>
    </row>
    <row r="4906" spans="1:2" x14ac:dyDescent="0.25">
      <c r="A4906" s="62">
        <v>31162610</v>
      </c>
      <c r="B4906" s="63" t="s">
        <v>13209</v>
      </c>
    </row>
    <row r="4907" spans="1:2" x14ac:dyDescent="0.25">
      <c r="A4907" s="62">
        <v>31162611</v>
      </c>
      <c r="B4907" s="63" t="s">
        <v>17699</v>
      </c>
    </row>
    <row r="4908" spans="1:2" x14ac:dyDescent="0.25">
      <c r="A4908" s="62">
        <v>31162701</v>
      </c>
      <c r="B4908" s="63" t="s">
        <v>8707</v>
      </c>
    </row>
    <row r="4909" spans="1:2" x14ac:dyDescent="0.25">
      <c r="A4909" s="62">
        <v>31162702</v>
      </c>
      <c r="B4909" s="63" t="s">
        <v>7053</v>
      </c>
    </row>
    <row r="4910" spans="1:2" x14ac:dyDescent="0.25">
      <c r="A4910" s="62">
        <v>31162703</v>
      </c>
      <c r="B4910" s="63" t="s">
        <v>11661</v>
      </c>
    </row>
    <row r="4911" spans="1:2" x14ac:dyDescent="0.25">
      <c r="A4911" s="62">
        <v>31162704</v>
      </c>
      <c r="B4911" s="63" t="s">
        <v>15303</v>
      </c>
    </row>
    <row r="4912" spans="1:2" x14ac:dyDescent="0.25">
      <c r="A4912" s="62">
        <v>31162801</v>
      </c>
      <c r="B4912" s="63" t="s">
        <v>18704</v>
      </c>
    </row>
    <row r="4913" spans="1:2" x14ac:dyDescent="0.25">
      <c r="A4913" s="62">
        <v>31162802</v>
      </c>
      <c r="B4913" s="63" t="s">
        <v>17236</v>
      </c>
    </row>
    <row r="4914" spans="1:2" x14ac:dyDescent="0.25">
      <c r="A4914" s="62">
        <v>31162803</v>
      </c>
      <c r="B4914" s="63" t="s">
        <v>13352</v>
      </c>
    </row>
    <row r="4915" spans="1:2" x14ac:dyDescent="0.25">
      <c r="A4915" s="62">
        <v>31162804</v>
      </c>
      <c r="B4915" s="63" t="s">
        <v>336</v>
      </c>
    </row>
    <row r="4916" spans="1:2" x14ac:dyDescent="0.25">
      <c r="A4916" s="62">
        <v>31162805</v>
      </c>
      <c r="B4916" s="63" t="s">
        <v>13652</v>
      </c>
    </row>
    <row r="4917" spans="1:2" x14ac:dyDescent="0.25">
      <c r="A4917" s="62">
        <v>31162806</v>
      </c>
      <c r="B4917" s="63" t="s">
        <v>3535</v>
      </c>
    </row>
    <row r="4918" spans="1:2" x14ac:dyDescent="0.25">
      <c r="A4918" s="62">
        <v>31162807</v>
      </c>
      <c r="B4918" s="63" t="s">
        <v>4391</v>
      </c>
    </row>
    <row r="4919" spans="1:2" x14ac:dyDescent="0.25">
      <c r="A4919" s="62">
        <v>31162808</v>
      </c>
      <c r="B4919" s="63" t="s">
        <v>7571</v>
      </c>
    </row>
    <row r="4920" spans="1:2" x14ac:dyDescent="0.25">
      <c r="A4920" s="62">
        <v>31162809</v>
      </c>
      <c r="B4920" s="63" t="s">
        <v>2018</v>
      </c>
    </row>
    <row r="4921" spans="1:2" x14ac:dyDescent="0.25">
      <c r="A4921" s="62">
        <v>31162810</v>
      </c>
      <c r="B4921" s="63" t="s">
        <v>1034</v>
      </c>
    </row>
    <row r="4922" spans="1:2" x14ac:dyDescent="0.25">
      <c r="A4922" s="62">
        <v>31162811</v>
      </c>
      <c r="B4922" s="63" t="s">
        <v>3863</v>
      </c>
    </row>
    <row r="4923" spans="1:2" x14ac:dyDescent="0.25">
      <c r="A4923" s="62">
        <v>31162901</v>
      </c>
      <c r="B4923" s="63" t="s">
        <v>8278</v>
      </c>
    </row>
    <row r="4924" spans="1:2" x14ac:dyDescent="0.25">
      <c r="A4924" s="62">
        <v>31162902</v>
      </c>
      <c r="B4924" s="63" t="s">
        <v>9936</v>
      </c>
    </row>
    <row r="4925" spans="1:2" x14ac:dyDescent="0.25">
      <c r="A4925" s="62">
        <v>31162903</v>
      </c>
      <c r="B4925" s="63" t="s">
        <v>15000</v>
      </c>
    </row>
    <row r="4926" spans="1:2" x14ac:dyDescent="0.25">
      <c r="A4926" s="62">
        <v>31162904</v>
      </c>
      <c r="B4926" s="63" t="s">
        <v>4595</v>
      </c>
    </row>
    <row r="4927" spans="1:2" x14ac:dyDescent="0.25">
      <c r="A4927" s="62">
        <v>31162905</v>
      </c>
      <c r="B4927" s="63" t="s">
        <v>17894</v>
      </c>
    </row>
    <row r="4928" spans="1:2" x14ac:dyDescent="0.25">
      <c r="A4928" s="62">
        <v>31162906</v>
      </c>
      <c r="B4928" s="63" t="s">
        <v>15671</v>
      </c>
    </row>
    <row r="4929" spans="1:2" x14ac:dyDescent="0.25">
      <c r="A4929" s="62">
        <v>31163001</v>
      </c>
      <c r="B4929" s="63" t="s">
        <v>11901</v>
      </c>
    </row>
    <row r="4930" spans="1:2" x14ac:dyDescent="0.25">
      <c r="A4930" s="62">
        <v>31163002</v>
      </c>
      <c r="B4930" s="63" t="s">
        <v>10047</v>
      </c>
    </row>
    <row r="4931" spans="1:2" x14ac:dyDescent="0.25">
      <c r="A4931" s="62">
        <v>31163003</v>
      </c>
      <c r="B4931" s="63" t="s">
        <v>702</v>
      </c>
    </row>
    <row r="4932" spans="1:2" x14ac:dyDescent="0.25">
      <c r="A4932" s="62">
        <v>31163004</v>
      </c>
      <c r="B4932" s="63" t="s">
        <v>8775</v>
      </c>
    </row>
    <row r="4933" spans="1:2" x14ac:dyDescent="0.25">
      <c r="A4933" s="62">
        <v>31163005</v>
      </c>
      <c r="B4933" s="63" t="s">
        <v>1280</v>
      </c>
    </row>
    <row r="4934" spans="1:2" x14ac:dyDescent="0.25">
      <c r="A4934" s="62">
        <v>31163101</v>
      </c>
      <c r="B4934" s="63" t="s">
        <v>3805</v>
      </c>
    </row>
    <row r="4935" spans="1:2" x14ac:dyDescent="0.25">
      <c r="A4935" s="62">
        <v>31163102</v>
      </c>
      <c r="B4935" s="63" t="s">
        <v>5320</v>
      </c>
    </row>
    <row r="4936" spans="1:2" x14ac:dyDescent="0.25">
      <c r="A4936" s="62">
        <v>31163103</v>
      </c>
      <c r="B4936" s="63" t="s">
        <v>6597</v>
      </c>
    </row>
    <row r="4937" spans="1:2" x14ac:dyDescent="0.25">
      <c r="A4937" s="62">
        <v>31163201</v>
      </c>
      <c r="B4937" s="63" t="s">
        <v>16197</v>
      </c>
    </row>
    <row r="4938" spans="1:2" x14ac:dyDescent="0.25">
      <c r="A4938" s="62">
        <v>31163202</v>
      </c>
      <c r="B4938" s="63" t="s">
        <v>16038</v>
      </c>
    </row>
    <row r="4939" spans="1:2" x14ac:dyDescent="0.25">
      <c r="A4939" s="62">
        <v>31163203</v>
      </c>
      <c r="B4939" s="63" t="s">
        <v>2836</v>
      </c>
    </row>
    <row r="4940" spans="1:2" x14ac:dyDescent="0.25">
      <c r="A4940" s="62">
        <v>31163204</v>
      </c>
      <c r="B4940" s="63" t="s">
        <v>9883</v>
      </c>
    </row>
    <row r="4941" spans="1:2" x14ac:dyDescent="0.25">
      <c r="A4941" s="62">
        <v>31163205</v>
      </c>
      <c r="B4941" s="63" t="s">
        <v>1135</v>
      </c>
    </row>
    <row r="4942" spans="1:2" x14ac:dyDescent="0.25">
      <c r="A4942" s="62">
        <v>31163207</v>
      </c>
      <c r="B4942" s="63" t="s">
        <v>5964</v>
      </c>
    </row>
    <row r="4943" spans="1:2" x14ac:dyDescent="0.25">
      <c r="A4943" s="62">
        <v>31163208</v>
      </c>
      <c r="B4943" s="63" t="s">
        <v>7864</v>
      </c>
    </row>
    <row r="4944" spans="1:2" x14ac:dyDescent="0.25">
      <c r="A4944" s="62">
        <v>31163209</v>
      </c>
      <c r="B4944" s="63" t="s">
        <v>12849</v>
      </c>
    </row>
    <row r="4945" spans="1:2" x14ac:dyDescent="0.25">
      <c r="A4945" s="62">
        <v>31163210</v>
      </c>
      <c r="B4945" s="63" t="s">
        <v>8823</v>
      </c>
    </row>
    <row r="4946" spans="1:2" x14ac:dyDescent="0.25">
      <c r="A4946" s="62">
        <v>31163211</v>
      </c>
      <c r="B4946" s="63" t="s">
        <v>5972</v>
      </c>
    </row>
    <row r="4947" spans="1:2" x14ac:dyDescent="0.25">
      <c r="A4947" s="62">
        <v>31163212</v>
      </c>
      <c r="B4947" s="63" t="s">
        <v>16368</v>
      </c>
    </row>
    <row r="4948" spans="1:2" x14ac:dyDescent="0.25">
      <c r="A4948" s="62">
        <v>31163213</v>
      </c>
      <c r="B4948" s="63" t="s">
        <v>11905</v>
      </c>
    </row>
    <row r="4949" spans="1:2" x14ac:dyDescent="0.25">
      <c r="A4949" s="62">
        <v>31163214</v>
      </c>
      <c r="B4949" s="63" t="s">
        <v>13183</v>
      </c>
    </row>
    <row r="4950" spans="1:2" x14ac:dyDescent="0.25">
      <c r="A4950" s="62">
        <v>31163215</v>
      </c>
      <c r="B4950" s="63" t="s">
        <v>5028</v>
      </c>
    </row>
    <row r="4951" spans="1:2" x14ac:dyDescent="0.25">
      <c r="A4951" s="62">
        <v>31163301</v>
      </c>
      <c r="B4951" s="63" t="s">
        <v>4392</v>
      </c>
    </row>
    <row r="4952" spans="1:2" x14ac:dyDescent="0.25">
      <c r="A4952" s="62">
        <v>31171501</v>
      </c>
      <c r="B4952" s="63" t="s">
        <v>17536</v>
      </c>
    </row>
    <row r="4953" spans="1:2" x14ac:dyDescent="0.25">
      <c r="A4953" s="62">
        <v>31171502</v>
      </c>
      <c r="B4953" s="63" t="s">
        <v>1611</v>
      </c>
    </row>
    <row r="4954" spans="1:2" x14ac:dyDescent="0.25">
      <c r="A4954" s="62">
        <v>31171503</v>
      </c>
      <c r="B4954" s="63" t="s">
        <v>7618</v>
      </c>
    </row>
    <row r="4955" spans="1:2" x14ac:dyDescent="0.25">
      <c r="A4955" s="62">
        <v>31171504</v>
      </c>
      <c r="B4955" s="63" t="s">
        <v>10792</v>
      </c>
    </row>
    <row r="4956" spans="1:2" x14ac:dyDescent="0.25">
      <c r="A4956" s="62">
        <v>31171505</v>
      </c>
      <c r="B4956" s="63" t="s">
        <v>6544</v>
      </c>
    </row>
    <row r="4957" spans="1:2" x14ac:dyDescent="0.25">
      <c r="A4957" s="62">
        <v>31171506</v>
      </c>
      <c r="B4957" s="63" t="s">
        <v>2772</v>
      </c>
    </row>
    <row r="4958" spans="1:2" x14ac:dyDescent="0.25">
      <c r="A4958" s="62">
        <v>31171507</v>
      </c>
      <c r="B4958" s="63" t="s">
        <v>6780</v>
      </c>
    </row>
    <row r="4959" spans="1:2" x14ac:dyDescent="0.25">
      <c r="A4959" s="62">
        <v>31171508</v>
      </c>
      <c r="B4959" s="63" t="s">
        <v>2060</v>
      </c>
    </row>
    <row r="4960" spans="1:2" x14ac:dyDescent="0.25">
      <c r="A4960" s="62">
        <v>31171509</v>
      </c>
      <c r="B4960" s="63" t="s">
        <v>10562</v>
      </c>
    </row>
    <row r="4961" spans="1:2" x14ac:dyDescent="0.25">
      <c r="A4961" s="62">
        <v>31171510</v>
      </c>
      <c r="B4961" s="63" t="s">
        <v>7426</v>
      </c>
    </row>
    <row r="4962" spans="1:2" x14ac:dyDescent="0.25">
      <c r="A4962" s="62">
        <v>31171511</v>
      </c>
      <c r="B4962" s="63" t="s">
        <v>12257</v>
      </c>
    </row>
    <row r="4963" spans="1:2" x14ac:dyDescent="0.25">
      <c r="A4963" s="62">
        <v>31171512</v>
      </c>
      <c r="B4963" s="63" t="s">
        <v>15867</v>
      </c>
    </row>
    <row r="4964" spans="1:2" x14ac:dyDescent="0.25">
      <c r="A4964" s="62">
        <v>31171513</v>
      </c>
      <c r="B4964" s="63" t="s">
        <v>14006</v>
      </c>
    </row>
    <row r="4965" spans="1:2" x14ac:dyDescent="0.25">
      <c r="A4965" s="62">
        <v>31171515</v>
      </c>
      <c r="B4965" s="63" t="s">
        <v>9420</v>
      </c>
    </row>
    <row r="4966" spans="1:2" x14ac:dyDescent="0.25">
      <c r="A4966" s="62">
        <v>31171516</v>
      </c>
      <c r="B4966" s="63" t="s">
        <v>9097</v>
      </c>
    </row>
    <row r="4967" spans="1:2" x14ac:dyDescent="0.25">
      <c r="A4967" s="62">
        <v>31171518</v>
      </c>
      <c r="B4967" s="63" t="s">
        <v>6344</v>
      </c>
    </row>
    <row r="4968" spans="1:2" x14ac:dyDescent="0.25">
      <c r="A4968" s="62">
        <v>31171519</v>
      </c>
      <c r="B4968" s="63" t="s">
        <v>2268</v>
      </c>
    </row>
    <row r="4969" spans="1:2" x14ac:dyDescent="0.25">
      <c r="A4969" s="62">
        <v>31171520</v>
      </c>
      <c r="B4969" s="63" t="s">
        <v>1879</v>
      </c>
    </row>
    <row r="4970" spans="1:2" x14ac:dyDescent="0.25">
      <c r="A4970" s="62">
        <v>31171521</v>
      </c>
      <c r="B4970" s="63" t="s">
        <v>9753</v>
      </c>
    </row>
    <row r="4971" spans="1:2" x14ac:dyDescent="0.25">
      <c r="A4971" s="62">
        <v>31171522</v>
      </c>
      <c r="B4971" s="63" t="s">
        <v>2253</v>
      </c>
    </row>
    <row r="4972" spans="1:2" x14ac:dyDescent="0.25">
      <c r="A4972" s="62">
        <v>31171523</v>
      </c>
      <c r="B4972" s="63" t="s">
        <v>13444</v>
      </c>
    </row>
    <row r="4973" spans="1:2" x14ac:dyDescent="0.25">
      <c r="A4973" s="62">
        <v>31171524</v>
      </c>
      <c r="B4973" s="63" t="s">
        <v>15269</v>
      </c>
    </row>
    <row r="4974" spans="1:2" x14ac:dyDescent="0.25">
      <c r="A4974" s="62">
        <v>31171525</v>
      </c>
      <c r="B4974" s="63" t="s">
        <v>16597</v>
      </c>
    </row>
    <row r="4975" spans="1:2" x14ac:dyDescent="0.25">
      <c r="A4975" s="62">
        <v>31171526</v>
      </c>
      <c r="B4975" s="63" t="s">
        <v>9903</v>
      </c>
    </row>
    <row r="4976" spans="1:2" x14ac:dyDescent="0.25">
      <c r="A4976" s="62">
        <v>31171527</v>
      </c>
      <c r="B4976" s="63" t="s">
        <v>2002</v>
      </c>
    </row>
    <row r="4977" spans="1:2" x14ac:dyDescent="0.25">
      <c r="A4977" s="62">
        <v>31171528</v>
      </c>
      <c r="B4977" s="63" t="s">
        <v>2801</v>
      </c>
    </row>
    <row r="4978" spans="1:2" x14ac:dyDescent="0.25">
      <c r="A4978" s="62">
        <v>31171529</v>
      </c>
      <c r="B4978" s="63" t="s">
        <v>13199</v>
      </c>
    </row>
    <row r="4979" spans="1:2" x14ac:dyDescent="0.25">
      <c r="A4979" s="62">
        <v>31171603</v>
      </c>
      <c r="B4979" s="63" t="s">
        <v>14002</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15844</v>
      </c>
    </row>
    <row r="4984" spans="1:2" x14ac:dyDescent="0.25">
      <c r="A4984" s="62">
        <v>31171706</v>
      </c>
      <c r="B4984" s="63" t="s">
        <v>15797</v>
      </c>
    </row>
    <row r="4985" spans="1:2" x14ac:dyDescent="0.25">
      <c r="A4985" s="62">
        <v>31171707</v>
      </c>
      <c r="B4985" s="63" t="s">
        <v>11780</v>
      </c>
    </row>
    <row r="4986" spans="1:2" x14ac:dyDescent="0.25">
      <c r="A4986" s="62">
        <v>31171708</v>
      </c>
      <c r="B4986" s="63" t="s">
        <v>3565</v>
      </c>
    </row>
    <row r="4987" spans="1:2" x14ac:dyDescent="0.25">
      <c r="A4987" s="62">
        <v>31171709</v>
      </c>
      <c r="B4987" s="63" t="s">
        <v>11563</v>
      </c>
    </row>
    <row r="4988" spans="1:2" x14ac:dyDescent="0.25">
      <c r="A4988" s="62">
        <v>31171710</v>
      </c>
      <c r="B4988" s="63" t="s">
        <v>10855</v>
      </c>
    </row>
    <row r="4989" spans="1:2" x14ac:dyDescent="0.25">
      <c r="A4989" s="62">
        <v>31171711</v>
      </c>
      <c r="B4989" s="63" t="s">
        <v>16470</v>
      </c>
    </row>
    <row r="4990" spans="1:2" x14ac:dyDescent="0.25">
      <c r="A4990" s="62">
        <v>31171712</v>
      </c>
      <c r="B4990" s="63" t="s">
        <v>18055</v>
      </c>
    </row>
    <row r="4991" spans="1:2" x14ac:dyDescent="0.25">
      <c r="A4991" s="62">
        <v>31171713</v>
      </c>
      <c r="B4991" s="63" t="s">
        <v>10168</v>
      </c>
    </row>
    <row r="4992" spans="1:2" x14ac:dyDescent="0.25">
      <c r="A4992" s="62">
        <v>31171714</v>
      </c>
      <c r="B4992" s="63" t="s">
        <v>8244</v>
      </c>
    </row>
    <row r="4993" spans="1:2" x14ac:dyDescent="0.25">
      <c r="A4993" s="62">
        <v>31171801</v>
      </c>
      <c r="B4993" s="63" t="s">
        <v>17792</v>
      </c>
    </row>
    <row r="4994" spans="1:2" x14ac:dyDescent="0.25">
      <c r="A4994" s="62">
        <v>31171802</v>
      </c>
      <c r="B4994" s="63" t="s">
        <v>7235</v>
      </c>
    </row>
    <row r="4995" spans="1:2" x14ac:dyDescent="0.25">
      <c r="A4995" s="62">
        <v>31171803</v>
      </c>
      <c r="B4995" s="63" t="s">
        <v>1025</v>
      </c>
    </row>
    <row r="4996" spans="1:2" x14ac:dyDescent="0.25">
      <c r="A4996" s="62">
        <v>31171804</v>
      </c>
      <c r="B4996" s="63" t="s">
        <v>9988</v>
      </c>
    </row>
    <row r="4997" spans="1:2" x14ac:dyDescent="0.25">
      <c r="A4997" s="62">
        <v>31171805</v>
      </c>
      <c r="B4997" s="63" t="s">
        <v>13625</v>
      </c>
    </row>
    <row r="4998" spans="1:2" x14ac:dyDescent="0.25">
      <c r="A4998" s="62">
        <v>31171806</v>
      </c>
      <c r="B4998" s="63" t="s">
        <v>4190</v>
      </c>
    </row>
    <row r="4999" spans="1:2" x14ac:dyDescent="0.25">
      <c r="A4999" s="62">
        <v>31171901</v>
      </c>
      <c r="B4999" s="63" t="s">
        <v>5837</v>
      </c>
    </row>
    <row r="5000" spans="1:2" x14ac:dyDescent="0.25">
      <c r="A5000" s="62">
        <v>31181501</v>
      </c>
      <c r="B5000" s="63" t="s">
        <v>9267</v>
      </c>
    </row>
    <row r="5001" spans="1:2" x14ac:dyDescent="0.25">
      <c r="A5001" s="62">
        <v>31181502</v>
      </c>
      <c r="B5001" s="63" t="s">
        <v>12543</v>
      </c>
    </row>
    <row r="5002" spans="1:2" x14ac:dyDescent="0.25">
      <c r="A5002" s="62">
        <v>31181503</v>
      </c>
      <c r="B5002" s="63" t="s">
        <v>7174</v>
      </c>
    </row>
    <row r="5003" spans="1:2" x14ac:dyDescent="0.25">
      <c r="A5003" s="62">
        <v>31181504</v>
      </c>
      <c r="B5003" s="63" t="s">
        <v>2437</v>
      </c>
    </row>
    <row r="5004" spans="1:2" x14ac:dyDescent="0.25">
      <c r="A5004" s="62">
        <v>31181505</v>
      </c>
      <c r="B5004" s="63" t="s">
        <v>6713</v>
      </c>
    </row>
    <row r="5005" spans="1:2" x14ac:dyDescent="0.25">
      <c r="A5005" s="62">
        <v>31181506</v>
      </c>
      <c r="B5005" s="63" t="s">
        <v>12342</v>
      </c>
    </row>
    <row r="5006" spans="1:2" x14ac:dyDescent="0.25">
      <c r="A5006" s="62">
        <v>31181507</v>
      </c>
      <c r="B5006" s="63" t="s">
        <v>5947</v>
      </c>
    </row>
    <row r="5007" spans="1:2" x14ac:dyDescent="0.25">
      <c r="A5007" s="62">
        <v>31181508</v>
      </c>
      <c r="B5007" s="63" t="s">
        <v>17498</v>
      </c>
    </row>
    <row r="5008" spans="1:2" x14ac:dyDescent="0.25">
      <c r="A5008" s="62">
        <v>31181509</v>
      </c>
      <c r="B5008" s="63" t="s">
        <v>1347</v>
      </c>
    </row>
    <row r="5009" spans="1:2" x14ac:dyDescent="0.25">
      <c r="A5009" s="62">
        <v>31181510</v>
      </c>
      <c r="B5009" s="63" t="s">
        <v>3921</v>
      </c>
    </row>
    <row r="5010" spans="1:2" x14ac:dyDescent="0.25">
      <c r="A5010" s="62">
        <v>31181511</v>
      </c>
      <c r="B5010" s="63" t="s">
        <v>11875</v>
      </c>
    </row>
    <row r="5011" spans="1:2" x14ac:dyDescent="0.25">
      <c r="A5011" s="62">
        <v>31181512</v>
      </c>
      <c r="B5011" s="63" t="s">
        <v>2188</v>
      </c>
    </row>
    <row r="5012" spans="1:2" x14ac:dyDescent="0.25">
      <c r="A5012" s="62">
        <v>31181601</v>
      </c>
      <c r="B5012" s="63" t="s">
        <v>8643</v>
      </c>
    </row>
    <row r="5013" spans="1:2" x14ac:dyDescent="0.25">
      <c r="A5013" s="62">
        <v>31181602</v>
      </c>
      <c r="B5013" s="63" t="s">
        <v>12656</v>
      </c>
    </row>
    <row r="5014" spans="1:2" x14ac:dyDescent="0.25">
      <c r="A5014" s="62">
        <v>31181603</v>
      </c>
      <c r="B5014" s="63" t="s">
        <v>7181</v>
      </c>
    </row>
    <row r="5015" spans="1:2" x14ac:dyDescent="0.25">
      <c r="A5015" s="62">
        <v>31181604</v>
      </c>
      <c r="B5015" s="63" t="s">
        <v>11660</v>
      </c>
    </row>
    <row r="5016" spans="1:2" x14ac:dyDescent="0.25">
      <c r="A5016" s="62">
        <v>31181605</v>
      </c>
      <c r="B5016" s="63" t="s">
        <v>15585</v>
      </c>
    </row>
    <row r="5017" spans="1:2" x14ac:dyDescent="0.25">
      <c r="A5017" s="62">
        <v>31181606</v>
      </c>
      <c r="B5017" s="63" t="s">
        <v>4014</v>
      </c>
    </row>
    <row r="5018" spans="1:2" x14ac:dyDescent="0.25">
      <c r="A5018" s="62">
        <v>31181607</v>
      </c>
      <c r="B5018" s="63" t="s">
        <v>14504</v>
      </c>
    </row>
    <row r="5019" spans="1:2" x14ac:dyDescent="0.25">
      <c r="A5019" s="62">
        <v>31181701</v>
      </c>
      <c r="B5019" s="63" t="s">
        <v>8049</v>
      </c>
    </row>
    <row r="5020" spans="1:2" x14ac:dyDescent="0.25">
      <c r="A5020" s="62">
        <v>31181702</v>
      </c>
      <c r="B5020" s="63" t="s">
        <v>6576</v>
      </c>
    </row>
    <row r="5021" spans="1:2" x14ac:dyDescent="0.25">
      <c r="A5021" s="62">
        <v>31181703</v>
      </c>
      <c r="B5021" s="63" t="s">
        <v>2073</v>
      </c>
    </row>
    <row r="5022" spans="1:2" x14ac:dyDescent="0.25">
      <c r="A5022" s="62">
        <v>31191501</v>
      </c>
      <c r="B5022" s="63" t="s">
        <v>2052</v>
      </c>
    </row>
    <row r="5023" spans="1:2" x14ac:dyDescent="0.25">
      <c r="A5023" s="62">
        <v>31191502</v>
      </c>
      <c r="B5023" s="63" t="s">
        <v>14909</v>
      </c>
    </row>
    <row r="5024" spans="1:2" x14ac:dyDescent="0.25">
      <c r="A5024" s="62">
        <v>31191504</v>
      </c>
      <c r="B5024" s="63" t="s">
        <v>11454</v>
      </c>
    </row>
    <row r="5025" spans="1:2" x14ac:dyDescent="0.25">
      <c r="A5025" s="62">
        <v>31191505</v>
      </c>
      <c r="B5025" s="63" t="s">
        <v>1139</v>
      </c>
    </row>
    <row r="5026" spans="1:2" x14ac:dyDescent="0.25">
      <c r="A5026" s="62">
        <v>31191506</v>
      </c>
      <c r="B5026" s="63" t="s">
        <v>1392</v>
      </c>
    </row>
    <row r="5027" spans="1:2" x14ac:dyDescent="0.25">
      <c r="A5027" s="62">
        <v>31191507</v>
      </c>
      <c r="B5027" s="63" t="s">
        <v>15779</v>
      </c>
    </row>
    <row r="5028" spans="1:2" x14ac:dyDescent="0.25">
      <c r="A5028" s="62">
        <v>31191508</v>
      </c>
      <c r="B5028" s="63" t="s">
        <v>7088</v>
      </c>
    </row>
    <row r="5029" spans="1:2" x14ac:dyDescent="0.25">
      <c r="A5029" s="62">
        <v>31191509</v>
      </c>
      <c r="B5029" s="63" t="s">
        <v>1985</v>
      </c>
    </row>
    <row r="5030" spans="1:2" x14ac:dyDescent="0.25">
      <c r="A5030" s="62">
        <v>31191510</v>
      </c>
      <c r="B5030" s="63" t="s">
        <v>18698</v>
      </c>
    </row>
    <row r="5031" spans="1:2" x14ac:dyDescent="0.25">
      <c r="A5031" s="62">
        <v>31191511</v>
      </c>
      <c r="B5031" s="63" t="s">
        <v>4573</v>
      </c>
    </row>
    <row r="5032" spans="1:2" x14ac:dyDescent="0.25">
      <c r="A5032" s="62">
        <v>31191512</v>
      </c>
      <c r="B5032" s="63" t="s">
        <v>11478</v>
      </c>
    </row>
    <row r="5033" spans="1:2" x14ac:dyDescent="0.25">
      <c r="A5033" s="62">
        <v>31191513</v>
      </c>
      <c r="B5033" s="63" t="s">
        <v>13275</v>
      </c>
    </row>
    <row r="5034" spans="1:2" x14ac:dyDescent="0.25">
      <c r="A5034" s="62">
        <v>31191514</v>
      </c>
      <c r="B5034" s="63" t="s">
        <v>12612</v>
      </c>
    </row>
    <row r="5035" spans="1:2" x14ac:dyDescent="0.25">
      <c r="A5035" s="62">
        <v>31191515</v>
      </c>
      <c r="B5035" s="63" t="s">
        <v>12713</v>
      </c>
    </row>
    <row r="5036" spans="1:2" x14ac:dyDescent="0.25">
      <c r="A5036" s="62">
        <v>31191516</v>
      </c>
      <c r="B5036" s="63" t="s">
        <v>2422</v>
      </c>
    </row>
    <row r="5037" spans="1:2" x14ac:dyDescent="0.25">
      <c r="A5037" s="62">
        <v>31191517</v>
      </c>
      <c r="B5037" s="63" t="s">
        <v>3072</v>
      </c>
    </row>
    <row r="5038" spans="1:2" x14ac:dyDescent="0.25">
      <c r="A5038" s="62">
        <v>31191518</v>
      </c>
      <c r="B5038" s="63" t="s">
        <v>8638</v>
      </c>
    </row>
    <row r="5039" spans="1:2" x14ac:dyDescent="0.25">
      <c r="A5039" s="62">
        <v>31191519</v>
      </c>
      <c r="B5039" s="63" t="s">
        <v>11778</v>
      </c>
    </row>
    <row r="5040" spans="1:2" x14ac:dyDescent="0.25">
      <c r="A5040" s="62">
        <v>31191601</v>
      </c>
      <c r="B5040" s="63" t="s">
        <v>6552</v>
      </c>
    </row>
    <row r="5041" spans="1:2" x14ac:dyDescent="0.25">
      <c r="A5041" s="62">
        <v>31191602</v>
      </c>
      <c r="B5041" s="63" t="s">
        <v>8434</v>
      </c>
    </row>
    <row r="5042" spans="1:2" x14ac:dyDescent="0.25">
      <c r="A5042" s="62">
        <v>31191603</v>
      </c>
      <c r="B5042" s="63" t="s">
        <v>2497</v>
      </c>
    </row>
    <row r="5043" spans="1:2" x14ac:dyDescent="0.25">
      <c r="A5043" s="62">
        <v>31201501</v>
      </c>
      <c r="B5043" s="63" t="s">
        <v>17518</v>
      </c>
    </row>
    <row r="5044" spans="1:2" x14ac:dyDescent="0.25">
      <c r="A5044" s="62">
        <v>31201502</v>
      </c>
      <c r="B5044" s="63" t="s">
        <v>12256</v>
      </c>
    </row>
    <row r="5045" spans="1:2" x14ac:dyDescent="0.25">
      <c r="A5045" s="62">
        <v>31201503</v>
      </c>
      <c r="B5045" s="63" t="s">
        <v>14993</v>
      </c>
    </row>
    <row r="5046" spans="1:2" x14ac:dyDescent="0.25">
      <c r="A5046" s="62">
        <v>31201504</v>
      </c>
      <c r="B5046" s="63" t="s">
        <v>4165</v>
      </c>
    </row>
    <row r="5047" spans="1:2" x14ac:dyDescent="0.25">
      <c r="A5047" s="62">
        <v>31201505</v>
      </c>
      <c r="B5047" s="63" t="s">
        <v>18518</v>
      </c>
    </row>
    <row r="5048" spans="1:2" x14ac:dyDescent="0.25">
      <c r="A5048" s="62">
        <v>31201506</v>
      </c>
      <c r="B5048" s="63" t="s">
        <v>18542</v>
      </c>
    </row>
    <row r="5049" spans="1:2" x14ac:dyDescent="0.25">
      <c r="A5049" s="62">
        <v>31201507</v>
      </c>
      <c r="B5049" s="63" t="s">
        <v>7906</v>
      </c>
    </row>
    <row r="5050" spans="1:2" x14ac:dyDescent="0.25">
      <c r="A5050" s="62">
        <v>31201508</v>
      </c>
      <c r="B5050" s="63" t="s">
        <v>14339</v>
      </c>
    </row>
    <row r="5051" spans="1:2" x14ac:dyDescent="0.25">
      <c r="A5051" s="62">
        <v>31201509</v>
      </c>
      <c r="B5051" s="63" t="s">
        <v>6016</v>
      </c>
    </row>
    <row r="5052" spans="1:2" x14ac:dyDescent="0.25">
      <c r="A5052" s="62">
        <v>31201510</v>
      </c>
      <c r="B5052" s="63" t="s">
        <v>14222</v>
      </c>
    </row>
    <row r="5053" spans="1:2" x14ac:dyDescent="0.25">
      <c r="A5053" s="62">
        <v>31201511</v>
      </c>
      <c r="B5053" s="63" t="s">
        <v>3575</v>
      </c>
    </row>
    <row r="5054" spans="1:2" x14ac:dyDescent="0.25">
      <c r="A5054" s="62">
        <v>31201512</v>
      </c>
      <c r="B5054" s="63" t="s">
        <v>2604</v>
      </c>
    </row>
    <row r="5055" spans="1:2" x14ac:dyDescent="0.25">
      <c r="A5055" s="62">
        <v>31201513</v>
      </c>
      <c r="B5055" s="63" t="s">
        <v>11407</v>
      </c>
    </row>
    <row r="5056" spans="1:2" x14ac:dyDescent="0.25">
      <c r="A5056" s="62">
        <v>31201514</v>
      </c>
      <c r="B5056" s="63" t="s">
        <v>6800</v>
      </c>
    </row>
    <row r="5057" spans="1:2" x14ac:dyDescent="0.25">
      <c r="A5057" s="62">
        <v>31201515</v>
      </c>
      <c r="B5057" s="63" t="s">
        <v>13391</v>
      </c>
    </row>
    <row r="5058" spans="1:2" x14ac:dyDescent="0.25">
      <c r="A5058" s="62">
        <v>31201516</v>
      </c>
      <c r="B5058" s="63" t="s">
        <v>10946</v>
      </c>
    </row>
    <row r="5059" spans="1:2" x14ac:dyDescent="0.25">
      <c r="A5059" s="62">
        <v>31201517</v>
      </c>
      <c r="B5059" s="63" t="s">
        <v>10735</v>
      </c>
    </row>
    <row r="5060" spans="1:2" x14ac:dyDescent="0.25">
      <c r="A5060" s="62">
        <v>31201518</v>
      </c>
      <c r="B5060" s="63" t="s">
        <v>7633</v>
      </c>
    </row>
    <row r="5061" spans="1:2" x14ac:dyDescent="0.25">
      <c r="A5061" s="62">
        <v>31201519</v>
      </c>
      <c r="B5061" s="63" t="s">
        <v>3106</v>
      </c>
    </row>
    <row r="5062" spans="1:2" x14ac:dyDescent="0.25">
      <c r="A5062" s="62">
        <v>31201520</v>
      </c>
      <c r="B5062" s="63" t="s">
        <v>16369</v>
      </c>
    </row>
    <row r="5063" spans="1:2" x14ac:dyDescent="0.25">
      <c r="A5063" s="62">
        <v>31201521</v>
      </c>
      <c r="B5063" s="63" t="s">
        <v>11493</v>
      </c>
    </row>
    <row r="5064" spans="1:2" x14ac:dyDescent="0.25">
      <c r="A5064" s="62">
        <v>31201522</v>
      </c>
      <c r="B5064" s="63" t="s">
        <v>10371</v>
      </c>
    </row>
    <row r="5065" spans="1:2" x14ac:dyDescent="0.25">
      <c r="A5065" s="62">
        <v>31201523</v>
      </c>
      <c r="B5065" s="63" t="s">
        <v>15263</v>
      </c>
    </row>
    <row r="5066" spans="1:2" x14ac:dyDescent="0.25">
      <c r="A5066" s="62">
        <v>31201524</v>
      </c>
      <c r="B5066" s="63" t="s">
        <v>4109</v>
      </c>
    </row>
    <row r="5067" spans="1:2" x14ac:dyDescent="0.25">
      <c r="A5067" s="62">
        <v>31201525</v>
      </c>
      <c r="B5067" s="63" t="s">
        <v>11767</v>
      </c>
    </row>
    <row r="5068" spans="1:2" x14ac:dyDescent="0.25">
      <c r="A5068" s="62">
        <v>31201526</v>
      </c>
      <c r="B5068" s="63" t="s">
        <v>3011</v>
      </c>
    </row>
    <row r="5069" spans="1:2" x14ac:dyDescent="0.25">
      <c r="A5069" s="62">
        <v>31201527</v>
      </c>
      <c r="B5069" s="63" t="s">
        <v>6533</v>
      </c>
    </row>
    <row r="5070" spans="1:2" x14ac:dyDescent="0.25">
      <c r="A5070" s="62">
        <v>31201528</v>
      </c>
      <c r="B5070" s="63" t="s">
        <v>16707</v>
      </c>
    </row>
    <row r="5071" spans="1:2" x14ac:dyDescent="0.25">
      <c r="A5071" s="62">
        <v>31201601</v>
      </c>
      <c r="B5071" s="63" t="s">
        <v>14096</v>
      </c>
    </row>
    <row r="5072" spans="1:2" x14ac:dyDescent="0.25">
      <c r="A5072" s="62">
        <v>31201602</v>
      </c>
      <c r="B5072" s="63" t="s">
        <v>17233</v>
      </c>
    </row>
    <row r="5073" spans="1:2" x14ac:dyDescent="0.25">
      <c r="A5073" s="62">
        <v>31201603</v>
      </c>
      <c r="B5073" s="63" t="s">
        <v>5456</v>
      </c>
    </row>
    <row r="5074" spans="1:2" x14ac:dyDescent="0.25">
      <c r="A5074" s="62">
        <v>31201604</v>
      </c>
      <c r="B5074" s="63" t="s">
        <v>12914</v>
      </c>
    </row>
    <row r="5075" spans="1:2" x14ac:dyDescent="0.25">
      <c r="A5075" s="62">
        <v>31201605</v>
      </c>
      <c r="B5075" s="63" t="s">
        <v>5264</v>
      </c>
    </row>
    <row r="5076" spans="1:2" x14ac:dyDescent="0.25">
      <c r="A5076" s="62">
        <v>31201606</v>
      </c>
      <c r="B5076" s="63" t="s">
        <v>9451</v>
      </c>
    </row>
    <row r="5077" spans="1:2" x14ac:dyDescent="0.25">
      <c r="A5077" s="62">
        <v>31201607</v>
      </c>
      <c r="B5077" s="63" t="s">
        <v>1407</v>
      </c>
    </row>
    <row r="5078" spans="1:2" x14ac:dyDescent="0.25">
      <c r="A5078" s="62">
        <v>31201608</v>
      </c>
      <c r="B5078" s="63" t="s">
        <v>7423</v>
      </c>
    </row>
    <row r="5079" spans="1:2" x14ac:dyDescent="0.25">
      <c r="A5079" s="62">
        <v>31201609</v>
      </c>
      <c r="B5079" s="63" t="s">
        <v>6418</v>
      </c>
    </row>
    <row r="5080" spans="1:2" x14ac:dyDescent="0.25">
      <c r="A5080" s="62">
        <v>31201610</v>
      </c>
      <c r="B5080" s="63" t="s">
        <v>6999</v>
      </c>
    </row>
    <row r="5081" spans="1:2" x14ac:dyDescent="0.25">
      <c r="A5081" s="62">
        <v>31201611</v>
      </c>
      <c r="B5081" s="63" t="s">
        <v>13494</v>
      </c>
    </row>
    <row r="5082" spans="1:2" x14ac:dyDescent="0.25">
      <c r="A5082" s="62">
        <v>31201612</v>
      </c>
      <c r="B5082" s="63" t="s">
        <v>10765</v>
      </c>
    </row>
    <row r="5083" spans="1:2" x14ac:dyDescent="0.25">
      <c r="A5083" s="62">
        <v>31201613</v>
      </c>
      <c r="B5083" s="63" t="s">
        <v>15136</v>
      </c>
    </row>
    <row r="5084" spans="1:2" x14ac:dyDescent="0.25">
      <c r="A5084" s="62">
        <v>31201614</v>
      </c>
      <c r="B5084" s="63" t="s">
        <v>1913</v>
      </c>
    </row>
    <row r="5085" spans="1:2" x14ac:dyDescent="0.25">
      <c r="A5085" s="62">
        <v>31201615</v>
      </c>
      <c r="B5085" s="63" t="s">
        <v>3733</v>
      </c>
    </row>
    <row r="5086" spans="1:2" x14ac:dyDescent="0.25">
      <c r="A5086" s="62">
        <v>31201616</v>
      </c>
      <c r="B5086" s="63" t="s">
        <v>10319</v>
      </c>
    </row>
    <row r="5087" spans="1:2" x14ac:dyDescent="0.25">
      <c r="A5087" s="62">
        <v>31201617</v>
      </c>
      <c r="B5087" s="63" t="s">
        <v>16386</v>
      </c>
    </row>
    <row r="5088" spans="1:2" x14ac:dyDescent="0.25">
      <c r="A5088" s="62">
        <v>31211501</v>
      </c>
      <c r="B5088" s="63" t="s">
        <v>11604</v>
      </c>
    </row>
    <row r="5089" spans="1:2" x14ac:dyDescent="0.25">
      <c r="A5089" s="62">
        <v>31211502</v>
      </c>
      <c r="B5089" s="63" t="s">
        <v>2248</v>
      </c>
    </row>
    <row r="5090" spans="1:2" x14ac:dyDescent="0.25">
      <c r="A5090" s="62">
        <v>31211503</v>
      </c>
      <c r="B5090" s="63" t="s">
        <v>11035</v>
      </c>
    </row>
    <row r="5091" spans="1:2" x14ac:dyDescent="0.25">
      <c r="A5091" s="62">
        <v>31211504</v>
      </c>
      <c r="B5091" s="63" t="s">
        <v>14248</v>
      </c>
    </row>
    <row r="5092" spans="1:2" x14ac:dyDescent="0.25">
      <c r="A5092" s="62">
        <v>31211505</v>
      </c>
      <c r="B5092" s="63" t="s">
        <v>4280</v>
      </c>
    </row>
    <row r="5093" spans="1:2" x14ac:dyDescent="0.25">
      <c r="A5093" s="62">
        <v>31211506</v>
      </c>
      <c r="B5093" s="63" t="s">
        <v>8854</v>
      </c>
    </row>
    <row r="5094" spans="1:2" x14ac:dyDescent="0.25">
      <c r="A5094" s="62">
        <v>31211507</v>
      </c>
      <c r="B5094" s="63" t="s">
        <v>4701</v>
      </c>
    </row>
    <row r="5095" spans="1:2" x14ac:dyDescent="0.25">
      <c r="A5095" s="62">
        <v>31211508</v>
      </c>
      <c r="B5095" s="63" t="s">
        <v>11171</v>
      </c>
    </row>
    <row r="5096" spans="1:2" x14ac:dyDescent="0.25">
      <c r="A5096" s="62">
        <v>31211509</v>
      </c>
      <c r="B5096" s="63" t="s">
        <v>18659</v>
      </c>
    </row>
    <row r="5097" spans="1:2" x14ac:dyDescent="0.25">
      <c r="A5097" s="62">
        <v>31211510</v>
      </c>
      <c r="B5097" s="63" t="s">
        <v>4155</v>
      </c>
    </row>
    <row r="5098" spans="1:2" x14ac:dyDescent="0.25">
      <c r="A5098" s="62">
        <v>31211511</v>
      </c>
      <c r="B5098" s="63" t="s">
        <v>2385</v>
      </c>
    </row>
    <row r="5099" spans="1:2" x14ac:dyDescent="0.25">
      <c r="A5099" s="62">
        <v>31211512</v>
      </c>
      <c r="B5099" s="63" t="s">
        <v>18325</v>
      </c>
    </row>
    <row r="5100" spans="1:2" x14ac:dyDescent="0.25">
      <c r="A5100" s="62">
        <v>31211601</v>
      </c>
      <c r="B5100" s="63" t="s">
        <v>7237</v>
      </c>
    </row>
    <row r="5101" spans="1:2" x14ac:dyDescent="0.25">
      <c r="A5101" s="62">
        <v>31211602</v>
      </c>
      <c r="B5101" s="63" t="s">
        <v>7237</v>
      </c>
    </row>
    <row r="5102" spans="1:2" x14ac:dyDescent="0.25">
      <c r="A5102" s="62">
        <v>31211603</v>
      </c>
      <c r="B5102" s="63" t="s">
        <v>7</v>
      </c>
    </row>
    <row r="5103" spans="1:2" x14ac:dyDescent="0.25">
      <c r="A5103" s="62">
        <v>31211604</v>
      </c>
      <c r="B5103" s="63" t="s">
        <v>12829</v>
      </c>
    </row>
    <row r="5104" spans="1:2" x14ac:dyDescent="0.25">
      <c r="A5104" s="62">
        <v>31211605</v>
      </c>
      <c r="B5104" s="63" t="s">
        <v>5562</v>
      </c>
    </row>
    <row r="5105" spans="1:2" x14ac:dyDescent="0.25">
      <c r="A5105" s="62">
        <v>31211606</v>
      </c>
      <c r="B5105" s="63" t="s">
        <v>14564</v>
      </c>
    </row>
    <row r="5106" spans="1:2" x14ac:dyDescent="0.25">
      <c r="A5106" s="62">
        <v>31211701</v>
      </c>
      <c r="B5106" s="63" t="s">
        <v>11723</v>
      </c>
    </row>
    <row r="5107" spans="1:2" x14ac:dyDescent="0.25">
      <c r="A5107" s="62">
        <v>31211702</v>
      </c>
      <c r="B5107" s="63" t="s">
        <v>18673</v>
      </c>
    </row>
    <row r="5108" spans="1:2" x14ac:dyDescent="0.25">
      <c r="A5108" s="62">
        <v>31211703</v>
      </c>
      <c r="B5108" s="63" t="s">
        <v>11442</v>
      </c>
    </row>
    <row r="5109" spans="1:2" x14ac:dyDescent="0.25">
      <c r="A5109" s="62">
        <v>31211704</v>
      </c>
      <c r="B5109" s="63" t="s">
        <v>9545</v>
      </c>
    </row>
    <row r="5110" spans="1:2" x14ac:dyDescent="0.25">
      <c r="A5110" s="62">
        <v>31211705</v>
      </c>
      <c r="B5110" s="63" t="s">
        <v>15606</v>
      </c>
    </row>
    <row r="5111" spans="1:2" x14ac:dyDescent="0.25">
      <c r="A5111" s="62">
        <v>31211706</v>
      </c>
      <c r="B5111" s="63" t="s">
        <v>12053</v>
      </c>
    </row>
    <row r="5112" spans="1:2" x14ac:dyDescent="0.25">
      <c r="A5112" s="62">
        <v>31211707</v>
      </c>
      <c r="B5112" s="63" t="s">
        <v>11816</v>
      </c>
    </row>
    <row r="5113" spans="1:2" x14ac:dyDescent="0.25">
      <c r="A5113" s="62">
        <v>31211708</v>
      </c>
      <c r="B5113" s="63" t="s">
        <v>1928</v>
      </c>
    </row>
    <row r="5114" spans="1:2" x14ac:dyDescent="0.25">
      <c r="A5114" s="62">
        <v>31211801</v>
      </c>
      <c r="B5114" s="63" t="s">
        <v>5474</v>
      </c>
    </row>
    <row r="5115" spans="1:2" x14ac:dyDescent="0.25">
      <c r="A5115" s="62">
        <v>31211802</v>
      </c>
      <c r="B5115" s="63" t="s">
        <v>14308</v>
      </c>
    </row>
    <row r="5116" spans="1:2" x14ac:dyDescent="0.25">
      <c r="A5116" s="62">
        <v>31211803</v>
      </c>
      <c r="B5116" s="63" t="s">
        <v>13944</v>
      </c>
    </row>
    <row r="5117" spans="1:2" x14ac:dyDescent="0.25">
      <c r="A5117" s="62">
        <v>31211901</v>
      </c>
      <c r="B5117" s="63" t="s">
        <v>11401</v>
      </c>
    </row>
    <row r="5118" spans="1:2" x14ac:dyDescent="0.25">
      <c r="A5118" s="62">
        <v>31211902</v>
      </c>
      <c r="B5118" s="63" t="s">
        <v>9183</v>
      </c>
    </row>
    <row r="5119" spans="1:2" x14ac:dyDescent="0.25">
      <c r="A5119" s="62">
        <v>31211903</v>
      </c>
      <c r="B5119" s="63" t="s">
        <v>14015</v>
      </c>
    </row>
    <row r="5120" spans="1:2" x14ac:dyDescent="0.25">
      <c r="A5120" s="62">
        <v>31211904</v>
      </c>
      <c r="B5120" s="63" t="s">
        <v>16357</v>
      </c>
    </row>
    <row r="5121" spans="1:2" x14ac:dyDescent="0.25">
      <c r="A5121" s="62">
        <v>31211905</v>
      </c>
      <c r="B5121" s="63" t="s">
        <v>4266</v>
      </c>
    </row>
    <row r="5122" spans="1:2" x14ac:dyDescent="0.25">
      <c r="A5122" s="62">
        <v>31211906</v>
      </c>
      <c r="B5122" s="63" t="s">
        <v>10527</v>
      </c>
    </row>
    <row r="5123" spans="1:2" x14ac:dyDescent="0.25">
      <c r="A5123" s="62">
        <v>31211908</v>
      </c>
      <c r="B5123" s="63" t="s">
        <v>10733</v>
      </c>
    </row>
    <row r="5124" spans="1:2" x14ac:dyDescent="0.25">
      <c r="A5124" s="62">
        <v>31211909</v>
      </c>
      <c r="B5124" s="63" t="s">
        <v>6924</v>
      </c>
    </row>
    <row r="5125" spans="1:2" x14ac:dyDescent="0.25">
      <c r="A5125" s="62">
        <v>31211910</v>
      </c>
      <c r="B5125" s="63" t="s">
        <v>9245</v>
      </c>
    </row>
    <row r="5126" spans="1:2" x14ac:dyDescent="0.25">
      <c r="A5126" s="62">
        <v>31211912</v>
      </c>
      <c r="B5126" s="63" t="s">
        <v>15227</v>
      </c>
    </row>
    <row r="5127" spans="1:2" x14ac:dyDescent="0.25">
      <c r="A5127" s="62">
        <v>31211913</v>
      </c>
      <c r="B5127" s="63" t="s">
        <v>14911</v>
      </c>
    </row>
    <row r="5128" spans="1:2" x14ac:dyDescent="0.25">
      <c r="A5128" s="62">
        <v>31211914</v>
      </c>
      <c r="B5128" s="63" t="s">
        <v>1820</v>
      </c>
    </row>
    <row r="5129" spans="1:2" x14ac:dyDescent="0.25">
      <c r="A5129" s="62">
        <v>31211915</v>
      </c>
      <c r="B5129" s="63" t="s">
        <v>12007</v>
      </c>
    </row>
    <row r="5130" spans="1:2" x14ac:dyDescent="0.25">
      <c r="A5130" s="62">
        <v>31211916</v>
      </c>
      <c r="B5130" s="63" t="s">
        <v>15151</v>
      </c>
    </row>
    <row r="5131" spans="1:2" x14ac:dyDescent="0.25">
      <c r="A5131" s="62">
        <v>31211917</v>
      </c>
      <c r="B5131" s="63" t="s">
        <v>7496</v>
      </c>
    </row>
    <row r="5132" spans="1:2" x14ac:dyDescent="0.25">
      <c r="A5132" s="62">
        <v>31221601</v>
      </c>
      <c r="B5132" s="63" t="s">
        <v>18022</v>
      </c>
    </row>
    <row r="5133" spans="1:2" x14ac:dyDescent="0.25">
      <c r="A5133" s="62">
        <v>31221602</v>
      </c>
      <c r="B5133" s="63" t="s">
        <v>13731</v>
      </c>
    </row>
    <row r="5134" spans="1:2" x14ac:dyDescent="0.25">
      <c r="A5134" s="62">
        <v>31221603</v>
      </c>
      <c r="B5134" s="63" t="s">
        <v>6528</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2532</v>
      </c>
    </row>
    <row r="5139" spans="1:2" x14ac:dyDescent="0.25">
      <c r="A5139" s="62">
        <v>31231105</v>
      </c>
      <c r="B5139" s="63" t="s">
        <v>15293</v>
      </c>
    </row>
    <row r="5140" spans="1:2" x14ac:dyDescent="0.25">
      <c r="A5140" s="62">
        <v>31231106</v>
      </c>
      <c r="B5140" s="63" t="s">
        <v>4555</v>
      </c>
    </row>
    <row r="5141" spans="1:2" x14ac:dyDescent="0.25">
      <c r="A5141" s="62">
        <v>31231107</v>
      </c>
      <c r="B5141" s="63" t="s">
        <v>1342</v>
      </c>
    </row>
    <row r="5142" spans="1:2" x14ac:dyDescent="0.25">
      <c r="A5142" s="62">
        <v>31231108</v>
      </c>
      <c r="B5142" s="63" t="s">
        <v>16192</v>
      </c>
    </row>
    <row r="5143" spans="1:2" x14ac:dyDescent="0.25">
      <c r="A5143" s="62">
        <v>31231109</v>
      </c>
      <c r="B5143" s="63" t="s">
        <v>12725</v>
      </c>
    </row>
    <row r="5144" spans="1:2" x14ac:dyDescent="0.25">
      <c r="A5144" s="62">
        <v>31231110</v>
      </c>
      <c r="B5144" s="63" t="s">
        <v>18674</v>
      </c>
    </row>
    <row r="5145" spans="1:2" x14ac:dyDescent="0.25">
      <c r="A5145" s="62">
        <v>31231111</v>
      </c>
      <c r="B5145" s="63" t="s">
        <v>5470</v>
      </c>
    </row>
    <row r="5146" spans="1:2" x14ac:dyDescent="0.25">
      <c r="A5146" s="62">
        <v>31231112</v>
      </c>
      <c r="B5146" s="63" t="s">
        <v>12547</v>
      </c>
    </row>
    <row r="5147" spans="1:2" x14ac:dyDescent="0.25">
      <c r="A5147" s="62">
        <v>31231113</v>
      </c>
      <c r="B5147" s="63" t="s">
        <v>11880</v>
      </c>
    </row>
    <row r="5148" spans="1:2" x14ac:dyDescent="0.25">
      <c r="A5148" s="62">
        <v>31231114</v>
      </c>
      <c r="B5148" s="63" t="s">
        <v>7354</v>
      </c>
    </row>
    <row r="5149" spans="1:2" x14ac:dyDescent="0.25">
      <c r="A5149" s="62">
        <v>31231115</v>
      </c>
      <c r="B5149" s="63" t="s">
        <v>3538</v>
      </c>
    </row>
    <row r="5150" spans="1:2" x14ac:dyDescent="0.25">
      <c r="A5150" s="62">
        <v>31231116</v>
      </c>
      <c r="B5150" s="63" t="s">
        <v>1235</v>
      </c>
    </row>
    <row r="5151" spans="1:2" x14ac:dyDescent="0.25">
      <c r="A5151" s="62">
        <v>31231117</v>
      </c>
      <c r="B5151" s="63" t="s">
        <v>14217</v>
      </c>
    </row>
    <row r="5152" spans="1:2" x14ac:dyDescent="0.25">
      <c r="A5152" s="62">
        <v>31231118</v>
      </c>
      <c r="B5152" s="63" t="s">
        <v>12027</v>
      </c>
    </row>
    <row r="5153" spans="1:2" x14ac:dyDescent="0.25">
      <c r="A5153" s="62">
        <v>31231119</v>
      </c>
      <c r="B5153" s="63" t="s">
        <v>11737</v>
      </c>
    </row>
    <row r="5154" spans="1:2" x14ac:dyDescent="0.25">
      <c r="A5154" s="62">
        <v>31231201</v>
      </c>
      <c r="B5154" s="63" t="s">
        <v>3401</v>
      </c>
    </row>
    <row r="5155" spans="1:2" x14ac:dyDescent="0.25">
      <c r="A5155" s="62">
        <v>31231202</v>
      </c>
      <c r="B5155" s="63" t="s">
        <v>6465</v>
      </c>
    </row>
    <row r="5156" spans="1:2" x14ac:dyDescent="0.25">
      <c r="A5156" s="62">
        <v>31231203</v>
      </c>
      <c r="B5156" s="63" t="s">
        <v>3634</v>
      </c>
    </row>
    <row r="5157" spans="1:2" x14ac:dyDescent="0.25">
      <c r="A5157" s="62">
        <v>31231204</v>
      </c>
      <c r="B5157" s="63" t="s">
        <v>12538</v>
      </c>
    </row>
    <row r="5158" spans="1:2" x14ac:dyDescent="0.25">
      <c r="A5158" s="62">
        <v>31231205</v>
      </c>
      <c r="B5158" s="63" t="s">
        <v>338</v>
      </c>
    </row>
    <row r="5159" spans="1:2" x14ac:dyDescent="0.25">
      <c r="A5159" s="62">
        <v>31231206</v>
      </c>
      <c r="B5159" s="63" t="s">
        <v>14335</v>
      </c>
    </row>
    <row r="5160" spans="1:2" x14ac:dyDescent="0.25">
      <c r="A5160" s="62">
        <v>31231207</v>
      </c>
      <c r="B5160" s="63" t="s">
        <v>17526</v>
      </c>
    </row>
    <row r="5161" spans="1:2" x14ac:dyDescent="0.25">
      <c r="A5161" s="62">
        <v>31231208</v>
      </c>
      <c r="B5161" s="63" t="s">
        <v>5500</v>
      </c>
    </row>
    <row r="5162" spans="1:2" x14ac:dyDescent="0.25">
      <c r="A5162" s="62">
        <v>31231209</v>
      </c>
      <c r="B5162" s="63" t="s">
        <v>18266</v>
      </c>
    </row>
    <row r="5163" spans="1:2" x14ac:dyDescent="0.25">
      <c r="A5163" s="62">
        <v>31231210</v>
      </c>
      <c r="B5163" s="63" t="s">
        <v>14700</v>
      </c>
    </row>
    <row r="5164" spans="1:2" x14ac:dyDescent="0.25">
      <c r="A5164" s="62">
        <v>31231211</v>
      </c>
      <c r="B5164" s="63" t="s">
        <v>16341</v>
      </c>
    </row>
    <row r="5165" spans="1:2" x14ac:dyDescent="0.25">
      <c r="A5165" s="62">
        <v>31231212</v>
      </c>
      <c r="B5165" s="63" t="s">
        <v>13231</v>
      </c>
    </row>
    <row r="5166" spans="1:2" x14ac:dyDescent="0.25">
      <c r="A5166" s="62">
        <v>31231213</v>
      </c>
      <c r="B5166" s="63" t="s">
        <v>572</v>
      </c>
    </row>
    <row r="5167" spans="1:2" x14ac:dyDescent="0.25">
      <c r="A5167" s="62">
        <v>31231214</v>
      </c>
      <c r="B5167" s="63" t="s">
        <v>15716</v>
      </c>
    </row>
    <row r="5168" spans="1:2" x14ac:dyDescent="0.25">
      <c r="A5168" s="62">
        <v>31231215</v>
      </c>
      <c r="B5168" s="63" t="s">
        <v>16568</v>
      </c>
    </row>
    <row r="5169" spans="1:2" x14ac:dyDescent="0.25">
      <c r="A5169" s="62">
        <v>31231216</v>
      </c>
      <c r="B5169" s="63" t="s">
        <v>11916</v>
      </c>
    </row>
    <row r="5170" spans="1:2" x14ac:dyDescent="0.25">
      <c r="A5170" s="62">
        <v>31231217</v>
      </c>
      <c r="B5170" s="63" t="s">
        <v>13393</v>
      </c>
    </row>
    <row r="5171" spans="1:2" x14ac:dyDescent="0.25">
      <c r="A5171" s="62">
        <v>31231218</v>
      </c>
      <c r="B5171" s="63" t="s">
        <v>9195</v>
      </c>
    </row>
    <row r="5172" spans="1:2" x14ac:dyDescent="0.25">
      <c r="A5172" s="62">
        <v>31231219</v>
      </c>
      <c r="B5172" s="63" t="s">
        <v>3219</v>
      </c>
    </row>
    <row r="5173" spans="1:2" x14ac:dyDescent="0.25">
      <c r="A5173" s="62">
        <v>31231301</v>
      </c>
      <c r="B5173" s="63" t="s">
        <v>17330</v>
      </c>
    </row>
    <row r="5174" spans="1:2" x14ac:dyDescent="0.25">
      <c r="A5174" s="62">
        <v>31231302</v>
      </c>
      <c r="B5174" s="63" t="s">
        <v>11483</v>
      </c>
    </row>
    <row r="5175" spans="1:2" x14ac:dyDescent="0.25">
      <c r="A5175" s="62">
        <v>31231303</v>
      </c>
      <c r="B5175" s="63" t="s">
        <v>138</v>
      </c>
    </row>
    <row r="5176" spans="1:2" x14ac:dyDescent="0.25">
      <c r="A5176" s="62">
        <v>31231304</v>
      </c>
      <c r="B5176" s="63" t="s">
        <v>5397</v>
      </c>
    </row>
    <row r="5177" spans="1:2" x14ac:dyDescent="0.25">
      <c r="A5177" s="62">
        <v>31231305</v>
      </c>
      <c r="B5177" s="63" t="s">
        <v>13756</v>
      </c>
    </row>
    <row r="5178" spans="1:2" x14ac:dyDescent="0.25">
      <c r="A5178" s="62">
        <v>31231306</v>
      </c>
      <c r="B5178" s="63" t="s">
        <v>7653</v>
      </c>
    </row>
    <row r="5179" spans="1:2" x14ac:dyDescent="0.25">
      <c r="A5179" s="62">
        <v>31231307</v>
      </c>
      <c r="B5179" s="63" t="s">
        <v>7805</v>
      </c>
    </row>
    <row r="5180" spans="1:2" x14ac:dyDescent="0.25">
      <c r="A5180" s="62">
        <v>31231308</v>
      </c>
      <c r="B5180" s="63" t="s">
        <v>7851</v>
      </c>
    </row>
    <row r="5181" spans="1:2" x14ac:dyDescent="0.25">
      <c r="A5181" s="62">
        <v>31231309</v>
      </c>
      <c r="B5181" s="63" t="s">
        <v>14354</v>
      </c>
    </row>
    <row r="5182" spans="1:2" x14ac:dyDescent="0.25">
      <c r="A5182" s="62">
        <v>31231310</v>
      </c>
      <c r="B5182" s="63" t="s">
        <v>13453</v>
      </c>
    </row>
    <row r="5183" spans="1:2" x14ac:dyDescent="0.25">
      <c r="A5183" s="62">
        <v>31231311</v>
      </c>
      <c r="B5183" s="63" t="s">
        <v>3639</v>
      </c>
    </row>
    <row r="5184" spans="1:2" x14ac:dyDescent="0.25">
      <c r="A5184" s="62">
        <v>31231312</v>
      </c>
      <c r="B5184" s="63" t="s">
        <v>1889</v>
      </c>
    </row>
    <row r="5185" spans="1:2" x14ac:dyDescent="0.25">
      <c r="A5185" s="62">
        <v>31231313</v>
      </c>
      <c r="B5185" s="63" t="s">
        <v>8949</v>
      </c>
    </row>
    <row r="5186" spans="1:2" x14ac:dyDescent="0.25">
      <c r="A5186" s="62">
        <v>31231314</v>
      </c>
      <c r="B5186" s="63" t="s">
        <v>10016</v>
      </c>
    </row>
    <row r="5187" spans="1:2" x14ac:dyDescent="0.25">
      <c r="A5187" s="62">
        <v>31231315</v>
      </c>
      <c r="B5187" s="63" t="s">
        <v>15970</v>
      </c>
    </row>
    <row r="5188" spans="1:2" x14ac:dyDescent="0.25">
      <c r="A5188" s="62">
        <v>31231316</v>
      </c>
      <c r="B5188" s="63" t="s">
        <v>3874</v>
      </c>
    </row>
    <row r="5189" spans="1:2" x14ac:dyDescent="0.25">
      <c r="A5189" s="62">
        <v>31231317</v>
      </c>
      <c r="B5189" s="63" t="s">
        <v>15550</v>
      </c>
    </row>
    <row r="5190" spans="1:2" x14ac:dyDescent="0.25">
      <c r="A5190" s="62">
        <v>31231318</v>
      </c>
      <c r="B5190" s="63" t="s">
        <v>15251</v>
      </c>
    </row>
    <row r="5191" spans="1:2" x14ac:dyDescent="0.25">
      <c r="A5191" s="62">
        <v>31231319</v>
      </c>
      <c r="B5191" s="63" t="s">
        <v>17331</v>
      </c>
    </row>
    <row r="5192" spans="1:2" x14ac:dyDescent="0.25">
      <c r="A5192" s="62">
        <v>31231320</v>
      </c>
      <c r="B5192" s="63" t="s">
        <v>16199</v>
      </c>
    </row>
    <row r="5193" spans="1:2" x14ac:dyDescent="0.25">
      <c r="A5193" s="62">
        <v>31231321</v>
      </c>
      <c r="B5193" s="63" t="s">
        <v>7009</v>
      </c>
    </row>
    <row r="5194" spans="1:2" x14ac:dyDescent="0.25">
      <c r="A5194" s="62">
        <v>31231401</v>
      </c>
      <c r="B5194" s="63" t="s">
        <v>8924</v>
      </c>
    </row>
    <row r="5195" spans="1:2" x14ac:dyDescent="0.25">
      <c r="A5195" s="62">
        <v>31231402</v>
      </c>
      <c r="B5195" s="63" t="s">
        <v>14930</v>
      </c>
    </row>
    <row r="5196" spans="1:2" x14ac:dyDescent="0.25">
      <c r="A5196" s="62">
        <v>31231403</v>
      </c>
      <c r="B5196" s="63" t="s">
        <v>16177</v>
      </c>
    </row>
    <row r="5197" spans="1:2" x14ac:dyDescent="0.25">
      <c r="A5197" s="62">
        <v>31231404</v>
      </c>
      <c r="B5197" s="63" t="s">
        <v>2781</v>
      </c>
    </row>
    <row r="5198" spans="1:2" x14ac:dyDescent="0.25">
      <c r="A5198" s="62">
        <v>31231405</v>
      </c>
      <c r="B5198" s="63" t="s">
        <v>8516</v>
      </c>
    </row>
    <row r="5199" spans="1:2" x14ac:dyDescent="0.25">
      <c r="A5199" s="62">
        <v>31241501</v>
      </c>
      <c r="B5199" s="63" t="s">
        <v>11295</v>
      </c>
    </row>
    <row r="5200" spans="1:2" x14ac:dyDescent="0.25">
      <c r="A5200" s="62">
        <v>31241502</v>
      </c>
      <c r="B5200" s="63" t="s">
        <v>9847</v>
      </c>
    </row>
    <row r="5201" spans="1:2" x14ac:dyDescent="0.25">
      <c r="A5201" s="62">
        <v>31241601</v>
      </c>
      <c r="B5201" s="63" t="s">
        <v>6412</v>
      </c>
    </row>
    <row r="5202" spans="1:2" x14ac:dyDescent="0.25">
      <c r="A5202" s="62">
        <v>31241602</v>
      </c>
      <c r="B5202" s="63" t="s">
        <v>3256</v>
      </c>
    </row>
    <row r="5203" spans="1:2" x14ac:dyDescent="0.25">
      <c r="A5203" s="62">
        <v>31241603</v>
      </c>
      <c r="B5203" s="63" t="s">
        <v>8908</v>
      </c>
    </row>
    <row r="5204" spans="1:2" x14ac:dyDescent="0.25">
      <c r="A5204" s="62">
        <v>31241604</v>
      </c>
      <c r="B5204" s="63" t="s">
        <v>6169</v>
      </c>
    </row>
    <row r="5205" spans="1:2" x14ac:dyDescent="0.25">
      <c r="A5205" s="62">
        <v>31241605</v>
      </c>
      <c r="B5205" s="63" t="s">
        <v>4737</v>
      </c>
    </row>
    <row r="5206" spans="1:2" x14ac:dyDescent="0.25">
      <c r="A5206" s="62">
        <v>31241606</v>
      </c>
      <c r="B5206" s="63" t="s">
        <v>4121</v>
      </c>
    </row>
    <row r="5207" spans="1:2" x14ac:dyDescent="0.25">
      <c r="A5207" s="62">
        <v>31241607</v>
      </c>
      <c r="B5207" s="63" t="s">
        <v>11701</v>
      </c>
    </row>
    <row r="5208" spans="1:2" x14ac:dyDescent="0.25">
      <c r="A5208" s="62">
        <v>31241608</v>
      </c>
      <c r="B5208" s="63" t="s">
        <v>4029</v>
      </c>
    </row>
    <row r="5209" spans="1:2" x14ac:dyDescent="0.25">
      <c r="A5209" s="62">
        <v>31241609</v>
      </c>
      <c r="B5209" s="63" t="s">
        <v>12596</v>
      </c>
    </row>
    <row r="5210" spans="1:2" x14ac:dyDescent="0.25">
      <c r="A5210" s="62">
        <v>31241610</v>
      </c>
      <c r="B5210" s="63" t="s">
        <v>3692</v>
      </c>
    </row>
    <row r="5211" spans="1:2" x14ac:dyDescent="0.25">
      <c r="A5211" s="62">
        <v>31241701</v>
      </c>
      <c r="B5211" s="63" t="s">
        <v>18204</v>
      </c>
    </row>
    <row r="5212" spans="1:2" x14ac:dyDescent="0.25">
      <c r="A5212" s="62">
        <v>31241702</v>
      </c>
      <c r="B5212" s="63" t="s">
        <v>17152</v>
      </c>
    </row>
    <row r="5213" spans="1:2" x14ac:dyDescent="0.25">
      <c r="A5213" s="62">
        <v>31241703</v>
      </c>
      <c r="B5213" s="63" t="s">
        <v>13396</v>
      </c>
    </row>
    <row r="5214" spans="1:2" x14ac:dyDescent="0.25">
      <c r="A5214" s="62">
        <v>31241704</v>
      </c>
      <c r="B5214" s="63" t="s">
        <v>12083</v>
      </c>
    </row>
    <row r="5215" spans="1:2" x14ac:dyDescent="0.25">
      <c r="A5215" s="62">
        <v>31241705</v>
      </c>
      <c r="B5215" s="63" t="s">
        <v>18525</v>
      </c>
    </row>
    <row r="5216" spans="1:2" x14ac:dyDescent="0.25">
      <c r="A5216" s="62">
        <v>31241801</v>
      </c>
      <c r="B5216" s="63" t="s">
        <v>3176</v>
      </c>
    </row>
    <row r="5217" spans="1:2" x14ac:dyDescent="0.25">
      <c r="A5217" s="62">
        <v>31241802</v>
      </c>
      <c r="B5217" s="63" t="s">
        <v>13471</v>
      </c>
    </row>
    <row r="5218" spans="1:2" x14ac:dyDescent="0.25">
      <c r="A5218" s="62">
        <v>31241803</v>
      </c>
      <c r="B5218" s="63" t="s">
        <v>3507</v>
      </c>
    </row>
    <row r="5219" spans="1:2" x14ac:dyDescent="0.25">
      <c r="A5219" s="62">
        <v>31241804</v>
      </c>
      <c r="B5219" s="63" t="s">
        <v>5364</v>
      </c>
    </row>
    <row r="5220" spans="1:2" x14ac:dyDescent="0.25">
      <c r="A5220" s="62">
        <v>31241805</v>
      </c>
      <c r="B5220" s="63" t="s">
        <v>1903</v>
      </c>
    </row>
    <row r="5221" spans="1:2" x14ac:dyDescent="0.25">
      <c r="A5221" s="62">
        <v>31241806</v>
      </c>
      <c r="B5221" s="63" t="s">
        <v>6826</v>
      </c>
    </row>
    <row r="5222" spans="1:2" x14ac:dyDescent="0.25">
      <c r="A5222" s="62">
        <v>31241807</v>
      </c>
      <c r="B5222" s="63" t="s">
        <v>5737</v>
      </c>
    </row>
    <row r="5223" spans="1:2" x14ac:dyDescent="0.25">
      <c r="A5223" s="62">
        <v>31241901</v>
      </c>
      <c r="B5223" s="63" t="s">
        <v>68</v>
      </c>
    </row>
    <row r="5224" spans="1:2" x14ac:dyDescent="0.25">
      <c r="A5224" s="62">
        <v>31241902</v>
      </c>
      <c r="B5224" s="63" t="s">
        <v>14344</v>
      </c>
    </row>
    <row r="5225" spans="1:2" x14ac:dyDescent="0.25">
      <c r="A5225" s="62">
        <v>31241903</v>
      </c>
      <c r="B5225" s="63" t="s">
        <v>5564</v>
      </c>
    </row>
    <row r="5226" spans="1:2" x14ac:dyDescent="0.25">
      <c r="A5226" s="62">
        <v>31241904</v>
      </c>
      <c r="B5226" s="63" t="s">
        <v>14166</v>
      </c>
    </row>
    <row r="5227" spans="1:2" x14ac:dyDescent="0.25">
      <c r="A5227" s="62">
        <v>31241905</v>
      </c>
      <c r="B5227" s="63" t="s">
        <v>5723</v>
      </c>
    </row>
    <row r="5228" spans="1:2" x14ac:dyDescent="0.25">
      <c r="A5228" s="62">
        <v>31241906</v>
      </c>
      <c r="B5228" s="63" t="s">
        <v>16335</v>
      </c>
    </row>
    <row r="5229" spans="1:2" x14ac:dyDescent="0.25">
      <c r="A5229" s="62">
        <v>31241907</v>
      </c>
      <c r="B5229" s="63" t="s">
        <v>8693</v>
      </c>
    </row>
    <row r="5230" spans="1:2" x14ac:dyDescent="0.25">
      <c r="A5230" s="62">
        <v>31241908</v>
      </c>
      <c r="B5230" s="63" t="s">
        <v>2596</v>
      </c>
    </row>
    <row r="5231" spans="1:2" x14ac:dyDescent="0.25">
      <c r="A5231" s="62">
        <v>31242001</v>
      </c>
      <c r="B5231" s="63" t="s">
        <v>17943</v>
      </c>
    </row>
    <row r="5232" spans="1:2" x14ac:dyDescent="0.25">
      <c r="A5232" s="62">
        <v>31242002</v>
      </c>
      <c r="B5232" s="63" t="s">
        <v>8041</v>
      </c>
    </row>
    <row r="5233" spans="1:2" x14ac:dyDescent="0.25">
      <c r="A5233" s="62">
        <v>31242003</v>
      </c>
      <c r="B5233" s="63" t="s">
        <v>12115</v>
      </c>
    </row>
    <row r="5234" spans="1:2" x14ac:dyDescent="0.25">
      <c r="A5234" s="62">
        <v>31242101</v>
      </c>
      <c r="B5234" s="63" t="s">
        <v>17821</v>
      </c>
    </row>
    <row r="5235" spans="1:2" x14ac:dyDescent="0.25">
      <c r="A5235" s="62">
        <v>31242103</v>
      </c>
      <c r="B5235" s="63" t="s">
        <v>10053</v>
      </c>
    </row>
    <row r="5236" spans="1:2" x14ac:dyDescent="0.25">
      <c r="A5236" s="62">
        <v>31242104</v>
      </c>
      <c r="B5236" s="63" t="s">
        <v>8946</v>
      </c>
    </row>
    <row r="5237" spans="1:2" x14ac:dyDescent="0.25">
      <c r="A5237" s="62">
        <v>31242105</v>
      </c>
      <c r="B5237" s="63" t="s">
        <v>8844</v>
      </c>
    </row>
    <row r="5238" spans="1:2" x14ac:dyDescent="0.25">
      <c r="A5238" s="62">
        <v>31242106</v>
      </c>
      <c r="B5238" s="63" t="s">
        <v>12665</v>
      </c>
    </row>
    <row r="5239" spans="1:2" x14ac:dyDescent="0.25">
      <c r="A5239" s="62">
        <v>31242201</v>
      </c>
      <c r="B5239" s="63" t="s">
        <v>1692</v>
      </c>
    </row>
    <row r="5240" spans="1:2" x14ac:dyDescent="0.25">
      <c r="A5240" s="62">
        <v>31242202</v>
      </c>
      <c r="B5240" s="63" t="s">
        <v>10166</v>
      </c>
    </row>
    <row r="5241" spans="1:2" x14ac:dyDescent="0.25">
      <c r="A5241" s="62">
        <v>31242203</v>
      </c>
      <c r="B5241" s="63" t="s">
        <v>18632</v>
      </c>
    </row>
    <row r="5242" spans="1:2" x14ac:dyDescent="0.25">
      <c r="A5242" s="62">
        <v>31242204</v>
      </c>
      <c r="B5242" s="63" t="s">
        <v>18245</v>
      </c>
    </row>
    <row r="5243" spans="1:2" x14ac:dyDescent="0.25">
      <c r="A5243" s="62">
        <v>31242205</v>
      </c>
      <c r="B5243" s="63" t="s">
        <v>9750</v>
      </c>
    </row>
    <row r="5244" spans="1:2" x14ac:dyDescent="0.25">
      <c r="A5244" s="62">
        <v>31242206</v>
      </c>
      <c r="B5244" s="63" t="s">
        <v>17611</v>
      </c>
    </row>
    <row r="5245" spans="1:2" x14ac:dyDescent="0.25">
      <c r="A5245" s="62">
        <v>31242207</v>
      </c>
      <c r="B5245" s="63" t="s">
        <v>14604</v>
      </c>
    </row>
    <row r="5246" spans="1:2" x14ac:dyDescent="0.25">
      <c r="A5246" s="62">
        <v>31242208</v>
      </c>
      <c r="B5246" s="63" t="s">
        <v>18009</v>
      </c>
    </row>
    <row r="5247" spans="1:2" x14ac:dyDescent="0.25">
      <c r="A5247" s="62">
        <v>31251501</v>
      </c>
      <c r="B5247" s="63" t="s">
        <v>6327</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18668</v>
      </c>
    </row>
    <row r="5252" spans="1:2" x14ac:dyDescent="0.25">
      <c r="A5252" s="62">
        <v>31251506</v>
      </c>
      <c r="B5252" s="63" t="s">
        <v>4964</v>
      </c>
    </row>
    <row r="5253" spans="1:2" x14ac:dyDescent="0.25">
      <c r="A5253" s="62">
        <v>31251507</v>
      </c>
      <c r="B5253" s="63" t="s">
        <v>13784</v>
      </c>
    </row>
    <row r="5254" spans="1:2" x14ac:dyDescent="0.25">
      <c r="A5254" s="62">
        <v>31251508</v>
      </c>
      <c r="B5254" s="63" t="s">
        <v>12483</v>
      </c>
    </row>
    <row r="5255" spans="1:2" x14ac:dyDescent="0.25">
      <c r="A5255" s="62">
        <v>31251509</v>
      </c>
      <c r="B5255" s="63" t="s">
        <v>3233</v>
      </c>
    </row>
    <row r="5256" spans="1:2" x14ac:dyDescent="0.25">
      <c r="A5256" s="62">
        <v>31251510</v>
      </c>
      <c r="B5256" s="63" t="s">
        <v>10212</v>
      </c>
    </row>
    <row r="5257" spans="1:2" x14ac:dyDescent="0.25">
      <c r="A5257" s="62">
        <v>31251511</v>
      </c>
      <c r="B5257" s="63" t="s">
        <v>9290</v>
      </c>
    </row>
    <row r="5258" spans="1:2" x14ac:dyDescent="0.25">
      <c r="A5258" s="62">
        <v>31251601</v>
      </c>
      <c r="B5258" s="63" t="s">
        <v>8377</v>
      </c>
    </row>
    <row r="5259" spans="1:2" x14ac:dyDescent="0.25">
      <c r="A5259" s="62">
        <v>31261501</v>
      </c>
      <c r="B5259" s="63" t="s">
        <v>6605</v>
      </c>
    </row>
    <row r="5260" spans="1:2" x14ac:dyDescent="0.25">
      <c r="A5260" s="62">
        <v>31261502</v>
      </c>
      <c r="B5260" s="63" t="s">
        <v>8340</v>
      </c>
    </row>
    <row r="5261" spans="1:2" x14ac:dyDescent="0.25">
      <c r="A5261" s="62">
        <v>31261503</v>
      </c>
      <c r="B5261" s="63" t="s">
        <v>2361</v>
      </c>
    </row>
    <row r="5262" spans="1:2" x14ac:dyDescent="0.25">
      <c r="A5262" s="62">
        <v>31261504</v>
      </c>
      <c r="B5262" s="63" t="s">
        <v>9006</v>
      </c>
    </row>
    <row r="5263" spans="1:2" x14ac:dyDescent="0.25">
      <c r="A5263" s="62">
        <v>31261505</v>
      </c>
      <c r="B5263" s="63" t="s">
        <v>251</v>
      </c>
    </row>
    <row r="5264" spans="1:2" x14ac:dyDescent="0.25">
      <c r="A5264" s="62">
        <v>31261601</v>
      </c>
      <c r="B5264" s="63" t="s">
        <v>14798</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7839</v>
      </c>
    </row>
    <row r="5269" spans="1:2" x14ac:dyDescent="0.25">
      <c r="A5269" s="62">
        <v>31261703</v>
      </c>
      <c r="B5269" s="63" t="s">
        <v>9003</v>
      </c>
    </row>
    <row r="5270" spans="1:2" x14ac:dyDescent="0.25">
      <c r="A5270" s="62">
        <v>31261704</v>
      </c>
      <c r="B5270" s="63" t="s">
        <v>1300</v>
      </c>
    </row>
    <row r="5271" spans="1:2" x14ac:dyDescent="0.25">
      <c r="A5271" s="62">
        <v>31271601</v>
      </c>
      <c r="B5271" s="63" t="s">
        <v>5398</v>
      </c>
    </row>
    <row r="5272" spans="1:2" x14ac:dyDescent="0.25">
      <c r="A5272" s="62">
        <v>31271602</v>
      </c>
      <c r="B5272" s="63" t="s">
        <v>4362</v>
      </c>
    </row>
    <row r="5273" spans="1:2" x14ac:dyDescent="0.25">
      <c r="A5273" s="62">
        <v>31281502</v>
      </c>
      <c r="B5273" s="63" t="s">
        <v>10718</v>
      </c>
    </row>
    <row r="5274" spans="1:2" x14ac:dyDescent="0.25">
      <c r="A5274" s="62">
        <v>31281503</v>
      </c>
      <c r="B5274" s="63" t="s">
        <v>2940</v>
      </c>
    </row>
    <row r="5275" spans="1:2" x14ac:dyDescent="0.25">
      <c r="A5275" s="62">
        <v>31281504</v>
      </c>
      <c r="B5275" s="63" t="s">
        <v>12339</v>
      </c>
    </row>
    <row r="5276" spans="1:2" x14ac:dyDescent="0.25">
      <c r="A5276" s="62">
        <v>31281505</v>
      </c>
      <c r="B5276" s="63" t="s">
        <v>7607</v>
      </c>
    </row>
    <row r="5277" spans="1:2" x14ac:dyDescent="0.25">
      <c r="A5277" s="62">
        <v>31281506</v>
      </c>
      <c r="B5277" s="63" t="s">
        <v>116</v>
      </c>
    </row>
    <row r="5278" spans="1:2" x14ac:dyDescent="0.25">
      <c r="A5278" s="62">
        <v>31281507</v>
      </c>
      <c r="B5278" s="63" t="s">
        <v>7065</v>
      </c>
    </row>
    <row r="5279" spans="1:2" x14ac:dyDescent="0.25">
      <c r="A5279" s="62">
        <v>31281508</v>
      </c>
      <c r="B5279" s="63" t="s">
        <v>7050</v>
      </c>
    </row>
    <row r="5280" spans="1:2" x14ac:dyDescent="0.25">
      <c r="A5280" s="62">
        <v>31281509</v>
      </c>
      <c r="B5280" s="63" t="s">
        <v>13510</v>
      </c>
    </row>
    <row r="5281" spans="1:2" x14ac:dyDescent="0.25">
      <c r="A5281" s="62">
        <v>31281510</v>
      </c>
      <c r="B5281" s="63" t="s">
        <v>10867</v>
      </c>
    </row>
    <row r="5282" spans="1:2" x14ac:dyDescent="0.25">
      <c r="A5282" s="62">
        <v>31281511</v>
      </c>
      <c r="B5282" s="63" t="s">
        <v>12858</v>
      </c>
    </row>
    <row r="5283" spans="1:2" x14ac:dyDescent="0.25">
      <c r="A5283" s="62">
        <v>31281512</v>
      </c>
      <c r="B5283" s="63" t="s">
        <v>8168</v>
      </c>
    </row>
    <row r="5284" spans="1:2" x14ac:dyDescent="0.25">
      <c r="A5284" s="62">
        <v>31281513</v>
      </c>
      <c r="B5284" s="63" t="s">
        <v>15421</v>
      </c>
    </row>
    <row r="5285" spans="1:2" x14ac:dyDescent="0.25">
      <c r="A5285" s="62">
        <v>31281514</v>
      </c>
      <c r="B5285" s="63" t="s">
        <v>18249</v>
      </c>
    </row>
    <row r="5286" spans="1:2" x14ac:dyDescent="0.25">
      <c r="A5286" s="62">
        <v>31281515</v>
      </c>
      <c r="B5286" s="63" t="s">
        <v>11546</v>
      </c>
    </row>
    <row r="5287" spans="1:2" x14ac:dyDescent="0.25">
      <c r="A5287" s="62">
        <v>31281516</v>
      </c>
      <c r="B5287" s="63" t="s">
        <v>12951</v>
      </c>
    </row>
    <row r="5288" spans="1:2" x14ac:dyDescent="0.25">
      <c r="A5288" s="62">
        <v>31281517</v>
      </c>
      <c r="B5288" s="63" t="s">
        <v>5804</v>
      </c>
    </row>
    <row r="5289" spans="1:2" x14ac:dyDescent="0.25">
      <c r="A5289" s="62">
        <v>31281518</v>
      </c>
      <c r="B5289" s="63" t="s">
        <v>745</v>
      </c>
    </row>
    <row r="5290" spans="1:2" x14ac:dyDescent="0.25">
      <c r="A5290" s="62">
        <v>31281519</v>
      </c>
      <c r="B5290" s="63" t="s">
        <v>4733</v>
      </c>
    </row>
    <row r="5291" spans="1:2" x14ac:dyDescent="0.25">
      <c r="A5291" s="62">
        <v>31281520</v>
      </c>
      <c r="B5291" s="63" t="s">
        <v>10030</v>
      </c>
    </row>
    <row r="5292" spans="1:2" x14ac:dyDescent="0.25">
      <c r="A5292" s="62">
        <v>31281521</v>
      </c>
      <c r="B5292" s="63" t="s">
        <v>14917</v>
      </c>
    </row>
    <row r="5293" spans="1:2" x14ac:dyDescent="0.25">
      <c r="A5293" s="62">
        <v>31281701</v>
      </c>
      <c r="B5293" s="63" t="s">
        <v>18637</v>
      </c>
    </row>
    <row r="5294" spans="1:2" x14ac:dyDescent="0.25">
      <c r="A5294" s="62">
        <v>31281801</v>
      </c>
      <c r="B5294" s="63" t="s">
        <v>1382</v>
      </c>
    </row>
    <row r="5295" spans="1:2" x14ac:dyDescent="0.25">
      <c r="A5295" s="62">
        <v>31281802</v>
      </c>
      <c r="B5295" s="63" t="s">
        <v>16239</v>
      </c>
    </row>
    <row r="5296" spans="1:2" x14ac:dyDescent="0.25">
      <c r="A5296" s="62">
        <v>31281803</v>
      </c>
      <c r="B5296" s="63" t="s">
        <v>10526</v>
      </c>
    </row>
    <row r="5297" spans="1:2" x14ac:dyDescent="0.25">
      <c r="A5297" s="62">
        <v>31281804</v>
      </c>
      <c r="B5297" s="63" t="s">
        <v>8658</v>
      </c>
    </row>
    <row r="5298" spans="1:2" x14ac:dyDescent="0.25">
      <c r="A5298" s="62">
        <v>31281805</v>
      </c>
      <c r="B5298" s="63" t="s">
        <v>1746</v>
      </c>
    </row>
    <row r="5299" spans="1:2" x14ac:dyDescent="0.25">
      <c r="A5299" s="62">
        <v>31281806</v>
      </c>
      <c r="B5299" s="63" t="s">
        <v>8723</v>
      </c>
    </row>
    <row r="5300" spans="1:2" x14ac:dyDescent="0.25">
      <c r="A5300" s="62">
        <v>31281807</v>
      </c>
      <c r="B5300" s="63" t="s">
        <v>18238</v>
      </c>
    </row>
    <row r="5301" spans="1:2" x14ac:dyDescent="0.25">
      <c r="A5301" s="62">
        <v>31281808</v>
      </c>
      <c r="B5301" s="63" t="s">
        <v>3183</v>
      </c>
    </row>
    <row r="5302" spans="1:2" x14ac:dyDescent="0.25">
      <c r="A5302" s="62">
        <v>31281809</v>
      </c>
      <c r="B5302" s="63" t="s">
        <v>1180</v>
      </c>
    </row>
    <row r="5303" spans="1:2" x14ac:dyDescent="0.25">
      <c r="A5303" s="62">
        <v>31281810</v>
      </c>
      <c r="B5303" s="63" t="s">
        <v>15632</v>
      </c>
    </row>
    <row r="5304" spans="1:2" x14ac:dyDescent="0.25">
      <c r="A5304" s="62">
        <v>31281811</v>
      </c>
      <c r="B5304" s="63" t="s">
        <v>8750</v>
      </c>
    </row>
    <row r="5305" spans="1:2" x14ac:dyDescent="0.25">
      <c r="A5305" s="62">
        <v>31281812</v>
      </c>
      <c r="B5305" s="63" t="s">
        <v>2277</v>
      </c>
    </row>
    <row r="5306" spans="1:2" x14ac:dyDescent="0.25">
      <c r="A5306" s="62">
        <v>31281813</v>
      </c>
      <c r="B5306" s="63" t="s">
        <v>17364</v>
      </c>
    </row>
    <row r="5307" spans="1:2" x14ac:dyDescent="0.25">
      <c r="A5307" s="62">
        <v>31281814</v>
      </c>
      <c r="B5307" s="63" t="s">
        <v>5650</v>
      </c>
    </row>
    <row r="5308" spans="1:2" x14ac:dyDescent="0.25">
      <c r="A5308" s="62">
        <v>31281815</v>
      </c>
      <c r="B5308" s="63" t="s">
        <v>5477</v>
      </c>
    </row>
    <row r="5309" spans="1:2" x14ac:dyDescent="0.25">
      <c r="A5309" s="62">
        <v>31281816</v>
      </c>
      <c r="B5309" s="63" t="s">
        <v>11244</v>
      </c>
    </row>
    <row r="5310" spans="1:2" x14ac:dyDescent="0.25">
      <c r="A5310" s="62">
        <v>31281817</v>
      </c>
      <c r="B5310" s="63" t="s">
        <v>944</v>
      </c>
    </row>
    <row r="5311" spans="1:2" x14ac:dyDescent="0.25">
      <c r="A5311" s="62">
        <v>31281818</v>
      </c>
      <c r="B5311" s="63" t="s">
        <v>3313</v>
      </c>
    </row>
    <row r="5312" spans="1:2" x14ac:dyDescent="0.25">
      <c r="A5312" s="62">
        <v>31281819</v>
      </c>
      <c r="B5312" s="63" t="s">
        <v>6191</v>
      </c>
    </row>
    <row r="5313" spans="1:2" x14ac:dyDescent="0.25">
      <c r="A5313" s="62">
        <v>31281901</v>
      </c>
      <c r="B5313" s="63" t="s">
        <v>10778</v>
      </c>
    </row>
    <row r="5314" spans="1:2" x14ac:dyDescent="0.25">
      <c r="A5314" s="62">
        <v>31281902</v>
      </c>
      <c r="B5314" s="63" t="s">
        <v>5876</v>
      </c>
    </row>
    <row r="5315" spans="1:2" x14ac:dyDescent="0.25">
      <c r="A5315" s="62">
        <v>31281903</v>
      </c>
      <c r="B5315" s="63" t="s">
        <v>15198</v>
      </c>
    </row>
    <row r="5316" spans="1:2" x14ac:dyDescent="0.25">
      <c r="A5316" s="62">
        <v>31281904</v>
      </c>
      <c r="B5316" s="63" t="s">
        <v>3356</v>
      </c>
    </row>
    <row r="5317" spans="1:2" x14ac:dyDescent="0.25">
      <c r="A5317" s="62">
        <v>31281905</v>
      </c>
      <c r="B5317" s="63" t="s">
        <v>10811</v>
      </c>
    </row>
    <row r="5318" spans="1:2" x14ac:dyDescent="0.25">
      <c r="A5318" s="62">
        <v>31281906</v>
      </c>
      <c r="B5318" s="63" t="s">
        <v>15834</v>
      </c>
    </row>
    <row r="5319" spans="1:2" x14ac:dyDescent="0.25">
      <c r="A5319" s="62">
        <v>31281907</v>
      </c>
      <c r="B5319" s="63" t="s">
        <v>17830</v>
      </c>
    </row>
    <row r="5320" spans="1:2" x14ac:dyDescent="0.25">
      <c r="A5320" s="62">
        <v>31281908</v>
      </c>
      <c r="B5320" s="63" t="s">
        <v>2104</v>
      </c>
    </row>
    <row r="5321" spans="1:2" x14ac:dyDescent="0.25">
      <c r="A5321" s="62">
        <v>31281909</v>
      </c>
      <c r="B5321" s="63" t="s">
        <v>14283</v>
      </c>
    </row>
    <row r="5322" spans="1:2" x14ac:dyDescent="0.25">
      <c r="A5322" s="62">
        <v>31281910</v>
      </c>
      <c r="B5322" s="63" t="s">
        <v>13115</v>
      </c>
    </row>
    <row r="5323" spans="1:2" x14ac:dyDescent="0.25">
      <c r="A5323" s="62">
        <v>31281911</v>
      </c>
      <c r="B5323" s="63" t="s">
        <v>8097</v>
      </c>
    </row>
    <row r="5324" spans="1:2" x14ac:dyDescent="0.25">
      <c r="A5324" s="62">
        <v>31281912</v>
      </c>
      <c r="B5324" s="63" t="s">
        <v>7215</v>
      </c>
    </row>
    <row r="5325" spans="1:2" x14ac:dyDescent="0.25">
      <c r="A5325" s="62">
        <v>31281913</v>
      </c>
      <c r="B5325" s="63" t="s">
        <v>2958</v>
      </c>
    </row>
    <row r="5326" spans="1:2" x14ac:dyDescent="0.25">
      <c r="A5326" s="62">
        <v>31281914</v>
      </c>
      <c r="B5326" s="63" t="s">
        <v>7305</v>
      </c>
    </row>
    <row r="5327" spans="1:2" x14ac:dyDescent="0.25">
      <c r="A5327" s="62">
        <v>31281915</v>
      </c>
      <c r="B5327" s="63" t="s">
        <v>1899</v>
      </c>
    </row>
    <row r="5328" spans="1:2" x14ac:dyDescent="0.25">
      <c r="A5328" s="62">
        <v>31281916</v>
      </c>
      <c r="B5328" s="63" t="s">
        <v>9282</v>
      </c>
    </row>
    <row r="5329" spans="1:2" x14ac:dyDescent="0.25">
      <c r="A5329" s="62">
        <v>31281917</v>
      </c>
      <c r="B5329" s="63" t="s">
        <v>8175</v>
      </c>
    </row>
    <row r="5330" spans="1:2" x14ac:dyDescent="0.25">
      <c r="A5330" s="62">
        <v>31281918</v>
      </c>
      <c r="B5330" s="63" t="s">
        <v>8902</v>
      </c>
    </row>
    <row r="5331" spans="1:2" x14ac:dyDescent="0.25">
      <c r="A5331" s="62">
        <v>31281919</v>
      </c>
      <c r="B5331" s="63" t="s">
        <v>3478</v>
      </c>
    </row>
    <row r="5332" spans="1:2" x14ac:dyDescent="0.25">
      <c r="A5332" s="62">
        <v>31282001</v>
      </c>
      <c r="B5332" s="63" t="s">
        <v>915</v>
      </c>
    </row>
    <row r="5333" spans="1:2" x14ac:dyDescent="0.25">
      <c r="A5333" s="62">
        <v>31282002</v>
      </c>
      <c r="B5333" s="63" t="s">
        <v>1111</v>
      </c>
    </row>
    <row r="5334" spans="1:2" x14ac:dyDescent="0.25">
      <c r="A5334" s="62">
        <v>31282003</v>
      </c>
      <c r="B5334" s="63" t="s">
        <v>13141</v>
      </c>
    </row>
    <row r="5335" spans="1:2" x14ac:dyDescent="0.25">
      <c r="A5335" s="62">
        <v>31282004</v>
      </c>
      <c r="B5335" s="63" t="s">
        <v>9370</v>
      </c>
    </row>
    <row r="5336" spans="1:2" x14ac:dyDescent="0.25">
      <c r="A5336" s="62">
        <v>31282005</v>
      </c>
      <c r="B5336" s="63" t="s">
        <v>7862</v>
      </c>
    </row>
    <row r="5337" spans="1:2" x14ac:dyDescent="0.25">
      <c r="A5337" s="62">
        <v>31282006</v>
      </c>
      <c r="B5337" s="63" t="s">
        <v>16956</v>
      </c>
    </row>
    <row r="5338" spans="1:2" x14ac:dyDescent="0.25">
      <c r="A5338" s="62">
        <v>31282007</v>
      </c>
      <c r="B5338" s="63" t="s">
        <v>8735</v>
      </c>
    </row>
    <row r="5339" spans="1:2" x14ac:dyDescent="0.25">
      <c r="A5339" s="62">
        <v>31282008</v>
      </c>
      <c r="B5339" s="63" t="s">
        <v>17596</v>
      </c>
    </row>
    <row r="5340" spans="1:2" x14ac:dyDescent="0.25">
      <c r="A5340" s="62">
        <v>31282009</v>
      </c>
      <c r="B5340" s="63" t="s">
        <v>5586</v>
      </c>
    </row>
    <row r="5341" spans="1:2" x14ac:dyDescent="0.25">
      <c r="A5341" s="62">
        <v>31282010</v>
      </c>
      <c r="B5341" s="63" t="s">
        <v>9043</v>
      </c>
    </row>
    <row r="5342" spans="1:2" x14ac:dyDescent="0.25">
      <c r="A5342" s="62">
        <v>31282011</v>
      </c>
      <c r="B5342" s="63" t="s">
        <v>9614</v>
      </c>
    </row>
    <row r="5343" spans="1:2" x14ac:dyDescent="0.25">
      <c r="A5343" s="62">
        <v>31282012</v>
      </c>
      <c r="B5343" s="63" t="s">
        <v>13344</v>
      </c>
    </row>
    <row r="5344" spans="1:2" x14ac:dyDescent="0.25">
      <c r="A5344" s="62">
        <v>31282013</v>
      </c>
      <c r="B5344" s="63" t="s">
        <v>8399</v>
      </c>
    </row>
    <row r="5345" spans="1:2" x14ac:dyDescent="0.25">
      <c r="A5345" s="62">
        <v>31282014</v>
      </c>
      <c r="B5345" s="63" t="s">
        <v>14140</v>
      </c>
    </row>
    <row r="5346" spans="1:2" x14ac:dyDescent="0.25">
      <c r="A5346" s="62">
        <v>31282015</v>
      </c>
      <c r="B5346" s="63" t="s">
        <v>9580</v>
      </c>
    </row>
    <row r="5347" spans="1:2" x14ac:dyDescent="0.25">
      <c r="A5347" s="62">
        <v>31282016</v>
      </c>
      <c r="B5347" s="63" t="s">
        <v>13842</v>
      </c>
    </row>
    <row r="5348" spans="1:2" x14ac:dyDescent="0.25">
      <c r="A5348" s="62">
        <v>31282017</v>
      </c>
      <c r="B5348" s="63" t="s">
        <v>9417</v>
      </c>
    </row>
    <row r="5349" spans="1:2" x14ac:dyDescent="0.25">
      <c r="A5349" s="62">
        <v>31282018</v>
      </c>
      <c r="B5349" s="63" t="s">
        <v>10598</v>
      </c>
    </row>
    <row r="5350" spans="1:2" x14ac:dyDescent="0.25">
      <c r="A5350" s="62">
        <v>31282019</v>
      </c>
      <c r="B5350" s="63" t="s">
        <v>14224</v>
      </c>
    </row>
    <row r="5351" spans="1:2" x14ac:dyDescent="0.25">
      <c r="A5351" s="62">
        <v>31282101</v>
      </c>
      <c r="B5351" s="63" t="s">
        <v>5010</v>
      </c>
    </row>
    <row r="5352" spans="1:2" x14ac:dyDescent="0.25">
      <c r="A5352" s="62">
        <v>31282102</v>
      </c>
      <c r="B5352" s="63" t="s">
        <v>14011</v>
      </c>
    </row>
    <row r="5353" spans="1:2" x14ac:dyDescent="0.25">
      <c r="A5353" s="62">
        <v>31282103</v>
      </c>
      <c r="B5353" s="63" t="s">
        <v>8831</v>
      </c>
    </row>
    <row r="5354" spans="1:2" x14ac:dyDescent="0.25">
      <c r="A5354" s="62">
        <v>31282104</v>
      </c>
      <c r="B5354" s="63" t="s">
        <v>12985</v>
      </c>
    </row>
    <row r="5355" spans="1:2" x14ac:dyDescent="0.25">
      <c r="A5355" s="62">
        <v>31282105</v>
      </c>
      <c r="B5355" s="63" t="s">
        <v>11896</v>
      </c>
    </row>
    <row r="5356" spans="1:2" x14ac:dyDescent="0.25">
      <c r="A5356" s="62">
        <v>31282106</v>
      </c>
      <c r="B5356" s="63" t="s">
        <v>7769</v>
      </c>
    </row>
    <row r="5357" spans="1:2" x14ac:dyDescent="0.25">
      <c r="A5357" s="62">
        <v>31282107</v>
      </c>
      <c r="B5357" s="63" t="s">
        <v>9796</v>
      </c>
    </row>
    <row r="5358" spans="1:2" x14ac:dyDescent="0.25">
      <c r="A5358" s="62">
        <v>31282108</v>
      </c>
      <c r="B5358" s="63" t="s">
        <v>12351</v>
      </c>
    </row>
    <row r="5359" spans="1:2" x14ac:dyDescent="0.25">
      <c r="A5359" s="62">
        <v>31282109</v>
      </c>
      <c r="B5359" s="63" t="s">
        <v>3409</v>
      </c>
    </row>
    <row r="5360" spans="1:2" x14ac:dyDescent="0.25">
      <c r="A5360" s="62">
        <v>31282110</v>
      </c>
      <c r="B5360" s="63" t="s">
        <v>14008</v>
      </c>
    </row>
    <row r="5361" spans="1:2" x14ac:dyDescent="0.25">
      <c r="A5361" s="62">
        <v>31282111</v>
      </c>
      <c r="B5361" s="63" t="s">
        <v>8957</v>
      </c>
    </row>
    <row r="5362" spans="1:2" x14ac:dyDescent="0.25">
      <c r="A5362" s="62">
        <v>31282112</v>
      </c>
      <c r="B5362" s="63" t="s">
        <v>13863</v>
      </c>
    </row>
    <row r="5363" spans="1:2" x14ac:dyDescent="0.25">
      <c r="A5363" s="62">
        <v>31282113</v>
      </c>
      <c r="B5363" s="63" t="s">
        <v>11897</v>
      </c>
    </row>
    <row r="5364" spans="1:2" x14ac:dyDescent="0.25">
      <c r="A5364" s="62">
        <v>31282114</v>
      </c>
      <c r="B5364" s="63" t="s">
        <v>14516</v>
      </c>
    </row>
    <row r="5365" spans="1:2" x14ac:dyDescent="0.25">
      <c r="A5365" s="62">
        <v>31282115</v>
      </c>
      <c r="B5365" s="63" t="s">
        <v>11593</v>
      </c>
    </row>
    <row r="5366" spans="1:2" x14ac:dyDescent="0.25">
      <c r="A5366" s="62">
        <v>31282116</v>
      </c>
      <c r="B5366" s="63" t="s">
        <v>2862</v>
      </c>
    </row>
    <row r="5367" spans="1:2" x14ac:dyDescent="0.25">
      <c r="A5367" s="62">
        <v>31282117</v>
      </c>
      <c r="B5367" s="63" t="s">
        <v>1349</v>
      </c>
    </row>
    <row r="5368" spans="1:2" x14ac:dyDescent="0.25">
      <c r="A5368" s="62">
        <v>31282118</v>
      </c>
      <c r="B5368" s="63" t="s">
        <v>11381</v>
      </c>
    </row>
    <row r="5369" spans="1:2" x14ac:dyDescent="0.25">
      <c r="A5369" s="62">
        <v>31282119</v>
      </c>
      <c r="B5369" s="63" t="s">
        <v>6625</v>
      </c>
    </row>
    <row r="5370" spans="1:2" x14ac:dyDescent="0.25">
      <c r="A5370" s="62">
        <v>31282201</v>
      </c>
      <c r="B5370" s="63" t="s">
        <v>10837</v>
      </c>
    </row>
    <row r="5371" spans="1:2" x14ac:dyDescent="0.25">
      <c r="A5371" s="62">
        <v>31282202</v>
      </c>
      <c r="B5371" s="63" t="s">
        <v>15271</v>
      </c>
    </row>
    <row r="5372" spans="1:2" x14ac:dyDescent="0.25">
      <c r="A5372" s="62">
        <v>31282203</v>
      </c>
      <c r="B5372" s="63" t="s">
        <v>12752</v>
      </c>
    </row>
    <row r="5373" spans="1:2" x14ac:dyDescent="0.25">
      <c r="A5373" s="62">
        <v>31282204</v>
      </c>
      <c r="B5373" s="63" t="s">
        <v>6330</v>
      </c>
    </row>
    <row r="5374" spans="1:2" x14ac:dyDescent="0.25">
      <c r="A5374" s="62">
        <v>31282205</v>
      </c>
      <c r="B5374" s="63" t="s">
        <v>2244</v>
      </c>
    </row>
    <row r="5375" spans="1:2" x14ac:dyDescent="0.25">
      <c r="A5375" s="62">
        <v>31282206</v>
      </c>
      <c r="B5375" s="63" t="s">
        <v>2303</v>
      </c>
    </row>
    <row r="5376" spans="1:2" x14ac:dyDescent="0.25">
      <c r="A5376" s="62">
        <v>31282207</v>
      </c>
      <c r="B5376" s="63" t="s">
        <v>1053</v>
      </c>
    </row>
    <row r="5377" spans="1:2" x14ac:dyDescent="0.25">
      <c r="A5377" s="62">
        <v>31282208</v>
      </c>
      <c r="B5377" s="63" t="s">
        <v>10267</v>
      </c>
    </row>
    <row r="5378" spans="1:2" x14ac:dyDescent="0.25">
      <c r="A5378" s="62">
        <v>31282209</v>
      </c>
      <c r="B5378" s="63" t="s">
        <v>18596</v>
      </c>
    </row>
    <row r="5379" spans="1:2" x14ac:dyDescent="0.25">
      <c r="A5379" s="62">
        <v>31282210</v>
      </c>
      <c r="B5379" s="63" t="s">
        <v>3097</v>
      </c>
    </row>
    <row r="5380" spans="1:2" x14ac:dyDescent="0.25">
      <c r="A5380" s="62">
        <v>31282211</v>
      </c>
      <c r="B5380" s="63" t="s">
        <v>3387</v>
      </c>
    </row>
    <row r="5381" spans="1:2" x14ac:dyDescent="0.25">
      <c r="A5381" s="62">
        <v>31282212</v>
      </c>
      <c r="B5381" s="63" t="s">
        <v>7291</v>
      </c>
    </row>
    <row r="5382" spans="1:2" x14ac:dyDescent="0.25">
      <c r="A5382" s="62">
        <v>31282213</v>
      </c>
      <c r="B5382" s="63" t="s">
        <v>16594</v>
      </c>
    </row>
    <row r="5383" spans="1:2" x14ac:dyDescent="0.25">
      <c r="A5383" s="62">
        <v>31282214</v>
      </c>
      <c r="B5383" s="63" t="s">
        <v>8121</v>
      </c>
    </row>
    <row r="5384" spans="1:2" x14ac:dyDescent="0.25">
      <c r="A5384" s="62">
        <v>31282215</v>
      </c>
      <c r="B5384" s="63" t="s">
        <v>10406</v>
      </c>
    </row>
    <row r="5385" spans="1:2" x14ac:dyDescent="0.25">
      <c r="A5385" s="62">
        <v>31282216</v>
      </c>
      <c r="B5385" s="63" t="s">
        <v>6862</v>
      </c>
    </row>
    <row r="5386" spans="1:2" x14ac:dyDescent="0.25">
      <c r="A5386" s="62">
        <v>31282217</v>
      </c>
      <c r="B5386" s="63" t="s">
        <v>9429</v>
      </c>
    </row>
    <row r="5387" spans="1:2" x14ac:dyDescent="0.25">
      <c r="A5387" s="62">
        <v>31282218</v>
      </c>
      <c r="B5387" s="63" t="s">
        <v>5760</v>
      </c>
    </row>
    <row r="5388" spans="1:2" x14ac:dyDescent="0.25">
      <c r="A5388" s="62">
        <v>31282219</v>
      </c>
      <c r="B5388" s="63" t="s">
        <v>3040</v>
      </c>
    </row>
    <row r="5389" spans="1:2" x14ac:dyDescent="0.25">
      <c r="A5389" s="62">
        <v>31282301</v>
      </c>
      <c r="B5389" s="63" t="s">
        <v>17515</v>
      </c>
    </row>
    <row r="5390" spans="1:2" x14ac:dyDescent="0.25">
      <c r="A5390" s="62">
        <v>31282302</v>
      </c>
      <c r="B5390" s="63" t="s">
        <v>8343</v>
      </c>
    </row>
    <row r="5391" spans="1:2" x14ac:dyDescent="0.25">
      <c r="A5391" s="62">
        <v>31282303</v>
      </c>
      <c r="B5391" s="63" t="s">
        <v>3175</v>
      </c>
    </row>
    <row r="5392" spans="1:2" x14ac:dyDescent="0.25">
      <c r="A5392" s="62">
        <v>31282304</v>
      </c>
      <c r="B5392" s="63" t="s">
        <v>250</v>
      </c>
    </row>
    <row r="5393" spans="1:2" x14ac:dyDescent="0.25">
      <c r="A5393" s="62">
        <v>31282305</v>
      </c>
      <c r="B5393" s="63" t="s">
        <v>6185</v>
      </c>
    </row>
    <row r="5394" spans="1:2" x14ac:dyDescent="0.25">
      <c r="A5394" s="62">
        <v>31282306</v>
      </c>
      <c r="B5394" s="63" t="s">
        <v>14005</v>
      </c>
    </row>
    <row r="5395" spans="1:2" x14ac:dyDescent="0.25">
      <c r="A5395" s="62">
        <v>31282307</v>
      </c>
      <c r="B5395" s="63" t="s">
        <v>14774</v>
      </c>
    </row>
    <row r="5396" spans="1:2" x14ac:dyDescent="0.25">
      <c r="A5396" s="62">
        <v>31282308</v>
      </c>
      <c r="B5396" s="63" t="s">
        <v>8736</v>
      </c>
    </row>
    <row r="5397" spans="1:2" x14ac:dyDescent="0.25">
      <c r="A5397" s="62">
        <v>31282309</v>
      </c>
      <c r="B5397" s="63" t="s">
        <v>9795</v>
      </c>
    </row>
    <row r="5398" spans="1:2" x14ac:dyDescent="0.25">
      <c r="A5398" s="62">
        <v>31282310</v>
      </c>
      <c r="B5398" s="63" t="s">
        <v>12976</v>
      </c>
    </row>
    <row r="5399" spans="1:2" x14ac:dyDescent="0.25">
      <c r="A5399" s="62">
        <v>31282311</v>
      </c>
      <c r="B5399" s="63" t="s">
        <v>4542</v>
      </c>
    </row>
    <row r="5400" spans="1:2" x14ac:dyDescent="0.25">
      <c r="A5400" s="62">
        <v>31282312</v>
      </c>
      <c r="B5400" s="63" t="s">
        <v>8465</v>
      </c>
    </row>
    <row r="5401" spans="1:2" x14ac:dyDescent="0.25">
      <c r="A5401" s="62">
        <v>31282313</v>
      </c>
      <c r="B5401" s="63" t="s">
        <v>8811</v>
      </c>
    </row>
    <row r="5402" spans="1:2" x14ac:dyDescent="0.25">
      <c r="A5402" s="62">
        <v>31282314</v>
      </c>
      <c r="B5402" s="63" t="s">
        <v>13591</v>
      </c>
    </row>
    <row r="5403" spans="1:2" x14ac:dyDescent="0.25">
      <c r="A5403" s="62">
        <v>31282315</v>
      </c>
      <c r="B5403" s="63" t="s">
        <v>16447</v>
      </c>
    </row>
    <row r="5404" spans="1:2" x14ac:dyDescent="0.25">
      <c r="A5404" s="62">
        <v>31282316</v>
      </c>
      <c r="B5404" s="63" t="s">
        <v>5021</v>
      </c>
    </row>
    <row r="5405" spans="1:2" x14ac:dyDescent="0.25">
      <c r="A5405" s="62">
        <v>31282317</v>
      </c>
      <c r="B5405" s="63" t="s">
        <v>13438</v>
      </c>
    </row>
    <row r="5406" spans="1:2" x14ac:dyDescent="0.25">
      <c r="A5406" s="62">
        <v>31282318</v>
      </c>
      <c r="B5406" s="63" t="s">
        <v>10599</v>
      </c>
    </row>
    <row r="5407" spans="1:2" x14ac:dyDescent="0.25">
      <c r="A5407" s="62">
        <v>31282319</v>
      </c>
      <c r="B5407" s="63" t="s">
        <v>9259</v>
      </c>
    </row>
    <row r="5408" spans="1:2" x14ac:dyDescent="0.25">
      <c r="A5408" s="62">
        <v>31282401</v>
      </c>
      <c r="B5408" s="63" t="s">
        <v>13758</v>
      </c>
    </row>
    <row r="5409" spans="1:2" x14ac:dyDescent="0.25">
      <c r="A5409" s="62">
        <v>31282402</v>
      </c>
      <c r="B5409" s="63" t="s">
        <v>10043</v>
      </c>
    </row>
    <row r="5410" spans="1:2" x14ac:dyDescent="0.25">
      <c r="A5410" s="62">
        <v>31282403</v>
      </c>
      <c r="B5410" s="63" t="s">
        <v>15528</v>
      </c>
    </row>
    <row r="5411" spans="1:2" x14ac:dyDescent="0.25">
      <c r="A5411" s="62">
        <v>31282404</v>
      </c>
      <c r="B5411" s="63" t="s">
        <v>6581</v>
      </c>
    </row>
    <row r="5412" spans="1:2" x14ac:dyDescent="0.25">
      <c r="A5412" s="62">
        <v>31282405</v>
      </c>
      <c r="B5412" s="63" t="s">
        <v>13614</v>
      </c>
    </row>
    <row r="5413" spans="1:2" x14ac:dyDescent="0.25">
      <c r="A5413" s="62">
        <v>31282406</v>
      </c>
      <c r="B5413" s="63" t="s">
        <v>11348</v>
      </c>
    </row>
    <row r="5414" spans="1:2" x14ac:dyDescent="0.25">
      <c r="A5414" s="62">
        <v>31282407</v>
      </c>
      <c r="B5414" s="63" t="s">
        <v>14833</v>
      </c>
    </row>
    <row r="5415" spans="1:2" x14ac:dyDescent="0.25">
      <c r="A5415" s="62">
        <v>31282408</v>
      </c>
      <c r="B5415" s="63" t="s">
        <v>5354</v>
      </c>
    </row>
    <row r="5416" spans="1:2" x14ac:dyDescent="0.25">
      <c r="A5416" s="62">
        <v>31282409</v>
      </c>
      <c r="B5416" s="63" t="s">
        <v>2525</v>
      </c>
    </row>
    <row r="5417" spans="1:2" x14ac:dyDescent="0.25">
      <c r="A5417" s="62">
        <v>31282410</v>
      </c>
      <c r="B5417" s="63" t="s">
        <v>11568</v>
      </c>
    </row>
    <row r="5418" spans="1:2" x14ac:dyDescent="0.25">
      <c r="A5418" s="62">
        <v>31282411</v>
      </c>
      <c r="B5418" s="63" t="s">
        <v>15639</v>
      </c>
    </row>
    <row r="5419" spans="1:2" x14ac:dyDescent="0.25">
      <c r="A5419" s="62">
        <v>31282412</v>
      </c>
      <c r="B5419" s="63" t="s">
        <v>2553</v>
      </c>
    </row>
    <row r="5420" spans="1:2" x14ac:dyDescent="0.25">
      <c r="A5420" s="62">
        <v>31282413</v>
      </c>
      <c r="B5420" s="63" t="s">
        <v>11959</v>
      </c>
    </row>
    <row r="5421" spans="1:2" x14ac:dyDescent="0.25">
      <c r="A5421" s="62">
        <v>31282414</v>
      </c>
      <c r="B5421" s="63" t="s">
        <v>7564</v>
      </c>
    </row>
    <row r="5422" spans="1:2" x14ac:dyDescent="0.25">
      <c r="A5422" s="62">
        <v>31282415</v>
      </c>
      <c r="B5422" s="63" t="s">
        <v>3276</v>
      </c>
    </row>
    <row r="5423" spans="1:2" x14ac:dyDescent="0.25">
      <c r="A5423" s="62">
        <v>31282416</v>
      </c>
      <c r="B5423" s="63" t="s">
        <v>4471</v>
      </c>
    </row>
    <row r="5424" spans="1:2" x14ac:dyDescent="0.25">
      <c r="A5424" s="62">
        <v>31282417</v>
      </c>
      <c r="B5424" s="63" t="s">
        <v>5368</v>
      </c>
    </row>
    <row r="5425" spans="1:2" x14ac:dyDescent="0.25">
      <c r="A5425" s="62">
        <v>31282418</v>
      </c>
      <c r="B5425" s="63" t="s">
        <v>18265</v>
      </c>
    </row>
    <row r="5426" spans="1:2" x14ac:dyDescent="0.25">
      <c r="A5426" s="62">
        <v>31282419</v>
      </c>
      <c r="B5426" s="63" t="s">
        <v>4170</v>
      </c>
    </row>
    <row r="5427" spans="1:2" x14ac:dyDescent="0.25">
      <c r="A5427" s="62">
        <v>31291101</v>
      </c>
      <c r="B5427" s="63" t="s">
        <v>4652</v>
      </c>
    </row>
    <row r="5428" spans="1:2" x14ac:dyDescent="0.25">
      <c r="A5428" s="62">
        <v>31291102</v>
      </c>
      <c r="B5428" s="63" t="s">
        <v>18672</v>
      </c>
    </row>
    <row r="5429" spans="1:2" x14ac:dyDescent="0.25">
      <c r="A5429" s="62">
        <v>31291103</v>
      </c>
      <c r="B5429" s="63" t="s">
        <v>865</v>
      </c>
    </row>
    <row r="5430" spans="1:2" x14ac:dyDescent="0.25">
      <c r="A5430" s="62">
        <v>31291104</v>
      </c>
      <c r="B5430" s="63" t="s">
        <v>12301</v>
      </c>
    </row>
    <row r="5431" spans="1:2" x14ac:dyDescent="0.25">
      <c r="A5431" s="62">
        <v>31291105</v>
      </c>
      <c r="B5431" s="63" t="s">
        <v>13752</v>
      </c>
    </row>
    <row r="5432" spans="1:2" x14ac:dyDescent="0.25">
      <c r="A5432" s="62">
        <v>31291106</v>
      </c>
      <c r="B5432" s="63" t="s">
        <v>18064</v>
      </c>
    </row>
    <row r="5433" spans="1:2" x14ac:dyDescent="0.25">
      <c r="A5433" s="62">
        <v>31291107</v>
      </c>
      <c r="B5433" s="63" t="s">
        <v>15730</v>
      </c>
    </row>
    <row r="5434" spans="1:2" x14ac:dyDescent="0.25">
      <c r="A5434" s="62">
        <v>31291108</v>
      </c>
      <c r="B5434" s="63" t="s">
        <v>8400</v>
      </c>
    </row>
    <row r="5435" spans="1:2" x14ac:dyDescent="0.25">
      <c r="A5435" s="62">
        <v>31291109</v>
      </c>
      <c r="B5435" s="63" t="s">
        <v>2394</v>
      </c>
    </row>
    <row r="5436" spans="1:2" x14ac:dyDescent="0.25">
      <c r="A5436" s="62">
        <v>31291110</v>
      </c>
      <c r="B5436" s="63" t="s">
        <v>2019</v>
      </c>
    </row>
    <row r="5437" spans="1:2" x14ac:dyDescent="0.25">
      <c r="A5437" s="62">
        <v>31291111</v>
      </c>
      <c r="B5437" s="63" t="s">
        <v>11131</v>
      </c>
    </row>
    <row r="5438" spans="1:2" x14ac:dyDescent="0.25">
      <c r="A5438" s="62">
        <v>31291112</v>
      </c>
      <c r="B5438" s="63" t="s">
        <v>18554</v>
      </c>
    </row>
    <row r="5439" spans="1:2" x14ac:dyDescent="0.25">
      <c r="A5439" s="62">
        <v>31291113</v>
      </c>
      <c r="B5439" s="63" t="s">
        <v>12562</v>
      </c>
    </row>
    <row r="5440" spans="1:2" x14ac:dyDescent="0.25">
      <c r="A5440" s="62">
        <v>31291114</v>
      </c>
      <c r="B5440" s="63" t="s">
        <v>12233</v>
      </c>
    </row>
    <row r="5441" spans="1:2" x14ac:dyDescent="0.25">
      <c r="A5441" s="62">
        <v>31291115</v>
      </c>
      <c r="B5441" s="63" t="s">
        <v>15736</v>
      </c>
    </row>
    <row r="5442" spans="1:2" x14ac:dyDescent="0.25">
      <c r="A5442" s="62">
        <v>31291116</v>
      </c>
      <c r="B5442" s="63" t="s">
        <v>463</v>
      </c>
    </row>
    <row r="5443" spans="1:2" x14ac:dyDescent="0.25">
      <c r="A5443" s="62">
        <v>31291117</v>
      </c>
      <c r="B5443" s="63" t="s">
        <v>11495</v>
      </c>
    </row>
    <row r="5444" spans="1:2" x14ac:dyDescent="0.25">
      <c r="A5444" s="62">
        <v>31291118</v>
      </c>
      <c r="B5444" s="63" t="s">
        <v>15131</v>
      </c>
    </row>
    <row r="5445" spans="1:2" x14ac:dyDescent="0.25">
      <c r="A5445" s="62">
        <v>31291119</v>
      </c>
      <c r="B5445" s="63" t="s">
        <v>2894</v>
      </c>
    </row>
    <row r="5446" spans="1:2" x14ac:dyDescent="0.25">
      <c r="A5446" s="62">
        <v>31291120</v>
      </c>
      <c r="B5446" s="63" t="s">
        <v>13725</v>
      </c>
    </row>
    <row r="5447" spans="1:2" x14ac:dyDescent="0.25">
      <c r="A5447" s="62">
        <v>31291201</v>
      </c>
      <c r="B5447" s="63" t="s">
        <v>5990</v>
      </c>
    </row>
    <row r="5448" spans="1:2" x14ac:dyDescent="0.25">
      <c r="A5448" s="62">
        <v>31291202</v>
      </c>
      <c r="B5448" s="63" t="s">
        <v>18234</v>
      </c>
    </row>
    <row r="5449" spans="1:2" x14ac:dyDescent="0.25">
      <c r="A5449" s="62">
        <v>31291203</v>
      </c>
      <c r="B5449" s="63" t="s">
        <v>7612</v>
      </c>
    </row>
    <row r="5450" spans="1:2" x14ac:dyDescent="0.25">
      <c r="A5450" s="62">
        <v>31291204</v>
      </c>
      <c r="B5450" s="63" t="s">
        <v>12244</v>
      </c>
    </row>
    <row r="5451" spans="1:2" x14ac:dyDescent="0.25">
      <c r="A5451" s="62">
        <v>31291205</v>
      </c>
      <c r="B5451" s="63" t="s">
        <v>2518</v>
      </c>
    </row>
    <row r="5452" spans="1:2" x14ac:dyDescent="0.25">
      <c r="A5452" s="62">
        <v>31291206</v>
      </c>
      <c r="B5452" s="63" t="s">
        <v>9886</v>
      </c>
    </row>
    <row r="5453" spans="1:2" x14ac:dyDescent="0.25">
      <c r="A5453" s="62">
        <v>31291207</v>
      </c>
      <c r="B5453" s="63" t="s">
        <v>16846</v>
      </c>
    </row>
    <row r="5454" spans="1:2" x14ac:dyDescent="0.25">
      <c r="A5454" s="62">
        <v>31291208</v>
      </c>
      <c r="B5454" s="63" t="s">
        <v>14322</v>
      </c>
    </row>
    <row r="5455" spans="1:2" x14ac:dyDescent="0.25">
      <c r="A5455" s="62">
        <v>31291209</v>
      </c>
      <c r="B5455" s="63" t="s">
        <v>8335</v>
      </c>
    </row>
    <row r="5456" spans="1:2" x14ac:dyDescent="0.25">
      <c r="A5456" s="62">
        <v>31291210</v>
      </c>
      <c r="B5456" s="63" t="s">
        <v>17623</v>
      </c>
    </row>
    <row r="5457" spans="1:2" x14ac:dyDescent="0.25">
      <c r="A5457" s="62">
        <v>31291211</v>
      </c>
      <c r="B5457" s="63" t="s">
        <v>5129</v>
      </c>
    </row>
    <row r="5458" spans="1:2" x14ac:dyDescent="0.25">
      <c r="A5458" s="62">
        <v>31291212</v>
      </c>
      <c r="B5458" s="63" t="s">
        <v>7605</v>
      </c>
    </row>
    <row r="5459" spans="1:2" x14ac:dyDescent="0.25">
      <c r="A5459" s="62">
        <v>31291213</v>
      </c>
      <c r="B5459" s="63" t="s">
        <v>11824</v>
      </c>
    </row>
    <row r="5460" spans="1:2" x14ac:dyDescent="0.25">
      <c r="A5460" s="62">
        <v>31291214</v>
      </c>
      <c r="B5460" s="63" t="s">
        <v>103</v>
      </c>
    </row>
    <row r="5461" spans="1:2" x14ac:dyDescent="0.25">
      <c r="A5461" s="62">
        <v>31291215</v>
      </c>
      <c r="B5461" s="63" t="s">
        <v>9669</v>
      </c>
    </row>
    <row r="5462" spans="1:2" x14ac:dyDescent="0.25">
      <c r="A5462" s="62">
        <v>31291216</v>
      </c>
      <c r="B5462" s="63" t="s">
        <v>4232</v>
      </c>
    </row>
    <row r="5463" spans="1:2" x14ac:dyDescent="0.25">
      <c r="A5463" s="62">
        <v>31291217</v>
      </c>
      <c r="B5463" s="63" t="s">
        <v>6672</v>
      </c>
    </row>
    <row r="5464" spans="1:2" x14ac:dyDescent="0.25">
      <c r="A5464" s="62">
        <v>31291218</v>
      </c>
      <c r="B5464" s="63" t="s">
        <v>14699</v>
      </c>
    </row>
    <row r="5465" spans="1:2" x14ac:dyDescent="0.25">
      <c r="A5465" s="62">
        <v>31291219</v>
      </c>
      <c r="B5465" s="63" t="s">
        <v>12856</v>
      </c>
    </row>
    <row r="5466" spans="1:2" x14ac:dyDescent="0.25">
      <c r="A5466" s="62">
        <v>31291220</v>
      </c>
      <c r="B5466" s="63" t="s">
        <v>3837</v>
      </c>
    </row>
    <row r="5467" spans="1:2" x14ac:dyDescent="0.25">
      <c r="A5467" s="62">
        <v>31291301</v>
      </c>
      <c r="B5467" s="63" t="s">
        <v>16163</v>
      </c>
    </row>
    <row r="5468" spans="1:2" x14ac:dyDescent="0.25">
      <c r="A5468" s="62">
        <v>31291302</v>
      </c>
      <c r="B5468" s="63" t="s">
        <v>10968</v>
      </c>
    </row>
    <row r="5469" spans="1:2" x14ac:dyDescent="0.25">
      <c r="A5469" s="62">
        <v>31291303</v>
      </c>
      <c r="B5469" s="63" t="s">
        <v>6513</v>
      </c>
    </row>
    <row r="5470" spans="1:2" x14ac:dyDescent="0.25">
      <c r="A5470" s="62">
        <v>31291304</v>
      </c>
      <c r="B5470" s="63" t="s">
        <v>16633</v>
      </c>
    </row>
    <row r="5471" spans="1:2" x14ac:dyDescent="0.25">
      <c r="A5471" s="62">
        <v>31291305</v>
      </c>
      <c r="B5471" s="63" t="s">
        <v>2567</v>
      </c>
    </row>
    <row r="5472" spans="1:2" x14ac:dyDescent="0.25">
      <c r="A5472" s="62">
        <v>31291306</v>
      </c>
      <c r="B5472" s="63" t="s">
        <v>4961</v>
      </c>
    </row>
    <row r="5473" spans="1:2" x14ac:dyDescent="0.25">
      <c r="A5473" s="62">
        <v>31291307</v>
      </c>
      <c r="B5473" s="63" t="s">
        <v>13335</v>
      </c>
    </row>
    <row r="5474" spans="1:2" x14ac:dyDescent="0.25">
      <c r="A5474" s="62">
        <v>31291308</v>
      </c>
      <c r="B5474" s="63" t="s">
        <v>18611</v>
      </c>
    </row>
    <row r="5475" spans="1:2" x14ac:dyDescent="0.25">
      <c r="A5475" s="62">
        <v>31291309</v>
      </c>
      <c r="B5475" s="63" t="s">
        <v>2812</v>
      </c>
    </row>
    <row r="5476" spans="1:2" x14ac:dyDescent="0.25">
      <c r="A5476" s="62">
        <v>31291310</v>
      </c>
      <c r="B5476" s="63" t="s">
        <v>7341</v>
      </c>
    </row>
    <row r="5477" spans="1:2" x14ac:dyDescent="0.25">
      <c r="A5477" s="62">
        <v>31291311</v>
      </c>
      <c r="B5477" s="63" t="s">
        <v>5726</v>
      </c>
    </row>
    <row r="5478" spans="1:2" x14ac:dyDescent="0.25">
      <c r="A5478" s="62">
        <v>31291312</v>
      </c>
      <c r="B5478" s="63" t="s">
        <v>10264</v>
      </c>
    </row>
    <row r="5479" spans="1:2" x14ac:dyDescent="0.25">
      <c r="A5479" s="62">
        <v>31291313</v>
      </c>
      <c r="B5479" s="63" t="s">
        <v>3941</v>
      </c>
    </row>
    <row r="5480" spans="1:2" x14ac:dyDescent="0.25">
      <c r="A5480" s="62">
        <v>31291314</v>
      </c>
      <c r="B5480" s="63" t="s">
        <v>16746</v>
      </c>
    </row>
    <row r="5481" spans="1:2" x14ac:dyDescent="0.25">
      <c r="A5481" s="62">
        <v>31291315</v>
      </c>
      <c r="B5481" s="63" t="s">
        <v>10122</v>
      </c>
    </row>
    <row r="5482" spans="1:2" x14ac:dyDescent="0.25">
      <c r="A5482" s="62">
        <v>31291316</v>
      </c>
      <c r="B5482" s="63" t="s">
        <v>4842</v>
      </c>
    </row>
    <row r="5483" spans="1:2" x14ac:dyDescent="0.25">
      <c r="A5483" s="62">
        <v>31291317</v>
      </c>
      <c r="B5483" s="63" t="s">
        <v>16875</v>
      </c>
    </row>
    <row r="5484" spans="1:2" x14ac:dyDescent="0.25">
      <c r="A5484" s="62">
        <v>31291318</v>
      </c>
      <c r="B5484" s="63" t="s">
        <v>15031</v>
      </c>
    </row>
    <row r="5485" spans="1:2" x14ac:dyDescent="0.25">
      <c r="A5485" s="62">
        <v>31291319</v>
      </c>
      <c r="B5485" s="63" t="s">
        <v>4591</v>
      </c>
    </row>
    <row r="5486" spans="1:2" x14ac:dyDescent="0.25">
      <c r="A5486" s="62">
        <v>31291320</v>
      </c>
      <c r="B5486" s="63" t="s">
        <v>1717</v>
      </c>
    </row>
    <row r="5487" spans="1:2" x14ac:dyDescent="0.25">
      <c r="A5487" s="62">
        <v>31291401</v>
      </c>
      <c r="B5487" s="63" t="s">
        <v>9636</v>
      </c>
    </row>
    <row r="5488" spans="1:2" x14ac:dyDescent="0.25">
      <c r="A5488" s="62">
        <v>31291402</v>
      </c>
      <c r="B5488" s="63" t="s">
        <v>14705</v>
      </c>
    </row>
    <row r="5489" spans="1:2" x14ac:dyDescent="0.25">
      <c r="A5489" s="62">
        <v>31291403</v>
      </c>
      <c r="B5489" s="63" t="s">
        <v>9555</v>
      </c>
    </row>
    <row r="5490" spans="1:2" x14ac:dyDescent="0.25">
      <c r="A5490" s="62">
        <v>31291404</v>
      </c>
      <c r="B5490" s="63" t="s">
        <v>3122</v>
      </c>
    </row>
    <row r="5491" spans="1:2" x14ac:dyDescent="0.25">
      <c r="A5491" s="62">
        <v>31291405</v>
      </c>
      <c r="B5491" s="63" t="s">
        <v>8582</v>
      </c>
    </row>
    <row r="5492" spans="1:2" x14ac:dyDescent="0.25">
      <c r="A5492" s="62">
        <v>31291406</v>
      </c>
      <c r="B5492" s="63" t="s">
        <v>592</v>
      </c>
    </row>
    <row r="5493" spans="1:2" x14ac:dyDescent="0.25">
      <c r="A5493" s="62">
        <v>31291407</v>
      </c>
      <c r="B5493" s="63" t="s">
        <v>15653</v>
      </c>
    </row>
    <row r="5494" spans="1:2" x14ac:dyDescent="0.25">
      <c r="A5494" s="62">
        <v>31291408</v>
      </c>
      <c r="B5494" s="63" t="s">
        <v>13055</v>
      </c>
    </row>
    <row r="5495" spans="1:2" x14ac:dyDescent="0.25">
      <c r="A5495" s="62">
        <v>31291409</v>
      </c>
      <c r="B5495" s="63" t="s">
        <v>3201</v>
      </c>
    </row>
    <row r="5496" spans="1:2" x14ac:dyDescent="0.25">
      <c r="A5496" s="62">
        <v>31291410</v>
      </c>
      <c r="B5496" s="63" t="s">
        <v>17977</v>
      </c>
    </row>
    <row r="5497" spans="1:2" x14ac:dyDescent="0.25">
      <c r="A5497" s="62">
        <v>31291411</v>
      </c>
      <c r="B5497" s="63" t="s">
        <v>13762</v>
      </c>
    </row>
    <row r="5498" spans="1:2" x14ac:dyDescent="0.25">
      <c r="A5498" s="62">
        <v>31291412</v>
      </c>
      <c r="B5498" s="63" t="s">
        <v>14768</v>
      </c>
    </row>
    <row r="5499" spans="1:2" x14ac:dyDescent="0.25">
      <c r="A5499" s="62">
        <v>31291413</v>
      </c>
      <c r="B5499" s="63" t="s">
        <v>11939</v>
      </c>
    </row>
    <row r="5500" spans="1:2" x14ac:dyDescent="0.25">
      <c r="A5500" s="62">
        <v>31291414</v>
      </c>
      <c r="B5500" s="63" t="s">
        <v>14342</v>
      </c>
    </row>
    <row r="5501" spans="1:2" x14ac:dyDescent="0.25">
      <c r="A5501" s="62">
        <v>31291415</v>
      </c>
      <c r="B5501" s="63" t="s">
        <v>17437</v>
      </c>
    </row>
    <row r="5502" spans="1:2" x14ac:dyDescent="0.25">
      <c r="A5502" s="62">
        <v>31291416</v>
      </c>
      <c r="B5502" s="63" t="s">
        <v>14781</v>
      </c>
    </row>
    <row r="5503" spans="1:2" x14ac:dyDescent="0.25">
      <c r="A5503" s="62">
        <v>31291417</v>
      </c>
      <c r="B5503" s="63" t="s">
        <v>6887</v>
      </c>
    </row>
    <row r="5504" spans="1:2" x14ac:dyDescent="0.25">
      <c r="A5504" s="62">
        <v>31291418</v>
      </c>
      <c r="B5504" s="63" t="s">
        <v>9521</v>
      </c>
    </row>
    <row r="5505" spans="1:2" x14ac:dyDescent="0.25">
      <c r="A5505" s="62">
        <v>31291419</v>
      </c>
      <c r="B5505" s="63" t="s">
        <v>3352</v>
      </c>
    </row>
    <row r="5506" spans="1:2" x14ac:dyDescent="0.25">
      <c r="A5506" s="62">
        <v>31291420</v>
      </c>
      <c r="B5506" s="63" t="s">
        <v>14386</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8190</v>
      </c>
    </row>
    <row r="5514" spans="1:2" x14ac:dyDescent="0.25">
      <c r="A5514" s="62">
        <v>31301108</v>
      </c>
      <c r="B5514" s="63" t="s">
        <v>788</v>
      </c>
    </row>
    <row r="5515" spans="1:2" x14ac:dyDescent="0.25">
      <c r="A5515" s="62">
        <v>31301109</v>
      </c>
      <c r="B5515" s="63" t="s">
        <v>9616</v>
      </c>
    </row>
    <row r="5516" spans="1:2" x14ac:dyDescent="0.25">
      <c r="A5516" s="62">
        <v>31301110</v>
      </c>
      <c r="B5516" s="63" t="s">
        <v>7373</v>
      </c>
    </row>
    <row r="5517" spans="1:2" x14ac:dyDescent="0.25">
      <c r="A5517" s="62">
        <v>31301111</v>
      </c>
      <c r="B5517" s="63" t="s">
        <v>9733</v>
      </c>
    </row>
    <row r="5518" spans="1:2" x14ac:dyDescent="0.25">
      <c r="A5518" s="62">
        <v>31301112</v>
      </c>
      <c r="B5518" s="63" t="s">
        <v>6352</v>
      </c>
    </row>
    <row r="5519" spans="1:2" x14ac:dyDescent="0.25">
      <c r="A5519" s="62">
        <v>31301113</v>
      </c>
      <c r="B5519" s="63" t="s">
        <v>3876</v>
      </c>
    </row>
    <row r="5520" spans="1:2" x14ac:dyDescent="0.25">
      <c r="A5520" s="62">
        <v>31301114</v>
      </c>
      <c r="B5520" s="63" t="s">
        <v>893</v>
      </c>
    </row>
    <row r="5521" spans="1:2" x14ac:dyDescent="0.25">
      <c r="A5521" s="62">
        <v>31301115</v>
      </c>
      <c r="B5521" s="63" t="s">
        <v>10592</v>
      </c>
    </row>
    <row r="5522" spans="1:2" x14ac:dyDescent="0.25">
      <c r="A5522" s="62">
        <v>31301116</v>
      </c>
      <c r="B5522" s="63" t="s">
        <v>2243</v>
      </c>
    </row>
    <row r="5523" spans="1:2" x14ac:dyDescent="0.25">
      <c r="A5523" s="62">
        <v>31301117</v>
      </c>
      <c r="B5523" s="63" t="s">
        <v>13824</v>
      </c>
    </row>
    <row r="5524" spans="1:2" x14ac:dyDescent="0.25">
      <c r="A5524" s="62">
        <v>31301118</v>
      </c>
      <c r="B5524" s="63" t="s">
        <v>4450</v>
      </c>
    </row>
    <row r="5525" spans="1:2" x14ac:dyDescent="0.25">
      <c r="A5525" s="62">
        <v>31301119</v>
      </c>
      <c r="B5525" s="63" t="s">
        <v>13304</v>
      </c>
    </row>
    <row r="5526" spans="1:2" x14ac:dyDescent="0.25">
      <c r="A5526" s="62">
        <v>31301201</v>
      </c>
      <c r="B5526" s="63" t="s">
        <v>15256</v>
      </c>
    </row>
    <row r="5527" spans="1:2" x14ac:dyDescent="0.25">
      <c r="A5527" s="62">
        <v>31301202</v>
      </c>
      <c r="B5527" s="63" t="s">
        <v>9016</v>
      </c>
    </row>
    <row r="5528" spans="1:2" x14ac:dyDescent="0.25">
      <c r="A5528" s="62">
        <v>31301203</v>
      </c>
      <c r="B5528" s="63" t="s">
        <v>7504</v>
      </c>
    </row>
    <row r="5529" spans="1:2" x14ac:dyDescent="0.25">
      <c r="A5529" s="62">
        <v>31301204</v>
      </c>
      <c r="B5529" s="63" t="s">
        <v>1679</v>
      </c>
    </row>
    <row r="5530" spans="1:2" x14ac:dyDescent="0.25">
      <c r="A5530" s="62">
        <v>31301205</v>
      </c>
      <c r="B5530" s="63" t="s">
        <v>13476</v>
      </c>
    </row>
    <row r="5531" spans="1:2" x14ac:dyDescent="0.25">
      <c r="A5531" s="62">
        <v>31301206</v>
      </c>
      <c r="B5531" s="63" t="s">
        <v>4847</v>
      </c>
    </row>
    <row r="5532" spans="1:2" x14ac:dyDescent="0.25">
      <c r="A5532" s="62">
        <v>31301207</v>
      </c>
      <c r="B5532" s="63" t="s">
        <v>262</v>
      </c>
    </row>
    <row r="5533" spans="1:2" x14ac:dyDescent="0.25">
      <c r="A5533" s="62">
        <v>31301208</v>
      </c>
      <c r="B5533" s="63" t="s">
        <v>1565</v>
      </c>
    </row>
    <row r="5534" spans="1:2" x14ac:dyDescent="0.25">
      <c r="A5534" s="62">
        <v>31301209</v>
      </c>
      <c r="B5534" s="63" t="s">
        <v>18819</v>
      </c>
    </row>
    <row r="5535" spans="1:2" x14ac:dyDescent="0.25">
      <c r="A5535" s="62">
        <v>31301210</v>
      </c>
      <c r="B5535" s="63" t="s">
        <v>4041</v>
      </c>
    </row>
    <row r="5536" spans="1:2" x14ac:dyDescent="0.25">
      <c r="A5536" s="62">
        <v>31301211</v>
      </c>
      <c r="B5536" s="63" t="s">
        <v>11484</v>
      </c>
    </row>
    <row r="5537" spans="1:2" x14ac:dyDescent="0.25">
      <c r="A5537" s="62">
        <v>31301212</v>
      </c>
      <c r="B5537" s="63" t="s">
        <v>3411</v>
      </c>
    </row>
    <row r="5538" spans="1:2" x14ac:dyDescent="0.25">
      <c r="A5538" s="62">
        <v>31301213</v>
      </c>
      <c r="B5538" s="63" t="s">
        <v>2128</v>
      </c>
    </row>
    <row r="5539" spans="1:2" x14ac:dyDescent="0.25">
      <c r="A5539" s="62">
        <v>31301214</v>
      </c>
      <c r="B5539" s="63" t="s">
        <v>3841</v>
      </c>
    </row>
    <row r="5540" spans="1:2" x14ac:dyDescent="0.25">
      <c r="A5540" s="62">
        <v>31301215</v>
      </c>
      <c r="B5540" s="63" t="s">
        <v>4231</v>
      </c>
    </row>
    <row r="5541" spans="1:2" x14ac:dyDescent="0.25">
      <c r="A5541" s="62">
        <v>31301216</v>
      </c>
      <c r="B5541" s="63" t="s">
        <v>162</v>
      </c>
    </row>
    <row r="5542" spans="1:2" x14ac:dyDescent="0.25">
      <c r="A5542" s="62">
        <v>31301217</v>
      </c>
      <c r="B5542" s="63" t="s">
        <v>8699</v>
      </c>
    </row>
    <row r="5543" spans="1:2" x14ac:dyDescent="0.25">
      <c r="A5543" s="62">
        <v>31301218</v>
      </c>
      <c r="B5543" s="63" t="s">
        <v>2091</v>
      </c>
    </row>
    <row r="5544" spans="1:2" x14ac:dyDescent="0.25">
      <c r="A5544" s="62">
        <v>31301219</v>
      </c>
      <c r="B5544" s="63" t="s">
        <v>2056</v>
      </c>
    </row>
    <row r="5545" spans="1:2" x14ac:dyDescent="0.25">
      <c r="A5545" s="62">
        <v>31301301</v>
      </c>
      <c r="B5545" s="63" t="s">
        <v>1425</v>
      </c>
    </row>
    <row r="5546" spans="1:2" x14ac:dyDescent="0.25">
      <c r="A5546" s="62">
        <v>31301302</v>
      </c>
      <c r="B5546" s="63" t="s">
        <v>1887</v>
      </c>
    </row>
    <row r="5547" spans="1:2" x14ac:dyDescent="0.25">
      <c r="A5547" s="62">
        <v>31301303</v>
      </c>
      <c r="B5547" s="63" t="s">
        <v>10347</v>
      </c>
    </row>
    <row r="5548" spans="1:2" x14ac:dyDescent="0.25">
      <c r="A5548" s="62">
        <v>31301304</v>
      </c>
      <c r="B5548" s="63" t="s">
        <v>17222</v>
      </c>
    </row>
    <row r="5549" spans="1:2" x14ac:dyDescent="0.25">
      <c r="A5549" s="62">
        <v>31301305</v>
      </c>
      <c r="B5549" s="63" t="s">
        <v>1477</v>
      </c>
    </row>
    <row r="5550" spans="1:2" x14ac:dyDescent="0.25">
      <c r="A5550" s="62">
        <v>31301306</v>
      </c>
      <c r="B5550" s="63" t="s">
        <v>14602</v>
      </c>
    </row>
    <row r="5551" spans="1:2" x14ac:dyDescent="0.25">
      <c r="A5551" s="62">
        <v>31301307</v>
      </c>
      <c r="B5551" s="63" t="s">
        <v>9199</v>
      </c>
    </row>
    <row r="5552" spans="1:2" x14ac:dyDescent="0.25">
      <c r="A5552" s="62">
        <v>31301308</v>
      </c>
      <c r="B5552" s="63" t="s">
        <v>18790</v>
      </c>
    </row>
    <row r="5553" spans="1:2" x14ac:dyDescent="0.25">
      <c r="A5553" s="62">
        <v>31301309</v>
      </c>
      <c r="B5553" s="63" t="s">
        <v>10208</v>
      </c>
    </row>
    <row r="5554" spans="1:2" x14ac:dyDescent="0.25">
      <c r="A5554" s="62">
        <v>31301310</v>
      </c>
      <c r="B5554" s="63" t="s">
        <v>13957</v>
      </c>
    </row>
    <row r="5555" spans="1:2" x14ac:dyDescent="0.25">
      <c r="A5555" s="62">
        <v>31301311</v>
      </c>
      <c r="B5555" s="63" t="s">
        <v>17262</v>
      </c>
    </row>
    <row r="5556" spans="1:2" x14ac:dyDescent="0.25">
      <c r="A5556" s="62">
        <v>31301312</v>
      </c>
      <c r="B5556" s="63" t="s">
        <v>18718</v>
      </c>
    </row>
    <row r="5557" spans="1:2" x14ac:dyDescent="0.25">
      <c r="A5557" s="62">
        <v>31301313</v>
      </c>
      <c r="B5557" s="63" t="s">
        <v>10191</v>
      </c>
    </row>
    <row r="5558" spans="1:2" x14ac:dyDescent="0.25">
      <c r="A5558" s="62">
        <v>31301314</v>
      </c>
      <c r="B5558" s="63" t="s">
        <v>1834</v>
      </c>
    </row>
    <row r="5559" spans="1:2" x14ac:dyDescent="0.25">
      <c r="A5559" s="62">
        <v>31301315</v>
      </c>
      <c r="B5559" s="63" t="s">
        <v>11186</v>
      </c>
    </row>
    <row r="5560" spans="1:2" x14ac:dyDescent="0.25">
      <c r="A5560" s="62">
        <v>31301316</v>
      </c>
      <c r="B5560" s="63" t="s">
        <v>699</v>
      </c>
    </row>
    <row r="5561" spans="1:2" x14ac:dyDescent="0.25">
      <c r="A5561" s="62">
        <v>31301317</v>
      </c>
      <c r="B5561" s="63" t="s">
        <v>12839</v>
      </c>
    </row>
    <row r="5562" spans="1:2" x14ac:dyDescent="0.25">
      <c r="A5562" s="62">
        <v>31301318</v>
      </c>
      <c r="B5562" s="63" t="s">
        <v>17195</v>
      </c>
    </row>
    <row r="5563" spans="1:2" x14ac:dyDescent="0.25">
      <c r="A5563" s="62">
        <v>31301319</v>
      </c>
      <c r="B5563" s="63" t="s">
        <v>12044</v>
      </c>
    </row>
    <row r="5564" spans="1:2" x14ac:dyDescent="0.25">
      <c r="A5564" s="62">
        <v>31301401</v>
      </c>
      <c r="B5564" s="63" t="s">
        <v>8528</v>
      </c>
    </row>
    <row r="5565" spans="1:2" x14ac:dyDescent="0.25">
      <c r="A5565" s="62">
        <v>31301402</v>
      </c>
      <c r="B5565" s="63" t="s">
        <v>127</v>
      </c>
    </row>
    <row r="5566" spans="1:2" x14ac:dyDescent="0.25">
      <c r="A5566" s="62">
        <v>31301403</v>
      </c>
      <c r="B5566" s="63" t="s">
        <v>16272</v>
      </c>
    </row>
    <row r="5567" spans="1:2" x14ac:dyDescent="0.25">
      <c r="A5567" s="62">
        <v>31301404</v>
      </c>
      <c r="B5567" s="63" t="s">
        <v>8938</v>
      </c>
    </row>
    <row r="5568" spans="1:2" x14ac:dyDescent="0.25">
      <c r="A5568" s="62">
        <v>31301405</v>
      </c>
      <c r="B5568" s="63" t="s">
        <v>11452</v>
      </c>
    </row>
    <row r="5569" spans="1:2" x14ac:dyDescent="0.25">
      <c r="A5569" s="62">
        <v>31301406</v>
      </c>
      <c r="B5569" s="63" t="s">
        <v>12771</v>
      </c>
    </row>
    <row r="5570" spans="1:2" x14ac:dyDescent="0.25">
      <c r="A5570" s="62">
        <v>31301407</v>
      </c>
      <c r="B5570" s="63" t="s">
        <v>2824</v>
      </c>
    </row>
    <row r="5571" spans="1:2" x14ac:dyDescent="0.25">
      <c r="A5571" s="62">
        <v>31301408</v>
      </c>
      <c r="B5571" s="63" t="s">
        <v>4753</v>
      </c>
    </row>
    <row r="5572" spans="1:2" x14ac:dyDescent="0.25">
      <c r="A5572" s="62">
        <v>31301409</v>
      </c>
      <c r="B5572" s="63" t="s">
        <v>17252</v>
      </c>
    </row>
    <row r="5573" spans="1:2" x14ac:dyDescent="0.25">
      <c r="A5573" s="62">
        <v>31301410</v>
      </c>
      <c r="B5573" s="63" t="s">
        <v>11226</v>
      </c>
    </row>
    <row r="5574" spans="1:2" x14ac:dyDescent="0.25">
      <c r="A5574" s="62">
        <v>31301411</v>
      </c>
      <c r="B5574" s="63" t="s">
        <v>6996</v>
      </c>
    </row>
    <row r="5575" spans="1:2" x14ac:dyDescent="0.25">
      <c r="A5575" s="62">
        <v>31301412</v>
      </c>
      <c r="B5575" s="63" t="s">
        <v>13987</v>
      </c>
    </row>
    <row r="5576" spans="1:2" x14ac:dyDescent="0.25">
      <c r="A5576" s="62">
        <v>31301413</v>
      </c>
      <c r="B5576" s="63" t="s">
        <v>1140</v>
      </c>
    </row>
    <row r="5577" spans="1:2" x14ac:dyDescent="0.25">
      <c r="A5577" s="62">
        <v>31301414</v>
      </c>
      <c r="B5577" s="63" t="s">
        <v>18329</v>
      </c>
    </row>
    <row r="5578" spans="1:2" x14ac:dyDescent="0.25">
      <c r="A5578" s="62">
        <v>31301415</v>
      </c>
      <c r="B5578" s="63" t="s">
        <v>6836</v>
      </c>
    </row>
    <row r="5579" spans="1:2" x14ac:dyDescent="0.25">
      <c r="A5579" s="62">
        <v>31301416</v>
      </c>
      <c r="B5579" s="63" t="s">
        <v>18037</v>
      </c>
    </row>
    <row r="5580" spans="1:2" x14ac:dyDescent="0.25">
      <c r="A5580" s="62">
        <v>31301417</v>
      </c>
      <c r="B5580" s="63" t="s">
        <v>8615</v>
      </c>
    </row>
    <row r="5581" spans="1:2" x14ac:dyDescent="0.25">
      <c r="A5581" s="62">
        <v>31301418</v>
      </c>
      <c r="B5581" s="63" t="s">
        <v>2384</v>
      </c>
    </row>
    <row r="5582" spans="1:2" x14ac:dyDescent="0.25">
      <c r="A5582" s="62">
        <v>31301419</v>
      </c>
      <c r="B5582" s="63" t="s">
        <v>11018</v>
      </c>
    </row>
    <row r="5583" spans="1:2" x14ac:dyDescent="0.25">
      <c r="A5583" s="62">
        <v>31301501</v>
      </c>
      <c r="B5583" s="63" t="s">
        <v>14210</v>
      </c>
    </row>
    <row r="5584" spans="1:2" x14ac:dyDescent="0.25">
      <c r="A5584" s="62">
        <v>31301502</v>
      </c>
      <c r="B5584" s="63" t="s">
        <v>14199</v>
      </c>
    </row>
    <row r="5585" spans="1:2" x14ac:dyDescent="0.25">
      <c r="A5585" s="62">
        <v>31301503</v>
      </c>
      <c r="B5585" s="63" t="s">
        <v>12135</v>
      </c>
    </row>
    <row r="5586" spans="1:2" x14ac:dyDescent="0.25">
      <c r="A5586" s="62">
        <v>31301504</v>
      </c>
      <c r="B5586" s="63" t="s">
        <v>9907</v>
      </c>
    </row>
    <row r="5587" spans="1:2" x14ac:dyDescent="0.25">
      <c r="A5587" s="62">
        <v>31301505</v>
      </c>
      <c r="B5587" s="63" t="s">
        <v>4934</v>
      </c>
    </row>
    <row r="5588" spans="1:2" x14ac:dyDescent="0.25">
      <c r="A5588" s="62">
        <v>31301506</v>
      </c>
      <c r="B5588" s="63" t="s">
        <v>3457</v>
      </c>
    </row>
    <row r="5589" spans="1:2" x14ac:dyDescent="0.25">
      <c r="A5589" s="62">
        <v>31301507</v>
      </c>
      <c r="B5589" s="63" t="s">
        <v>13310</v>
      </c>
    </row>
    <row r="5590" spans="1:2" x14ac:dyDescent="0.25">
      <c r="A5590" s="62">
        <v>31301508</v>
      </c>
      <c r="B5590" s="63" t="s">
        <v>8786</v>
      </c>
    </row>
    <row r="5591" spans="1:2" x14ac:dyDescent="0.25">
      <c r="A5591" s="62">
        <v>31301509</v>
      </c>
      <c r="B5591" s="63" t="s">
        <v>4325</v>
      </c>
    </row>
    <row r="5592" spans="1:2" x14ac:dyDescent="0.25">
      <c r="A5592" s="62">
        <v>31301510</v>
      </c>
      <c r="B5592" s="63" t="s">
        <v>4460</v>
      </c>
    </row>
    <row r="5593" spans="1:2" x14ac:dyDescent="0.25">
      <c r="A5593" s="62">
        <v>31301511</v>
      </c>
      <c r="B5593" s="63" t="s">
        <v>6931</v>
      </c>
    </row>
    <row r="5594" spans="1:2" x14ac:dyDescent="0.25">
      <c r="A5594" s="62">
        <v>31301512</v>
      </c>
      <c r="B5594" s="63" t="s">
        <v>491</v>
      </c>
    </row>
    <row r="5595" spans="1:2" x14ac:dyDescent="0.25">
      <c r="A5595" s="62">
        <v>31301513</v>
      </c>
      <c r="B5595" s="63" t="s">
        <v>9621</v>
      </c>
    </row>
    <row r="5596" spans="1:2" x14ac:dyDescent="0.25">
      <c r="A5596" s="62">
        <v>31301514</v>
      </c>
      <c r="B5596" s="63" t="s">
        <v>3530</v>
      </c>
    </row>
    <row r="5597" spans="1:2" x14ac:dyDescent="0.25">
      <c r="A5597" s="62">
        <v>31301515</v>
      </c>
      <c r="B5597" s="63" t="s">
        <v>12965</v>
      </c>
    </row>
    <row r="5598" spans="1:2" x14ac:dyDescent="0.25">
      <c r="A5598" s="62">
        <v>31301516</v>
      </c>
      <c r="B5598" s="63" t="s">
        <v>15801</v>
      </c>
    </row>
    <row r="5599" spans="1:2" x14ac:dyDescent="0.25">
      <c r="A5599" s="62">
        <v>31301517</v>
      </c>
      <c r="B5599" s="63" t="s">
        <v>1838</v>
      </c>
    </row>
    <row r="5600" spans="1:2" x14ac:dyDescent="0.25">
      <c r="A5600" s="62">
        <v>31301518</v>
      </c>
      <c r="B5600" s="63" t="s">
        <v>15861</v>
      </c>
    </row>
    <row r="5601" spans="1:2" x14ac:dyDescent="0.25">
      <c r="A5601" s="62">
        <v>31301519</v>
      </c>
      <c r="B5601" s="63" t="s">
        <v>9143</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14723</v>
      </c>
    </row>
    <row r="5606" spans="1:2" x14ac:dyDescent="0.25">
      <c r="A5606" s="62">
        <v>31311105</v>
      </c>
      <c r="B5606" s="63" t="s">
        <v>12867</v>
      </c>
    </row>
    <row r="5607" spans="1:2" x14ac:dyDescent="0.25">
      <c r="A5607" s="62">
        <v>31311106</v>
      </c>
      <c r="B5607" s="63" t="s">
        <v>7792</v>
      </c>
    </row>
    <row r="5608" spans="1:2" x14ac:dyDescent="0.25">
      <c r="A5608" s="62">
        <v>31311109</v>
      </c>
      <c r="B5608" s="63" t="s">
        <v>9714</v>
      </c>
    </row>
    <row r="5609" spans="1:2" x14ac:dyDescent="0.25">
      <c r="A5609" s="62">
        <v>31311110</v>
      </c>
      <c r="B5609" s="63" t="s">
        <v>6847</v>
      </c>
    </row>
    <row r="5610" spans="1:2" x14ac:dyDescent="0.25">
      <c r="A5610" s="62">
        <v>31311111</v>
      </c>
      <c r="B5610" s="63" t="s">
        <v>14780</v>
      </c>
    </row>
    <row r="5611" spans="1:2" x14ac:dyDescent="0.25">
      <c r="A5611" s="62">
        <v>31311112</v>
      </c>
      <c r="B5611" s="63" t="s">
        <v>832</v>
      </c>
    </row>
    <row r="5612" spans="1:2" x14ac:dyDescent="0.25">
      <c r="A5612" s="62">
        <v>31311113</v>
      </c>
      <c r="B5612" s="63" t="s">
        <v>18190</v>
      </c>
    </row>
    <row r="5613" spans="1:2" x14ac:dyDescent="0.25">
      <c r="A5613" s="62">
        <v>31311201</v>
      </c>
      <c r="B5613" s="63" t="s">
        <v>7889</v>
      </c>
    </row>
    <row r="5614" spans="1:2" x14ac:dyDescent="0.25">
      <c r="A5614" s="62">
        <v>31311202</v>
      </c>
      <c r="B5614" s="63" t="s">
        <v>11245</v>
      </c>
    </row>
    <row r="5615" spans="1:2" x14ac:dyDescent="0.25">
      <c r="A5615" s="62">
        <v>31311203</v>
      </c>
      <c r="B5615" s="63" t="s">
        <v>11073</v>
      </c>
    </row>
    <row r="5616" spans="1:2" x14ac:dyDescent="0.25">
      <c r="A5616" s="62">
        <v>31311204</v>
      </c>
      <c r="B5616" s="63" t="s">
        <v>17066</v>
      </c>
    </row>
    <row r="5617" spans="1:2" x14ac:dyDescent="0.25">
      <c r="A5617" s="62">
        <v>31311205</v>
      </c>
      <c r="B5617" s="63" t="s">
        <v>15919</v>
      </c>
    </row>
    <row r="5618" spans="1:2" x14ac:dyDescent="0.25">
      <c r="A5618" s="62">
        <v>31311206</v>
      </c>
      <c r="B5618" s="63" t="s">
        <v>10093</v>
      </c>
    </row>
    <row r="5619" spans="1:2" x14ac:dyDescent="0.25">
      <c r="A5619" s="62">
        <v>31311209</v>
      </c>
      <c r="B5619" s="63" t="s">
        <v>9894</v>
      </c>
    </row>
    <row r="5620" spans="1:2" x14ac:dyDescent="0.25">
      <c r="A5620" s="62">
        <v>31311210</v>
      </c>
      <c r="B5620" s="63" t="s">
        <v>1993</v>
      </c>
    </row>
    <row r="5621" spans="1:2" x14ac:dyDescent="0.25">
      <c r="A5621" s="62">
        <v>31311211</v>
      </c>
      <c r="B5621" s="63" t="s">
        <v>12578</v>
      </c>
    </row>
    <row r="5622" spans="1:2" x14ac:dyDescent="0.25">
      <c r="A5622" s="62">
        <v>31311212</v>
      </c>
      <c r="B5622" s="63" t="s">
        <v>10831</v>
      </c>
    </row>
    <row r="5623" spans="1:2" x14ac:dyDescent="0.25">
      <c r="A5623" s="62">
        <v>31311213</v>
      </c>
      <c r="B5623" s="63" t="s">
        <v>6545</v>
      </c>
    </row>
    <row r="5624" spans="1:2" x14ac:dyDescent="0.25">
      <c r="A5624" s="62">
        <v>31311301</v>
      </c>
      <c r="B5624" s="63" t="s">
        <v>12042</v>
      </c>
    </row>
    <row r="5625" spans="1:2" x14ac:dyDescent="0.25">
      <c r="A5625" s="62">
        <v>31311302</v>
      </c>
      <c r="B5625" s="63" t="s">
        <v>17549</v>
      </c>
    </row>
    <row r="5626" spans="1:2" x14ac:dyDescent="0.25">
      <c r="A5626" s="62">
        <v>31311303</v>
      </c>
      <c r="B5626" s="63" t="s">
        <v>10281</v>
      </c>
    </row>
    <row r="5627" spans="1:2" x14ac:dyDescent="0.25">
      <c r="A5627" s="62">
        <v>31311304</v>
      </c>
      <c r="B5627" s="63" t="s">
        <v>1307</v>
      </c>
    </row>
    <row r="5628" spans="1:2" x14ac:dyDescent="0.25">
      <c r="A5628" s="62">
        <v>31311305</v>
      </c>
      <c r="B5628" s="63" t="s">
        <v>4660</v>
      </c>
    </row>
    <row r="5629" spans="1:2" x14ac:dyDescent="0.25">
      <c r="A5629" s="62">
        <v>31311306</v>
      </c>
      <c r="B5629" s="63" t="s">
        <v>630</v>
      </c>
    </row>
    <row r="5630" spans="1:2" x14ac:dyDescent="0.25">
      <c r="A5630" s="62">
        <v>31311309</v>
      </c>
      <c r="B5630" s="63" t="s">
        <v>3151</v>
      </c>
    </row>
    <row r="5631" spans="1:2" x14ac:dyDescent="0.25">
      <c r="A5631" s="62">
        <v>31311310</v>
      </c>
      <c r="B5631" s="63" t="s">
        <v>14960</v>
      </c>
    </row>
    <row r="5632" spans="1:2" x14ac:dyDescent="0.25">
      <c r="A5632" s="62">
        <v>31311311</v>
      </c>
      <c r="B5632" s="63" t="s">
        <v>12597</v>
      </c>
    </row>
    <row r="5633" spans="1:2" x14ac:dyDescent="0.25">
      <c r="A5633" s="62">
        <v>31311312</v>
      </c>
      <c r="B5633" s="63" t="s">
        <v>6438</v>
      </c>
    </row>
    <row r="5634" spans="1:2" x14ac:dyDescent="0.25">
      <c r="A5634" s="62">
        <v>31311313</v>
      </c>
      <c r="B5634" s="63" t="s">
        <v>16397</v>
      </c>
    </row>
    <row r="5635" spans="1:2" x14ac:dyDescent="0.25">
      <c r="A5635" s="62">
        <v>31311401</v>
      </c>
      <c r="B5635" s="63" t="s">
        <v>716</v>
      </c>
    </row>
    <row r="5636" spans="1:2" x14ac:dyDescent="0.25">
      <c r="A5636" s="62">
        <v>31311402</v>
      </c>
      <c r="B5636" s="63" t="s">
        <v>9810</v>
      </c>
    </row>
    <row r="5637" spans="1:2" x14ac:dyDescent="0.25">
      <c r="A5637" s="62">
        <v>31311403</v>
      </c>
      <c r="B5637" s="63" t="s">
        <v>9926</v>
      </c>
    </row>
    <row r="5638" spans="1:2" x14ac:dyDescent="0.25">
      <c r="A5638" s="62">
        <v>31311404</v>
      </c>
      <c r="B5638" s="63" t="s">
        <v>12693</v>
      </c>
    </row>
    <row r="5639" spans="1:2" x14ac:dyDescent="0.25">
      <c r="A5639" s="62">
        <v>31311405</v>
      </c>
      <c r="B5639" s="63" t="s">
        <v>12741</v>
      </c>
    </row>
    <row r="5640" spans="1:2" x14ac:dyDescent="0.25">
      <c r="A5640" s="62">
        <v>31311406</v>
      </c>
      <c r="B5640" s="63" t="s">
        <v>16129</v>
      </c>
    </row>
    <row r="5641" spans="1:2" x14ac:dyDescent="0.25">
      <c r="A5641" s="62">
        <v>31311409</v>
      </c>
      <c r="B5641" s="63" t="s">
        <v>3784</v>
      </c>
    </row>
    <row r="5642" spans="1:2" x14ac:dyDescent="0.25">
      <c r="A5642" s="62">
        <v>31311410</v>
      </c>
      <c r="B5642" s="63" t="s">
        <v>12934</v>
      </c>
    </row>
    <row r="5643" spans="1:2" x14ac:dyDescent="0.25">
      <c r="A5643" s="62">
        <v>31311411</v>
      </c>
      <c r="B5643" s="63" t="s">
        <v>4340</v>
      </c>
    </row>
    <row r="5644" spans="1:2" x14ac:dyDescent="0.25">
      <c r="A5644" s="62">
        <v>31311412</v>
      </c>
      <c r="B5644" s="63" t="s">
        <v>9727</v>
      </c>
    </row>
    <row r="5645" spans="1:2" x14ac:dyDescent="0.25">
      <c r="A5645" s="62">
        <v>31311413</v>
      </c>
      <c r="B5645" s="63" t="s">
        <v>17917</v>
      </c>
    </row>
    <row r="5646" spans="1:2" x14ac:dyDescent="0.25">
      <c r="A5646" s="62">
        <v>31311501</v>
      </c>
      <c r="B5646" s="63" t="s">
        <v>11581</v>
      </c>
    </row>
    <row r="5647" spans="1:2" x14ac:dyDescent="0.25">
      <c r="A5647" s="62">
        <v>31311502</v>
      </c>
      <c r="B5647" s="63" t="s">
        <v>9543</v>
      </c>
    </row>
    <row r="5648" spans="1:2" x14ac:dyDescent="0.25">
      <c r="A5648" s="62">
        <v>31311503</v>
      </c>
      <c r="B5648" s="63" t="s">
        <v>1444</v>
      </c>
    </row>
    <row r="5649" spans="1:2" x14ac:dyDescent="0.25">
      <c r="A5649" s="62">
        <v>31311504</v>
      </c>
      <c r="B5649" s="63" t="s">
        <v>5883</v>
      </c>
    </row>
    <row r="5650" spans="1:2" x14ac:dyDescent="0.25">
      <c r="A5650" s="62">
        <v>31311505</v>
      </c>
      <c r="B5650" s="63" t="s">
        <v>16661</v>
      </c>
    </row>
    <row r="5651" spans="1:2" x14ac:dyDescent="0.25">
      <c r="A5651" s="62">
        <v>31311506</v>
      </c>
      <c r="B5651" s="63" t="s">
        <v>12438</v>
      </c>
    </row>
    <row r="5652" spans="1:2" x14ac:dyDescent="0.25">
      <c r="A5652" s="62">
        <v>31311509</v>
      </c>
      <c r="B5652" s="63" t="s">
        <v>6583</v>
      </c>
    </row>
    <row r="5653" spans="1:2" x14ac:dyDescent="0.25">
      <c r="A5653" s="62">
        <v>31311510</v>
      </c>
      <c r="B5653" s="63" t="s">
        <v>16991</v>
      </c>
    </row>
    <row r="5654" spans="1:2" x14ac:dyDescent="0.25">
      <c r="A5654" s="62">
        <v>31311511</v>
      </c>
      <c r="B5654" s="63" t="s">
        <v>17259</v>
      </c>
    </row>
    <row r="5655" spans="1:2" x14ac:dyDescent="0.25">
      <c r="A5655" s="62">
        <v>31311512</v>
      </c>
      <c r="B5655" s="63" t="s">
        <v>10928</v>
      </c>
    </row>
    <row r="5656" spans="1:2" x14ac:dyDescent="0.25">
      <c r="A5656" s="62">
        <v>31311513</v>
      </c>
      <c r="B5656" s="63" t="s">
        <v>4981</v>
      </c>
    </row>
    <row r="5657" spans="1:2" x14ac:dyDescent="0.25">
      <c r="A5657" s="62">
        <v>31311601</v>
      </c>
      <c r="B5657" s="63" t="s">
        <v>13502</v>
      </c>
    </row>
    <row r="5658" spans="1:2" x14ac:dyDescent="0.25">
      <c r="A5658" s="62">
        <v>31311602</v>
      </c>
      <c r="B5658" s="63" t="s">
        <v>8857</v>
      </c>
    </row>
    <row r="5659" spans="1:2" x14ac:dyDescent="0.25">
      <c r="A5659" s="62">
        <v>31311603</v>
      </c>
      <c r="B5659" s="63" t="s">
        <v>13239</v>
      </c>
    </row>
    <row r="5660" spans="1:2" x14ac:dyDescent="0.25">
      <c r="A5660" s="62">
        <v>31311604</v>
      </c>
      <c r="B5660" s="63" t="s">
        <v>2472</v>
      </c>
    </row>
    <row r="5661" spans="1:2" x14ac:dyDescent="0.25">
      <c r="A5661" s="62">
        <v>31311605</v>
      </c>
      <c r="B5661" s="63" t="s">
        <v>13799</v>
      </c>
    </row>
    <row r="5662" spans="1:2" x14ac:dyDescent="0.25">
      <c r="A5662" s="62">
        <v>31311606</v>
      </c>
      <c r="B5662" s="63" t="s">
        <v>15733</v>
      </c>
    </row>
    <row r="5663" spans="1:2" x14ac:dyDescent="0.25">
      <c r="A5663" s="62">
        <v>31311609</v>
      </c>
      <c r="B5663" s="63" t="s">
        <v>7367</v>
      </c>
    </row>
    <row r="5664" spans="1:2" x14ac:dyDescent="0.25">
      <c r="A5664" s="62">
        <v>31311610</v>
      </c>
      <c r="B5664" s="63" t="s">
        <v>15507</v>
      </c>
    </row>
    <row r="5665" spans="1:2" x14ac:dyDescent="0.25">
      <c r="A5665" s="62">
        <v>31311611</v>
      </c>
      <c r="B5665" s="63" t="s">
        <v>10075</v>
      </c>
    </row>
    <row r="5666" spans="1:2" x14ac:dyDescent="0.25">
      <c r="A5666" s="62">
        <v>31311612</v>
      </c>
      <c r="B5666" s="63" t="s">
        <v>15582</v>
      </c>
    </row>
    <row r="5667" spans="1:2" x14ac:dyDescent="0.25">
      <c r="A5667" s="62">
        <v>31311613</v>
      </c>
      <c r="B5667" s="63" t="s">
        <v>11653</v>
      </c>
    </row>
    <row r="5668" spans="1:2" x14ac:dyDescent="0.25">
      <c r="A5668" s="62">
        <v>31311701</v>
      </c>
      <c r="B5668" s="63" t="s">
        <v>12575</v>
      </c>
    </row>
    <row r="5669" spans="1:2" x14ac:dyDescent="0.25">
      <c r="A5669" s="62">
        <v>31311702</v>
      </c>
      <c r="B5669" s="63" t="s">
        <v>15348</v>
      </c>
    </row>
    <row r="5670" spans="1:2" x14ac:dyDescent="0.25">
      <c r="A5670" s="62">
        <v>31311703</v>
      </c>
      <c r="B5670" s="63" t="s">
        <v>9422</v>
      </c>
    </row>
    <row r="5671" spans="1:2" x14ac:dyDescent="0.25">
      <c r="A5671" s="62">
        <v>31311704</v>
      </c>
      <c r="B5671" s="63" t="s">
        <v>6499</v>
      </c>
    </row>
    <row r="5672" spans="1:2" x14ac:dyDescent="0.25">
      <c r="A5672" s="62">
        <v>31311705</v>
      </c>
      <c r="B5672" s="63" t="s">
        <v>18061</v>
      </c>
    </row>
    <row r="5673" spans="1:2" x14ac:dyDescent="0.25">
      <c r="A5673" s="62">
        <v>31311706</v>
      </c>
      <c r="B5673" s="63" t="s">
        <v>5984</v>
      </c>
    </row>
    <row r="5674" spans="1:2" x14ac:dyDescent="0.25">
      <c r="A5674" s="62">
        <v>31311709</v>
      </c>
      <c r="B5674" s="63" t="s">
        <v>13577</v>
      </c>
    </row>
    <row r="5675" spans="1:2" x14ac:dyDescent="0.25">
      <c r="A5675" s="62">
        <v>31311710</v>
      </c>
      <c r="B5675" s="63" t="s">
        <v>6385</v>
      </c>
    </row>
    <row r="5676" spans="1:2" x14ac:dyDescent="0.25">
      <c r="A5676" s="62">
        <v>31311711</v>
      </c>
      <c r="B5676" s="63" t="s">
        <v>6101</v>
      </c>
    </row>
    <row r="5677" spans="1:2" x14ac:dyDescent="0.25">
      <c r="A5677" s="62">
        <v>31311712</v>
      </c>
      <c r="B5677" s="63" t="s">
        <v>5536</v>
      </c>
    </row>
    <row r="5678" spans="1:2" x14ac:dyDescent="0.25">
      <c r="A5678" s="62">
        <v>31311713</v>
      </c>
      <c r="B5678" s="63" t="s">
        <v>2673</v>
      </c>
    </row>
    <row r="5679" spans="1:2" x14ac:dyDescent="0.25">
      <c r="A5679" s="62">
        <v>31321101</v>
      </c>
      <c r="B5679" s="63" t="s">
        <v>9288</v>
      </c>
    </row>
    <row r="5680" spans="1:2" x14ac:dyDescent="0.25">
      <c r="A5680" s="62">
        <v>31321102</v>
      </c>
      <c r="B5680" s="63" t="s">
        <v>10178</v>
      </c>
    </row>
    <row r="5681" spans="1:2" x14ac:dyDescent="0.25">
      <c r="A5681" s="62">
        <v>31321103</v>
      </c>
      <c r="B5681" s="63" t="s">
        <v>7595</v>
      </c>
    </row>
    <row r="5682" spans="1:2" x14ac:dyDescent="0.25">
      <c r="A5682" s="62">
        <v>31321104</v>
      </c>
      <c r="B5682" s="63" t="s">
        <v>6812</v>
      </c>
    </row>
    <row r="5683" spans="1:2" x14ac:dyDescent="0.25">
      <c r="A5683" s="62">
        <v>31321105</v>
      </c>
      <c r="B5683" s="63" t="s">
        <v>14319</v>
      </c>
    </row>
    <row r="5684" spans="1:2" x14ac:dyDescent="0.25">
      <c r="A5684" s="62">
        <v>31321106</v>
      </c>
      <c r="B5684" s="63" t="s">
        <v>10957</v>
      </c>
    </row>
    <row r="5685" spans="1:2" x14ac:dyDescent="0.25">
      <c r="A5685" s="62">
        <v>31321109</v>
      </c>
      <c r="B5685" s="63" t="s">
        <v>18155</v>
      </c>
    </row>
    <row r="5686" spans="1:2" x14ac:dyDescent="0.25">
      <c r="A5686" s="62">
        <v>31321110</v>
      </c>
      <c r="B5686" s="63" t="s">
        <v>10976</v>
      </c>
    </row>
    <row r="5687" spans="1:2" x14ac:dyDescent="0.25">
      <c r="A5687" s="62">
        <v>31321111</v>
      </c>
      <c r="B5687" s="63" t="s">
        <v>10316</v>
      </c>
    </row>
    <row r="5688" spans="1:2" x14ac:dyDescent="0.25">
      <c r="A5688" s="62">
        <v>31321112</v>
      </c>
      <c r="B5688" s="63" t="s">
        <v>9530</v>
      </c>
    </row>
    <row r="5689" spans="1:2" x14ac:dyDescent="0.25">
      <c r="A5689" s="62">
        <v>31321113</v>
      </c>
      <c r="B5689" s="63" t="s">
        <v>13729</v>
      </c>
    </row>
    <row r="5690" spans="1:2" x14ac:dyDescent="0.25">
      <c r="A5690" s="62">
        <v>31321201</v>
      </c>
      <c r="B5690" s="63" t="s">
        <v>1880</v>
      </c>
    </row>
    <row r="5691" spans="1:2" x14ac:dyDescent="0.25">
      <c r="A5691" s="62">
        <v>31321202</v>
      </c>
      <c r="B5691" s="63" t="s">
        <v>4463</v>
      </c>
    </row>
    <row r="5692" spans="1:2" x14ac:dyDescent="0.25">
      <c r="A5692" s="62">
        <v>31321203</v>
      </c>
      <c r="B5692" s="63" t="s">
        <v>10116</v>
      </c>
    </row>
    <row r="5693" spans="1:2" x14ac:dyDescent="0.25">
      <c r="A5693" s="62">
        <v>31321204</v>
      </c>
      <c r="B5693" s="63" t="s">
        <v>5762</v>
      </c>
    </row>
    <row r="5694" spans="1:2" x14ac:dyDescent="0.25">
      <c r="A5694" s="62">
        <v>31321205</v>
      </c>
      <c r="B5694" s="63" t="s">
        <v>17273</v>
      </c>
    </row>
    <row r="5695" spans="1:2" x14ac:dyDescent="0.25">
      <c r="A5695" s="62">
        <v>31321206</v>
      </c>
      <c r="B5695" s="63" t="s">
        <v>17600</v>
      </c>
    </row>
    <row r="5696" spans="1:2" x14ac:dyDescent="0.25">
      <c r="A5696" s="62">
        <v>31321209</v>
      </c>
      <c r="B5696" s="63" t="s">
        <v>4429</v>
      </c>
    </row>
    <row r="5697" spans="1:2" x14ac:dyDescent="0.25">
      <c r="A5697" s="62">
        <v>31321210</v>
      </c>
      <c r="B5697" s="63" t="s">
        <v>15162</v>
      </c>
    </row>
    <row r="5698" spans="1:2" x14ac:dyDescent="0.25">
      <c r="A5698" s="62">
        <v>31321211</v>
      </c>
      <c r="B5698" s="63" t="s">
        <v>8267</v>
      </c>
    </row>
    <row r="5699" spans="1:2" x14ac:dyDescent="0.25">
      <c r="A5699" s="62">
        <v>31321212</v>
      </c>
      <c r="B5699" s="63" t="s">
        <v>7084</v>
      </c>
    </row>
    <row r="5700" spans="1:2" x14ac:dyDescent="0.25">
      <c r="A5700" s="62">
        <v>31321213</v>
      </c>
      <c r="B5700" s="63" t="s">
        <v>3685</v>
      </c>
    </row>
    <row r="5701" spans="1:2" x14ac:dyDescent="0.25">
      <c r="A5701" s="62">
        <v>31321301</v>
      </c>
      <c r="B5701" s="63" t="s">
        <v>3864</v>
      </c>
    </row>
    <row r="5702" spans="1:2" x14ac:dyDescent="0.25">
      <c r="A5702" s="62">
        <v>31321302</v>
      </c>
      <c r="B5702" s="63" t="s">
        <v>16130</v>
      </c>
    </row>
    <row r="5703" spans="1:2" x14ac:dyDescent="0.25">
      <c r="A5703" s="62">
        <v>31321303</v>
      </c>
      <c r="B5703" s="63" t="s">
        <v>2304</v>
      </c>
    </row>
    <row r="5704" spans="1:2" x14ac:dyDescent="0.25">
      <c r="A5704" s="62">
        <v>31321304</v>
      </c>
      <c r="B5704" s="63" t="s">
        <v>16262</v>
      </c>
    </row>
    <row r="5705" spans="1:2" x14ac:dyDescent="0.25">
      <c r="A5705" s="62">
        <v>31321305</v>
      </c>
      <c r="B5705" s="63" t="s">
        <v>5006</v>
      </c>
    </row>
    <row r="5706" spans="1:2" x14ac:dyDescent="0.25">
      <c r="A5706" s="62">
        <v>31321306</v>
      </c>
      <c r="B5706" s="63" t="s">
        <v>5048</v>
      </c>
    </row>
    <row r="5707" spans="1:2" x14ac:dyDescent="0.25">
      <c r="A5707" s="62">
        <v>31321309</v>
      </c>
      <c r="B5707" s="63" t="s">
        <v>17558</v>
      </c>
    </row>
    <row r="5708" spans="1:2" x14ac:dyDescent="0.25">
      <c r="A5708" s="62">
        <v>31321310</v>
      </c>
      <c r="B5708" s="63" t="s">
        <v>4546</v>
      </c>
    </row>
    <row r="5709" spans="1:2" x14ac:dyDescent="0.25">
      <c r="A5709" s="62">
        <v>31321311</v>
      </c>
      <c r="B5709" s="63" t="s">
        <v>12272</v>
      </c>
    </row>
    <row r="5710" spans="1:2" x14ac:dyDescent="0.25">
      <c r="A5710" s="62">
        <v>31321312</v>
      </c>
      <c r="B5710" s="63" t="s">
        <v>8280</v>
      </c>
    </row>
    <row r="5711" spans="1:2" x14ac:dyDescent="0.25">
      <c r="A5711" s="62">
        <v>31321313</v>
      </c>
      <c r="B5711" s="63" t="s">
        <v>7374</v>
      </c>
    </row>
    <row r="5712" spans="1:2" x14ac:dyDescent="0.25">
      <c r="A5712" s="62">
        <v>31321401</v>
      </c>
      <c r="B5712" s="63" t="s">
        <v>13248</v>
      </c>
    </row>
    <row r="5713" spans="1:2" x14ac:dyDescent="0.25">
      <c r="A5713" s="62">
        <v>31321402</v>
      </c>
      <c r="B5713" s="63" t="s">
        <v>2715</v>
      </c>
    </row>
    <row r="5714" spans="1:2" x14ac:dyDescent="0.25">
      <c r="A5714" s="62">
        <v>31321403</v>
      </c>
      <c r="B5714" s="63" t="s">
        <v>1863</v>
      </c>
    </row>
    <row r="5715" spans="1:2" x14ac:dyDescent="0.25">
      <c r="A5715" s="62">
        <v>31321404</v>
      </c>
      <c r="B5715" s="63" t="s">
        <v>10537</v>
      </c>
    </row>
    <row r="5716" spans="1:2" x14ac:dyDescent="0.25">
      <c r="A5716" s="62">
        <v>31321405</v>
      </c>
      <c r="B5716" s="63" t="s">
        <v>11044</v>
      </c>
    </row>
    <row r="5717" spans="1:2" x14ac:dyDescent="0.25">
      <c r="A5717" s="62">
        <v>31321406</v>
      </c>
      <c r="B5717" s="63" t="s">
        <v>12175</v>
      </c>
    </row>
    <row r="5718" spans="1:2" x14ac:dyDescent="0.25">
      <c r="A5718" s="62">
        <v>31321409</v>
      </c>
      <c r="B5718" s="63" t="s">
        <v>5013</v>
      </c>
    </row>
    <row r="5719" spans="1:2" x14ac:dyDescent="0.25">
      <c r="A5719" s="62">
        <v>31321410</v>
      </c>
      <c r="B5719" s="63" t="s">
        <v>8075</v>
      </c>
    </row>
    <row r="5720" spans="1:2" x14ac:dyDescent="0.25">
      <c r="A5720" s="62">
        <v>31321411</v>
      </c>
      <c r="B5720" s="63" t="s">
        <v>6530</v>
      </c>
    </row>
    <row r="5721" spans="1:2" x14ac:dyDescent="0.25">
      <c r="A5721" s="62">
        <v>31321412</v>
      </c>
      <c r="B5721" s="63" t="s">
        <v>12540</v>
      </c>
    </row>
    <row r="5722" spans="1:2" x14ac:dyDescent="0.25">
      <c r="A5722" s="62">
        <v>31321413</v>
      </c>
      <c r="B5722" s="63" t="s">
        <v>9292</v>
      </c>
    </row>
    <row r="5723" spans="1:2" x14ac:dyDescent="0.25">
      <c r="A5723" s="62">
        <v>31321501</v>
      </c>
      <c r="B5723" s="63" t="s">
        <v>2338</v>
      </c>
    </row>
    <row r="5724" spans="1:2" x14ac:dyDescent="0.25">
      <c r="A5724" s="62">
        <v>31321502</v>
      </c>
      <c r="B5724" s="63" t="s">
        <v>9728</v>
      </c>
    </row>
    <row r="5725" spans="1:2" x14ac:dyDescent="0.25">
      <c r="A5725" s="62">
        <v>31321503</v>
      </c>
      <c r="B5725" s="63" t="s">
        <v>2273</v>
      </c>
    </row>
    <row r="5726" spans="1:2" x14ac:dyDescent="0.25">
      <c r="A5726" s="62">
        <v>31321504</v>
      </c>
      <c r="B5726" s="63" t="s">
        <v>3904</v>
      </c>
    </row>
    <row r="5727" spans="1:2" x14ac:dyDescent="0.25">
      <c r="A5727" s="62">
        <v>31321505</v>
      </c>
      <c r="B5727" s="63" t="s">
        <v>8431</v>
      </c>
    </row>
    <row r="5728" spans="1:2" x14ac:dyDescent="0.25">
      <c r="A5728" s="62">
        <v>31321506</v>
      </c>
      <c r="B5728" s="63" t="s">
        <v>8567</v>
      </c>
    </row>
    <row r="5729" spans="1:2" x14ac:dyDescent="0.25">
      <c r="A5729" s="62">
        <v>31321509</v>
      </c>
      <c r="B5729" s="63" t="s">
        <v>17243</v>
      </c>
    </row>
    <row r="5730" spans="1:2" x14ac:dyDescent="0.25">
      <c r="A5730" s="62">
        <v>31321510</v>
      </c>
      <c r="B5730" s="63" t="s">
        <v>8595</v>
      </c>
    </row>
    <row r="5731" spans="1:2" x14ac:dyDescent="0.25">
      <c r="A5731" s="62">
        <v>31321511</v>
      </c>
      <c r="B5731" s="63" t="s">
        <v>624</v>
      </c>
    </row>
    <row r="5732" spans="1:2" x14ac:dyDescent="0.25">
      <c r="A5732" s="62">
        <v>31321512</v>
      </c>
      <c r="B5732" s="63" t="s">
        <v>16657</v>
      </c>
    </row>
    <row r="5733" spans="1:2" x14ac:dyDescent="0.25">
      <c r="A5733" s="62">
        <v>31321513</v>
      </c>
      <c r="B5733" s="63" t="s">
        <v>9946</v>
      </c>
    </row>
    <row r="5734" spans="1:2" x14ac:dyDescent="0.25">
      <c r="A5734" s="62">
        <v>31321601</v>
      </c>
      <c r="B5734" s="63" t="s">
        <v>5221</v>
      </c>
    </row>
    <row r="5735" spans="1:2" x14ac:dyDescent="0.25">
      <c r="A5735" s="62">
        <v>31321602</v>
      </c>
      <c r="B5735" s="63" t="s">
        <v>4051</v>
      </c>
    </row>
    <row r="5736" spans="1:2" x14ac:dyDescent="0.25">
      <c r="A5736" s="62">
        <v>31321603</v>
      </c>
      <c r="B5736" s="63" t="s">
        <v>16116</v>
      </c>
    </row>
    <row r="5737" spans="1:2" x14ac:dyDescent="0.25">
      <c r="A5737" s="62">
        <v>31321604</v>
      </c>
      <c r="B5737" s="63" t="s">
        <v>17694</v>
      </c>
    </row>
    <row r="5738" spans="1:2" x14ac:dyDescent="0.25">
      <c r="A5738" s="62">
        <v>31321605</v>
      </c>
      <c r="B5738" s="63" t="s">
        <v>8746</v>
      </c>
    </row>
    <row r="5739" spans="1:2" x14ac:dyDescent="0.25">
      <c r="A5739" s="62">
        <v>31321606</v>
      </c>
      <c r="B5739" s="63" t="s">
        <v>18196</v>
      </c>
    </row>
    <row r="5740" spans="1:2" x14ac:dyDescent="0.25">
      <c r="A5740" s="62">
        <v>31321609</v>
      </c>
      <c r="B5740" s="63" t="s">
        <v>1890</v>
      </c>
    </row>
    <row r="5741" spans="1:2" x14ac:dyDescent="0.25">
      <c r="A5741" s="62">
        <v>31321610</v>
      </c>
      <c r="B5741" s="63" t="s">
        <v>12419</v>
      </c>
    </row>
    <row r="5742" spans="1:2" x14ac:dyDescent="0.25">
      <c r="A5742" s="62">
        <v>31321611</v>
      </c>
      <c r="B5742" s="63" t="s">
        <v>4183</v>
      </c>
    </row>
    <row r="5743" spans="1:2" x14ac:dyDescent="0.25">
      <c r="A5743" s="62">
        <v>31321612</v>
      </c>
      <c r="B5743" s="63" t="s">
        <v>14777</v>
      </c>
    </row>
    <row r="5744" spans="1:2" x14ac:dyDescent="0.25">
      <c r="A5744" s="62">
        <v>31321613</v>
      </c>
      <c r="B5744" s="63" t="s">
        <v>10536</v>
      </c>
    </row>
    <row r="5745" spans="1:2" x14ac:dyDescent="0.25">
      <c r="A5745" s="62">
        <v>31321701</v>
      </c>
      <c r="B5745" s="63" t="s">
        <v>8098</v>
      </c>
    </row>
    <row r="5746" spans="1:2" x14ac:dyDescent="0.25">
      <c r="A5746" s="62">
        <v>31321702</v>
      </c>
      <c r="B5746" s="63" t="s">
        <v>17650</v>
      </c>
    </row>
    <row r="5747" spans="1:2" x14ac:dyDescent="0.25">
      <c r="A5747" s="62">
        <v>31321703</v>
      </c>
      <c r="B5747" s="63" t="s">
        <v>5587</v>
      </c>
    </row>
    <row r="5748" spans="1:2" x14ac:dyDescent="0.25">
      <c r="A5748" s="62">
        <v>31321704</v>
      </c>
      <c r="B5748" s="63" t="s">
        <v>11438</v>
      </c>
    </row>
    <row r="5749" spans="1:2" x14ac:dyDescent="0.25">
      <c r="A5749" s="62">
        <v>31321705</v>
      </c>
      <c r="B5749" s="63" t="s">
        <v>12177</v>
      </c>
    </row>
    <row r="5750" spans="1:2" x14ac:dyDescent="0.25">
      <c r="A5750" s="62">
        <v>31321706</v>
      </c>
      <c r="B5750" s="63" t="s">
        <v>12855</v>
      </c>
    </row>
    <row r="5751" spans="1:2" x14ac:dyDescent="0.25">
      <c r="A5751" s="62">
        <v>31321709</v>
      </c>
      <c r="B5751" s="63" t="s">
        <v>6902</v>
      </c>
    </row>
    <row r="5752" spans="1:2" x14ac:dyDescent="0.25">
      <c r="A5752" s="62">
        <v>31321710</v>
      </c>
      <c r="B5752" s="63" t="s">
        <v>7779</v>
      </c>
    </row>
    <row r="5753" spans="1:2" x14ac:dyDescent="0.25">
      <c r="A5753" s="62">
        <v>31321711</v>
      </c>
      <c r="B5753" s="63" t="s">
        <v>18760</v>
      </c>
    </row>
    <row r="5754" spans="1:2" x14ac:dyDescent="0.25">
      <c r="A5754" s="62">
        <v>31321712</v>
      </c>
      <c r="B5754" s="63" t="s">
        <v>1702</v>
      </c>
    </row>
    <row r="5755" spans="1:2" x14ac:dyDescent="0.25">
      <c r="A5755" s="62">
        <v>31321713</v>
      </c>
      <c r="B5755" s="63" t="s">
        <v>7253</v>
      </c>
    </row>
    <row r="5756" spans="1:2" x14ac:dyDescent="0.25">
      <c r="A5756" s="62">
        <v>31331101</v>
      </c>
      <c r="B5756" s="63" t="s">
        <v>2117</v>
      </c>
    </row>
    <row r="5757" spans="1:2" x14ac:dyDescent="0.25">
      <c r="A5757" s="62">
        <v>31331102</v>
      </c>
      <c r="B5757" s="63" t="s">
        <v>6134</v>
      </c>
    </row>
    <row r="5758" spans="1:2" x14ac:dyDescent="0.25">
      <c r="A5758" s="62">
        <v>31331103</v>
      </c>
      <c r="B5758" s="63" t="s">
        <v>13751</v>
      </c>
    </row>
    <row r="5759" spans="1:2" x14ac:dyDescent="0.25">
      <c r="A5759" s="62">
        <v>31331104</v>
      </c>
      <c r="B5759" s="63" t="s">
        <v>13864</v>
      </c>
    </row>
    <row r="5760" spans="1:2" x14ac:dyDescent="0.25">
      <c r="A5760" s="62">
        <v>31331105</v>
      </c>
      <c r="B5760" s="63" t="s">
        <v>11890</v>
      </c>
    </row>
    <row r="5761" spans="1:2" x14ac:dyDescent="0.25">
      <c r="A5761" s="62">
        <v>31331106</v>
      </c>
      <c r="B5761" s="63" t="s">
        <v>4153</v>
      </c>
    </row>
    <row r="5762" spans="1:2" x14ac:dyDescent="0.25">
      <c r="A5762" s="62">
        <v>31331109</v>
      </c>
      <c r="B5762" s="63" t="s">
        <v>8875</v>
      </c>
    </row>
    <row r="5763" spans="1:2" x14ac:dyDescent="0.25">
      <c r="A5763" s="62">
        <v>31331110</v>
      </c>
      <c r="B5763" s="63" t="s">
        <v>14720</v>
      </c>
    </row>
    <row r="5764" spans="1:2" x14ac:dyDescent="0.25">
      <c r="A5764" s="62">
        <v>31331111</v>
      </c>
      <c r="B5764" s="63" t="s">
        <v>2858</v>
      </c>
    </row>
    <row r="5765" spans="1:2" x14ac:dyDescent="0.25">
      <c r="A5765" s="62">
        <v>31331112</v>
      </c>
      <c r="B5765" s="63" t="s">
        <v>7526</v>
      </c>
    </row>
    <row r="5766" spans="1:2" x14ac:dyDescent="0.25">
      <c r="A5766" s="62">
        <v>31331113</v>
      </c>
      <c r="B5766" s="63" t="s">
        <v>4255</v>
      </c>
    </row>
    <row r="5767" spans="1:2" x14ac:dyDescent="0.25">
      <c r="A5767" s="62">
        <v>31331201</v>
      </c>
      <c r="B5767" s="63" t="s">
        <v>9366</v>
      </c>
    </row>
    <row r="5768" spans="1:2" x14ac:dyDescent="0.25">
      <c r="A5768" s="62">
        <v>31331202</v>
      </c>
      <c r="B5768" s="63" t="s">
        <v>9118</v>
      </c>
    </row>
    <row r="5769" spans="1:2" x14ac:dyDescent="0.25">
      <c r="A5769" s="62">
        <v>31331203</v>
      </c>
      <c r="B5769" s="63" t="s">
        <v>10089</v>
      </c>
    </row>
    <row r="5770" spans="1:2" x14ac:dyDescent="0.25">
      <c r="A5770" s="62">
        <v>31331204</v>
      </c>
      <c r="B5770" s="63" t="s">
        <v>4404</v>
      </c>
    </row>
    <row r="5771" spans="1:2" x14ac:dyDescent="0.25">
      <c r="A5771" s="62">
        <v>31331205</v>
      </c>
      <c r="B5771" s="63" t="s">
        <v>12259</v>
      </c>
    </row>
    <row r="5772" spans="1:2" x14ac:dyDescent="0.25">
      <c r="A5772" s="62">
        <v>31331206</v>
      </c>
      <c r="B5772" s="63" t="s">
        <v>10870</v>
      </c>
    </row>
    <row r="5773" spans="1:2" x14ac:dyDescent="0.25">
      <c r="A5773" s="62">
        <v>31331209</v>
      </c>
      <c r="B5773" s="63" t="s">
        <v>11786</v>
      </c>
    </row>
    <row r="5774" spans="1:2" x14ac:dyDescent="0.25">
      <c r="A5774" s="62">
        <v>31331210</v>
      </c>
      <c r="B5774" s="63" t="s">
        <v>15612</v>
      </c>
    </row>
    <row r="5775" spans="1:2" x14ac:dyDescent="0.25">
      <c r="A5775" s="62">
        <v>31331211</v>
      </c>
      <c r="B5775" s="63" t="s">
        <v>17231</v>
      </c>
    </row>
    <row r="5776" spans="1:2" x14ac:dyDescent="0.25">
      <c r="A5776" s="62">
        <v>31331212</v>
      </c>
      <c r="B5776" s="63" t="s">
        <v>16518</v>
      </c>
    </row>
    <row r="5777" spans="1:2" x14ac:dyDescent="0.25">
      <c r="A5777" s="62">
        <v>31331213</v>
      </c>
      <c r="B5777" s="63" t="s">
        <v>496</v>
      </c>
    </row>
    <row r="5778" spans="1:2" x14ac:dyDescent="0.25">
      <c r="A5778" s="62">
        <v>31331301</v>
      </c>
      <c r="B5778" s="63" t="s">
        <v>15196</v>
      </c>
    </row>
    <row r="5779" spans="1:2" x14ac:dyDescent="0.25">
      <c r="A5779" s="62">
        <v>31331302</v>
      </c>
      <c r="B5779" s="63" t="s">
        <v>10445</v>
      </c>
    </row>
    <row r="5780" spans="1:2" x14ac:dyDescent="0.25">
      <c r="A5780" s="62">
        <v>31331303</v>
      </c>
      <c r="B5780" s="63" t="s">
        <v>14884</v>
      </c>
    </row>
    <row r="5781" spans="1:2" x14ac:dyDescent="0.25">
      <c r="A5781" s="62">
        <v>31331304</v>
      </c>
      <c r="B5781" s="63" t="s">
        <v>11800</v>
      </c>
    </row>
    <row r="5782" spans="1:2" x14ac:dyDescent="0.25">
      <c r="A5782" s="62">
        <v>31331305</v>
      </c>
      <c r="B5782" s="63" t="s">
        <v>2642</v>
      </c>
    </row>
    <row r="5783" spans="1:2" x14ac:dyDescent="0.25">
      <c r="A5783" s="62">
        <v>31331306</v>
      </c>
      <c r="B5783" s="63" t="s">
        <v>17795</v>
      </c>
    </row>
    <row r="5784" spans="1:2" x14ac:dyDescent="0.25">
      <c r="A5784" s="62">
        <v>31331309</v>
      </c>
      <c r="B5784" s="63" t="s">
        <v>1165</v>
      </c>
    </row>
    <row r="5785" spans="1:2" x14ac:dyDescent="0.25">
      <c r="A5785" s="62">
        <v>31331310</v>
      </c>
      <c r="B5785" s="63" t="s">
        <v>18681</v>
      </c>
    </row>
    <row r="5786" spans="1:2" x14ac:dyDescent="0.25">
      <c r="A5786" s="62">
        <v>31331311</v>
      </c>
      <c r="B5786" s="63" t="s">
        <v>13217</v>
      </c>
    </row>
    <row r="5787" spans="1:2" x14ac:dyDescent="0.25">
      <c r="A5787" s="62">
        <v>31331312</v>
      </c>
      <c r="B5787" s="63" t="s">
        <v>2428</v>
      </c>
    </row>
    <row r="5788" spans="1:2" x14ac:dyDescent="0.25">
      <c r="A5788" s="62">
        <v>31331313</v>
      </c>
      <c r="B5788" s="63" t="s">
        <v>18802</v>
      </c>
    </row>
    <row r="5789" spans="1:2" x14ac:dyDescent="0.25">
      <c r="A5789" s="62">
        <v>31331401</v>
      </c>
      <c r="B5789" s="63" t="s">
        <v>12362</v>
      </c>
    </row>
    <row r="5790" spans="1:2" x14ac:dyDescent="0.25">
      <c r="A5790" s="62">
        <v>31331402</v>
      </c>
      <c r="B5790" s="63" t="s">
        <v>11327</v>
      </c>
    </row>
    <row r="5791" spans="1:2" x14ac:dyDescent="0.25">
      <c r="A5791" s="62">
        <v>31331403</v>
      </c>
      <c r="B5791" s="63" t="s">
        <v>11353</v>
      </c>
    </row>
    <row r="5792" spans="1:2" x14ac:dyDescent="0.25">
      <c r="A5792" s="62">
        <v>31331404</v>
      </c>
      <c r="B5792" s="63" t="s">
        <v>18812</v>
      </c>
    </row>
    <row r="5793" spans="1:2" x14ac:dyDescent="0.25">
      <c r="A5793" s="62">
        <v>31331405</v>
      </c>
      <c r="B5793" s="63" t="s">
        <v>2709</v>
      </c>
    </row>
    <row r="5794" spans="1:2" x14ac:dyDescent="0.25">
      <c r="A5794" s="62">
        <v>31331406</v>
      </c>
      <c r="B5794" s="63" t="s">
        <v>9852</v>
      </c>
    </row>
    <row r="5795" spans="1:2" x14ac:dyDescent="0.25">
      <c r="A5795" s="62">
        <v>31331409</v>
      </c>
      <c r="B5795" s="63" t="s">
        <v>12238</v>
      </c>
    </row>
    <row r="5796" spans="1:2" x14ac:dyDescent="0.25">
      <c r="A5796" s="62">
        <v>31331410</v>
      </c>
      <c r="B5796" s="63" t="s">
        <v>6920</v>
      </c>
    </row>
    <row r="5797" spans="1:2" x14ac:dyDescent="0.25">
      <c r="A5797" s="62">
        <v>31331411</v>
      </c>
      <c r="B5797" s="63" t="s">
        <v>15935</v>
      </c>
    </row>
    <row r="5798" spans="1:2" x14ac:dyDescent="0.25">
      <c r="A5798" s="62">
        <v>31331412</v>
      </c>
      <c r="B5798" s="63" t="s">
        <v>11514</v>
      </c>
    </row>
    <row r="5799" spans="1:2" x14ac:dyDescent="0.25">
      <c r="A5799" s="62">
        <v>31331413</v>
      </c>
      <c r="B5799" s="63" t="s">
        <v>3672</v>
      </c>
    </row>
    <row r="5800" spans="1:2" x14ac:dyDescent="0.25">
      <c r="A5800" s="62">
        <v>31331501</v>
      </c>
      <c r="B5800" s="63" t="s">
        <v>1776</v>
      </c>
    </row>
    <row r="5801" spans="1:2" x14ac:dyDescent="0.25">
      <c r="A5801" s="62">
        <v>31331502</v>
      </c>
      <c r="B5801" s="63" t="s">
        <v>14059</v>
      </c>
    </row>
    <row r="5802" spans="1:2" x14ac:dyDescent="0.25">
      <c r="A5802" s="62">
        <v>31331503</v>
      </c>
      <c r="B5802" s="63" t="s">
        <v>7729</v>
      </c>
    </row>
    <row r="5803" spans="1:2" x14ac:dyDescent="0.25">
      <c r="A5803" s="62">
        <v>31331504</v>
      </c>
      <c r="B5803" s="63" t="s">
        <v>17608</v>
      </c>
    </row>
    <row r="5804" spans="1:2" x14ac:dyDescent="0.25">
      <c r="A5804" s="62">
        <v>31331505</v>
      </c>
      <c r="B5804" s="63" t="s">
        <v>7826</v>
      </c>
    </row>
    <row r="5805" spans="1:2" x14ac:dyDescent="0.25">
      <c r="A5805" s="62">
        <v>31331506</v>
      </c>
      <c r="B5805" s="63" t="s">
        <v>6873</v>
      </c>
    </row>
    <row r="5806" spans="1:2" x14ac:dyDescent="0.25">
      <c r="A5806" s="62">
        <v>31331509</v>
      </c>
      <c r="B5806" s="63" t="s">
        <v>3604</v>
      </c>
    </row>
    <row r="5807" spans="1:2" x14ac:dyDescent="0.25">
      <c r="A5807" s="62">
        <v>31331510</v>
      </c>
      <c r="B5807" s="63" t="s">
        <v>4483</v>
      </c>
    </row>
    <row r="5808" spans="1:2" x14ac:dyDescent="0.25">
      <c r="A5808" s="62">
        <v>31331511</v>
      </c>
      <c r="B5808" s="63" t="s">
        <v>15160</v>
      </c>
    </row>
    <row r="5809" spans="1:2" x14ac:dyDescent="0.25">
      <c r="A5809" s="62">
        <v>31331512</v>
      </c>
      <c r="B5809" s="63" t="s">
        <v>17324</v>
      </c>
    </row>
    <row r="5810" spans="1:2" x14ac:dyDescent="0.25">
      <c r="A5810" s="62">
        <v>31331513</v>
      </c>
      <c r="B5810" s="63" t="s">
        <v>6187</v>
      </c>
    </row>
    <row r="5811" spans="1:2" x14ac:dyDescent="0.25">
      <c r="A5811" s="62">
        <v>31331601</v>
      </c>
      <c r="B5811" s="63" t="s">
        <v>2236</v>
      </c>
    </row>
    <row r="5812" spans="1:2" x14ac:dyDescent="0.25">
      <c r="A5812" s="62">
        <v>31331602</v>
      </c>
      <c r="B5812" s="63" t="s">
        <v>8076</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9135</v>
      </c>
    </row>
    <row r="5817" spans="1:2" x14ac:dyDescent="0.25">
      <c r="A5817" s="62">
        <v>31331609</v>
      </c>
      <c r="B5817" s="63" t="s">
        <v>14083</v>
      </c>
    </row>
    <row r="5818" spans="1:2" x14ac:dyDescent="0.25">
      <c r="A5818" s="62">
        <v>31331610</v>
      </c>
      <c r="B5818" s="63" t="s">
        <v>7585</v>
      </c>
    </row>
    <row r="5819" spans="1:2" x14ac:dyDescent="0.25">
      <c r="A5819" s="62">
        <v>31331611</v>
      </c>
      <c r="B5819" s="63" t="s">
        <v>11596</v>
      </c>
    </row>
    <row r="5820" spans="1:2" x14ac:dyDescent="0.25">
      <c r="A5820" s="62">
        <v>31331612</v>
      </c>
      <c r="B5820" s="63" t="s">
        <v>13479</v>
      </c>
    </row>
    <row r="5821" spans="1:2" x14ac:dyDescent="0.25">
      <c r="A5821" s="62">
        <v>31331613</v>
      </c>
      <c r="B5821" s="63" t="s">
        <v>18346</v>
      </c>
    </row>
    <row r="5822" spans="1:2" x14ac:dyDescent="0.25">
      <c r="A5822" s="62">
        <v>31331701</v>
      </c>
      <c r="B5822" s="63" t="s">
        <v>14913</v>
      </c>
    </row>
    <row r="5823" spans="1:2" x14ac:dyDescent="0.25">
      <c r="A5823" s="62">
        <v>31331702</v>
      </c>
      <c r="B5823" s="63" t="s">
        <v>1420</v>
      </c>
    </row>
    <row r="5824" spans="1:2" x14ac:dyDescent="0.25">
      <c r="A5824" s="62">
        <v>31331703</v>
      </c>
      <c r="B5824" s="63" t="s">
        <v>16141</v>
      </c>
    </row>
    <row r="5825" spans="1:2" x14ac:dyDescent="0.25">
      <c r="A5825" s="62">
        <v>31331704</v>
      </c>
      <c r="B5825" s="63" t="s">
        <v>17655</v>
      </c>
    </row>
    <row r="5826" spans="1:2" x14ac:dyDescent="0.25">
      <c r="A5826" s="62">
        <v>31331705</v>
      </c>
      <c r="B5826" s="63" t="s">
        <v>18313</v>
      </c>
    </row>
    <row r="5827" spans="1:2" x14ac:dyDescent="0.25">
      <c r="A5827" s="62">
        <v>31331706</v>
      </c>
      <c r="B5827" s="63" t="s">
        <v>16967</v>
      </c>
    </row>
    <row r="5828" spans="1:2" x14ac:dyDescent="0.25">
      <c r="A5828" s="62">
        <v>31331709</v>
      </c>
      <c r="B5828" s="63" t="s">
        <v>9329</v>
      </c>
    </row>
    <row r="5829" spans="1:2" x14ac:dyDescent="0.25">
      <c r="A5829" s="62">
        <v>31331710</v>
      </c>
      <c r="B5829" s="63" t="s">
        <v>5418</v>
      </c>
    </row>
    <row r="5830" spans="1:2" x14ac:dyDescent="0.25">
      <c r="A5830" s="62">
        <v>31331711</v>
      </c>
      <c r="B5830" s="63" t="s">
        <v>2463</v>
      </c>
    </row>
    <row r="5831" spans="1:2" x14ac:dyDescent="0.25">
      <c r="A5831" s="62">
        <v>31331712</v>
      </c>
      <c r="B5831" s="63" t="s">
        <v>11146</v>
      </c>
    </row>
    <row r="5832" spans="1:2" x14ac:dyDescent="0.25">
      <c r="A5832" s="62">
        <v>31331713</v>
      </c>
      <c r="B5832" s="63" t="s">
        <v>12505</v>
      </c>
    </row>
    <row r="5833" spans="1:2" x14ac:dyDescent="0.25">
      <c r="A5833" s="62">
        <v>31341101</v>
      </c>
      <c r="B5833" s="63" t="s">
        <v>17354</v>
      </c>
    </row>
    <row r="5834" spans="1:2" x14ac:dyDescent="0.25">
      <c r="A5834" s="62">
        <v>31341102</v>
      </c>
      <c r="B5834" s="63" t="s">
        <v>3390</v>
      </c>
    </row>
    <row r="5835" spans="1:2" x14ac:dyDescent="0.25">
      <c r="A5835" s="62">
        <v>31341103</v>
      </c>
      <c r="B5835" s="63" t="s">
        <v>1448</v>
      </c>
    </row>
    <row r="5836" spans="1:2" x14ac:dyDescent="0.25">
      <c r="A5836" s="62">
        <v>31341104</v>
      </c>
      <c r="B5836" s="63" t="s">
        <v>1483</v>
      </c>
    </row>
    <row r="5837" spans="1:2" x14ac:dyDescent="0.25">
      <c r="A5837" s="62">
        <v>31341105</v>
      </c>
      <c r="B5837" s="63" t="s">
        <v>1786</v>
      </c>
    </row>
    <row r="5838" spans="1:2" x14ac:dyDescent="0.25">
      <c r="A5838" s="62">
        <v>31341106</v>
      </c>
      <c r="B5838" s="63" t="s">
        <v>10760</v>
      </c>
    </row>
    <row r="5839" spans="1:2" x14ac:dyDescent="0.25">
      <c r="A5839" s="62">
        <v>31341109</v>
      </c>
      <c r="B5839" s="63" t="s">
        <v>6004</v>
      </c>
    </row>
    <row r="5840" spans="1:2" x14ac:dyDescent="0.25">
      <c r="A5840" s="62">
        <v>31341110</v>
      </c>
      <c r="B5840" s="63" t="s">
        <v>18019</v>
      </c>
    </row>
    <row r="5841" spans="1:2" x14ac:dyDescent="0.25">
      <c r="A5841" s="62">
        <v>31341111</v>
      </c>
      <c r="B5841" s="63" t="s">
        <v>4160</v>
      </c>
    </row>
    <row r="5842" spans="1:2" x14ac:dyDescent="0.25">
      <c r="A5842" s="62">
        <v>31341112</v>
      </c>
      <c r="B5842" s="63" t="s">
        <v>4834</v>
      </c>
    </row>
    <row r="5843" spans="1:2" x14ac:dyDescent="0.25">
      <c r="A5843" s="62">
        <v>31341113</v>
      </c>
      <c r="B5843" s="63" t="s">
        <v>12902</v>
      </c>
    </row>
    <row r="5844" spans="1:2" x14ac:dyDescent="0.25">
      <c r="A5844" s="62">
        <v>31341201</v>
      </c>
      <c r="B5844" s="63" t="s">
        <v>8154</v>
      </c>
    </row>
    <row r="5845" spans="1:2" x14ac:dyDescent="0.25">
      <c r="A5845" s="62">
        <v>31341202</v>
      </c>
      <c r="B5845" s="63" t="s">
        <v>1841</v>
      </c>
    </row>
    <row r="5846" spans="1:2" x14ac:dyDescent="0.25">
      <c r="A5846" s="62">
        <v>31341203</v>
      </c>
      <c r="B5846" s="63" t="s">
        <v>12708</v>
      </c>
    </row>
    <row r="5847" spans="1:2" x14ac:dyDescent="0.25">
      <c r="A5847" s="62">
        <v>31341204</v>
      </c>
      <c r="B5847" s="63" t="s">
        <v>8758</v>
      </c>
    </row>
    <row r="5848" spans="1:2" x14ac:dyDescent="0.25">
      <c r="A5848" s="62">
        <v>31341205</v>
      </c>
      <c r="B5848" s="63" t="s">
        <v>9057</v>
      </c>
    </row>
    <row r="5849" spans="1:2" x14ac:dyDescent="0.25">
      <c r="A5849" s="62">
        <v>31341206</v>
      </c>
      <c r="B5849" s="63" t="s">
        <v>7069</v>
      </c>
    </row>
    <row r="5850" spans="1:2" x14ac:dyDescent="0.25">
      <c r="A5850" s="62">
        <v>31341209</v>
      </c>
      <c r="B5850" s="63" t="s">
        <v>14527</v>
      </c>
    </row>
    <row r="5851" spans="1:2" x14ac:dyDescent="0.25">
      <c r="A5851" s="62">
        <v>31341210</v>
      </c>
      <c r="B5851" s="63" t="s">
        <v>14974</v>
      </c>
    </row>
    <row r="5852" spans="1:2" x14ac:dyDescent="0.25">
      <c r="A5852" s="62">
        <v>31341211</v>
      </c>
      <c r="B5852" s="63" t="s">
        <v>2164</v>
      </c>
    </row>
    <row r="5853" spans="1:2" x14ac:dyDescent="0.25">
      <c r="A5853" s="62">
        <v>31341212</v>
      </c>
      <c r="B5853" s="63" t="s">
        <v>5575</v>
      </c>
    </row>
    <row r="5854" spans="1:2" x14ac:dyDescent="0.25">
      <c r="A5854" s="62">
        <v>31341213</v>
      </c>
      <c r="B5854" s="63" t="s">
        <v>3586</v>
      </c>
    </row>
    <row r="5855" spans="1:2" x14ac:dyDescent="0.25">
      <c r="A5855" s="62">
        <v>31341301</v>
      </c>
      <c r="B5855" s="63" t="s">
        <v>12994</v>
      </c>
    </row>
    <row r="5856" spans="1:2" x14ac:dyDescent="0.25">
      <c r="A5856" s="62">
        <v>31341302</v>
      </c>
      <c r="B5856" s="63" t="s">
        <v>17125</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15268</v>
      </c>
    </row>
    <row r="5861" spans="1:2" x14ac:dyDescent="0.25">
      <c r="A5861" s="62">
        <v>31341309</v>
      </c>
      <c r="B5861" s="63" t="s">
        <v>8082</v>
      </c>
    </row>
    <row r="5862" spans="1:2" x14ac:dyDescent="0.25">
      <c r="A5862" s="62">
        <v>31341310</v>
      </c>
      <c r="B5862" s="63" t="s">
        <v>15710</v>
      </c>
    </row>
    <row r="5863" spans="1:2" x14ac:dyDescent="0.25">
      <c r="A5863" s="62">
        <v>31341311</v>
      </c>
      <c r="B5863" s="63" t="s">
        <v>7012</v>
      </c>
    </row>
    <row r="5864" spans="1:2" x14ac:dyDescent="0.25">
      <c r="A5864" s="62">
        <v>31341312</v>
      </c>
      <c r="B5864" s="63" t="s">
        <v>7465</v>
      </c>
    </row>
    <row r="5865" spans="1:2" x14ac:dyDescent="0.25">
      <c r="A5865" s="62">
        <v>31341313</v>
      </c>
      <c r="B5865" s="63" t="s">
        <v>7813</v>
      </c>
    </row>
    <row r="5866" spans="1:2" x14ac:dyDescent="0.25">
      <c r="A5866" s="62">
        <v>31341401</v>
      </c>
      <c r="B5866" s="63" t="s">
        <v>13341</v>
      </c>
    </row>
    <row r="5867" spans="1:2" x14ac:dyDescent="0.25">
      <c r="A5867" s="62">
        <v>31341402</v>
      </c>
      <c r="B5867" s="63" t="s">
        <v>10784</v>
      </c>
    </row>
    <row r="5868" spans="1:2" x14ac:dyDescent="0.25">
      <c r="A5868" s="62">
        <v>31341403</v>
      </c>
      <c r="B5868" s="63" t="s">
        <v>15743</v>
      </c>
    </row>
    <row r="5869" spans="1:2" x14ac:dyDescent="0.25">
      <c r="A5869" s="62">
        <v>31341404</v>
      </c>
      <c r="B5869" s="63" t="s">
        <v>11678</v>
      </c>
    </row>
    <row r="5870" spans="1:2" x14ac:dyDescent="0.25">
      <c r="A5870" s="62">
        <v>31341405</v>
      </c>
      <c r="B5870" s="63" t="s">
        <v>10553</v>
      </c>
    </row>
    <row r="5871" spans="1:2" x14ac:dyDescent="0.25">
      <c r="A5871" s="62">
        <v>31341406</v>
      </c>
      <c r="B5871" s="63" t="s">
        <v>10624</v>
      </c>
    </row>
    <row r="5872" spans="1:2" x14ac:dyDescent="0.25">
      <c r="A5872" s="62">
        <v>31341409</v>
      </c>
      <c r="B5872" s="63" t="s">
        <v>13280</v>
      </c>
    </row>
    <row r="5873" spans="1:2" x14ac:dyDescent="0.25">
      <c r="A5873" s="62">
        <v>31341410</v>
      </c>
      <c r="B5873" s="63" t="s">
        <v>9668</v>
      </c>
    </row>
    <row r="5874" spans="1:2" x14ac:dyDescent="0.25">
      <c r="A5874" s="62">
        <v>31341411</v>
      </c>
      <c r="B5874" s="63" t="s">
        <v>7622</v>
      </c>
    </row>
    <row r="5875" spans="1:2" x14ac:dyDescent="0.25">
      <c r="A5875" s="62">
        <v>31341412</v>
      </c>
      <c r="B5875" s="63" t="s">
        <v>2712</v>
      </c>
    </row>
    <row r="5876" spans="1:2" x14ac:dyDescent="0.25">
      <c r="A5876" s="62">
        <v>31341413</v>
      </c>
      <c r="B5876" s="63" t="s">
        <v>17627</v>
      </c>
    </row>
    <row r="5877" spans="1:2" x14ac:dyDescent="0.25">
      <c r="A5877" s="62">
        <v>31341501</v>
      </c>
      <c r="B5877" s="63" t="s">
        <v>1414</v>
      </c>
    </row>
    <row r="5878" spans="1:2" x14ac:dyDescent="0.25">
      <c r="A5878" s="62">
        <v>31341502</v>
      </c>
      <c r="B5878" s="63" t="s">
        <v>5777</v>
      </c>
    </row>
    <row r="5879" spans="1:2" x14ac:dyDescent="0.25">
      <c r="A5879" s="62">
        <v>31341503</v>
      </c>
      <c r="B5879" s="63" t="s">
        <v>303</v>
      </c>
    </row>
    <row r="5880" spans="1:2" x14ac:dyDescent="0.25">
      <c r="A5880" s="62">
        <v>31341504</v>
      </c>
      <c r="B5880" s="63" t="s">
        <v>11949</v>
      </c>
    </row>
    <row r="5881" spans="1:2" x14ac:dyDescent="0.25">
      <c r="A5881" s="62">
        <v>31341505</v>
      </c>
      <c r="B5881" s="63" t="s">
        <v>17829</v>
      </c>
    </row>
    <row r="5882" spans="1:2" x14ac:dyDescent="0.25">
      <c r="A5882" s="62">
        <v>31341506</v>
      </c>
      <c r="B5882" s="63" t="s">
        <v>9501</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10655</v>
      </c>
    </row>
    <row r="5887" spans="1:2" x14ac:dyDescent="0.25">
      <c r="A5887" s="62">
        <v>31341513</v>
      </c>
      <c r="B5887" s="63" t="s">
        <v>658</v>
      </c>
    </row>
    <row r="5888" spans="1:2" x14ac:dyDescent="0.25">
      <c r="A5888" s="62">
        <v>31341601</v>
      </c>
      <c r="B5888" s="63" t="s">
        <v>18675</v>
      </c>
    </row>
    <row r="5889" spans="1:2" x14ac:dyDescent="0.25">
      <c r="A5889" s="62">
        <v>31341602</v>
      </c>
      <c r="B5889" s="63" t="s">
        <v>6692</v>
      </c>
    </row>
    <row r="5890" spans="1:2" x14ac:dyDescent="0.25">
      <c r="A5890" s="62">
        <v>31341603</v>
      </c>
      <c r="B5890" s="63" t="s">
        <v>13537</v>
      </c>
    </row>
    <row r="5891" spans="1:2" x14ac:dyDescent="0.25">
      <c r="A5891" s="62">
        <v>31341604</v>
      </c>
      <c r="B5891" s="63" t="s">
        <v>4744</v>
      </c>
    </row>
    <row r="5892" spans="1:2" x14ac:dyDescent="0.25">
      <c r="A5892" s="62">
        <v>31341605</v>
      </c>
      <c r="B5892" s="63" t="s">
        <v>3488</v>
      </c>
    </row>
    <row r="5893" spans="1:2" x14ac:dyDescent="0.25">
      <c r="A5893" s="62">
        <v>31341606</v>
      </c>
      <c r="B5893" s="63" t="s">
        <v>4152</v>
      </c>
    </row>
    <row r="5894" spans="1:2" x14ac:dyDescent="0.25">
      <c r="A5894" s="62">
        <v>31341609</v>
      </c>
      <c r="B5894" s="63" t="s">
        <v>7448</v>
      </c>
    </row>
    <row r="5895" spans="1:2" x14ac:dyDescent="0.25">
      <c r="A5895" s="62">
        <v>31341610</v>
      </c>
      <c r="B5895" s="63" t="s">
        <v>16840</v>
      </c>
    </row>
    <row r="5896" spans="1:2" x14ac:dyDescent="0.25">
      <c r="A5896" s="62">
        <v>31341611</v>
      </c>
      <c r="B5896" s="63" t="s">
        <v>4856</v>
      </c>
    </row>
    <row r="5897" spans="1:2" x14ac:dyDescent="0.25">
      <c r="A5897" s="62">
        <v>31341612</v>
      </c>
      <c r="B5897" s="63" t="s">
        <v>10448</v>
      </c>
    </row>
    <row r="5898" spans="1:2" x14ac:dyDescent="0.25">
      <c r="A5898" s="62">
        <v>31341613</v>
      </c>
      <c r="B5898" s="63" t="s">
        <v>9080</v>
      </c>
    </row>
    <row r="5899" spans="1:2" x14ac:dyDescent="0.25">
      <c r="A5899" s="62">
        <v>31341701</v>
      </c>
      <c r="B5899" s="63" t="s">
        <v>6877</v>
      </c>
    </row>
    <row r="5900" spans="1:2" x14ac:dyDescent="0.25">
      <c r="A5900" s="62">
        <v>31341702</v>
      </c>
      <c r="B5900" s="63" t="s">
        <v>6578</v>
      </c>
    </row>
    <row r="5901" spans="1:2" x14ac:dyDescent="0.25">
      <c r="A5901" s="62">
        <v>31341703</v>
      </c>
      <c r="B5901" s="63" t="s">
        <v>18773</v>
      </c>
    </row>
    <row r="5902" spans="1:2" x14ac:dyDescent="0.25">
      <c r="A5902" s="62">
        <v>31341704</v>
      </c>
      <c r="B5902" s="63" t="s">
        <v>14120</v>
      </c>
    </row>
    <row r="5903" spans="1:2" x14ac:dyDescent="0.25">
      <c r="A5903" s="62">
        <v>31341705</v>
      </c>
      <c r="B5903" s="63" t="s">
        <v>17461</v>
      </c>
    </row>
    <row r="5904" spans="1:2" x14ac:dyDescent="0.25">
      <c r="A5904" s="62">
        <v>31341706</v>
      </c>
      <c r="B5904" s="63" t="s">
        <v>2081</v>
      </c>
    </row>
    <row r="5905" spans="1:2" x14ac:dyDescent="0.25">
      <c r="A5905" s="62">
        <v>31341709</v>
      </c>
      <c r="B5905" s="63" t="s">
        <v>14037</v>
      </c>
    </row>
    <row r="5906" spans="1:2" x14ac:dyDescent="0.25">
      <c r="A5906" s="62">
        <v>31341710</v>
      </c>
      <c r="B5906" s="63" t="s">
        <v>4628</v>
      </c>
    </row>
    <row r="5907" spans="1:2" x14ac:dyDescent="0.25">
      <c r="A5907" s="62">
        <v>31341711</v>
      </c>
      <c r="B5907" s="63" t="s">
        <v>16876</v>
      </c>
    </row>
    <row r="5908" spans="1:2" x14ac:dyDescent="0.25">
      <c r="A5908" s="62">
        <v>31341712</v>
      </c>
      <c r="B5908" s="63" t="s">
        <v>6265</v>
      </c>
    </row>
    <row r="5909" spans="1:2" x14ac:dyDescent="0.25">
      <c r="A5909" s="62">
        <v>31341713</v>
      </c>
      <c r="B5909" s="63" t="s">
        <v>17793</v>
      </c>
    </row>
    <row r="5910" spans="1:2" x14ac:dyDescent="0.25">
      <c r="A5910" s="62">
        <v>31351101</v>
      </c>
      <c r="B5910" s="63" t="s">
        <v>2591</v>
      </c>
    </row>
    <row r="5911" spans="1:2" x14ac:dyDescent="0.25">
      <c r="A5911" s="62">
        <v>31351102</v>
      </c>
      <c r="B5911" s="63" t="s">
        <v>2827</v>
      </c>
    </row>
    <row r="5912" spans="1:2" x14ac:dyDescent="0.25">
      <c r="A5912" s="62">
        <v>31351103</v>
      </c>
      <c r="B5912" s="63" t="s">
        <v>1276</v>
      </c>
    </row>
    <row r="5913" spans="1:2" x14ac:dyDescent="0.25">
      <c r="A5913" s="62">
        <v>31351104</v>
      </c>
      <c r="B5913" s="63" t="s">
        <v>6923</v>
      </c>
    </row>
    <row r="5914" spans="1:2" x14ac:dyDescent="0.25">
      <c r="A5914" s="62">
        <v>31351105</v>
      </c>
      <c r="B5914" s="63" t="s">
        <v>578</v>
      </c>
    </row>
    <row r="5915" spans="1:2" x14ac:dyDescent="0.25">
      <c r="A5915" s="62">
        <v>31351106</v>
      </c>
      <c r="B5915" s="63" t="s">
        <v>14597</v>
      </c>
    </row>
    <row r="5916" spans="1:2" x14ac:dyDescent="0.25">
      <c r="A5916" s="62">
        <v>31351109</v>
      </c>
      <c r="B5916" s="63" t="s">
        <v>9128</v>
      </c>
    </row>
    <row r="5917" spans="1:2" x14ac:dyDescent="0.25">
      <c r="A5917" s="62">
        <v>31351110</v>
      </c>
      <c r="B5917" s="63" t="s">
        <v>14251</v>
      </c>
    </row>
    <row r="5918" spans="1:2" x14ac:dyDescent="0.25">
      <c r="A5918" s="62">
        <v>31351111</v>
      </c>
      <c r="B5918" s="63" t="s">
        <v>14885</v>
      </c>
    </row>
    <row r="5919" spans="1:2" x14ac:dyDescent="0.25">
      <c r="A5919" s="62">
        <v>31351112</v>
      </c>
      <c r="B5919" s="63" t="s">
        <v>5530</v>
      </c>
    </row>
    <row r="5920" spans="1:2" x14ac:dyDescent="0.25">
      <c r="A5920" s="62">
        <v>31351113</v>
      </c>
      <c r="B5920" s="63" t="s">
        <v>8057</v>
      </c>
    </row>
    <row r="5921" spans="1:2" x14ac:dyDescent="0.25">
      <c r="A5921" s="62">
        <v>31351201</v>
      </c>
      <c r="B5921" s="63" t="s">
        <v>1996</v>
      </c>
    </row>
    <row r="5922" spans="1:2" x14ac:dyDescent="0.25">
      <c r="A5922" s="62">
        <v>31351202</v>
      </c>
      <c r="B5922" s="63" t="s">
        <v>11391</v>
      </c>
    </row>
    <row r="5923" spans="1:2" x14ac:dyDescent="0.25">
      <c r="A5923" s="62">
        <v>31351203</v>
      </c>
      <c r="B5923" s="63" t="s">
        <v>13672</v>
      </c>
    </row>
    <row r="5924" spans="1:2" x14ac:dyDescent="0.25">
      <c r="A5924" s="62">
        <v>31351204</v>
      </c>
      <c r="B5924" s="63" t="s">
        <v>7125</v>
      </c>
    </row>
    <row r="5925" spans="1:2" x14ac:dyDescent="0.25">
      <c r="A5925" s="62">
        <v>31351205</v>
      </c>
      <c r="B5925" s="63" t="s">
        <v>16874</v>
      </c>
    </row>
    <row r="5926" spans="1:2" x14ac:dyDescent="0.25">
      <c r="A5926" s="62">
        <v>31351206</v>
      </c>
      <c r="B5926" s="63" t="s">
        <v>7905</v>
      </c>
    </row>
    <row r="5927" spans="1:2" x14ac:dyDescent="0.25">
      <c r="A5927" s="62">
        <v>31351209</v>
      </c>
      <c r="B5927" s="63" t="s">
        <v>11383</v>
      </c>
    </row>
    <row r="5928" spans="1:2" x14ac:dyDescent="0.25">
      <c r="A5928" s="62">
        <v>31351210</v>
      </c>
      <c r="B5928" s="63" t="s">
        <v>12777</v>
      </c>
    </row>
    <row r="5929" spans="1:2" x14ac:dyDescent="0.25">
      <c r="A5929" s="62">
        <v>31351211</v>
      </c>
      <c r="B5929" s="63" t="s">
        <v>16113</v>
      </c>
    </row>
    <row r="5930" spans="1:2" x14ac:dyDescent="0.25">
      <c r="A5930" s="62">
        <v>31351212</v>
      </c>
      <c r="B5930" s="63" t="s">
        <v>6557</v>
      </c>
    </row>
    <row r="5931" spans="1:2" x14ac:dyDescent="0.25">
      <c r="A5931" s="62">
        <v>31351213</v>
      </c>
      <c r="B5931" s="63" t="s">
        <v>14782</v>
      </c>
    </row>
    <row r="5932" spans="1:2" x14ac:dyDescent="0.25">
      <c r="A5932" s="62">
        <v>31351301</v>
      </c>
      <c r="B5932" s="63" t="s">
        <v>675</v>
      </c>
    </row>
    <row r="5933" spans="1:2" x14ac:dyDescent="0.25">
      <c r="A5933" s="62">
        <v>31351302</v>
      </c>
      <c r="B5933" s="63" t="s">
        <v>18292</v>
      </c>
    </row>
    <row r="5934" spans="1:2" x14ac:dyDescent="0.25">
      <c r="A5934" s="62">
        <v>31351303</v>
      </c>
      <c r="B5934" s="63" t="s">
        <v>6420</v>
      </c>
    </row>
    <row r="5935" spans="1:2" x14ac:dyDescent="0.25">
      <c r="A5935" s="62">
        <v>31351304</v>
      </c>
      <c r="B5935" s="63" t="s">
        <v>6248</v>
      </c>
    </row>
    <row r="5936" spans="1:2" x14ac:dyDescent="0.25">
      <c r="A5936" s="62">
        <v>31351305</v>
      </c>
      <c r="B5936" s="63" t="s">
        <v>7883</v>
      </c>
    </row>
    <row r="5937" spans="1:2" x14ac:dyDescent="0.25">
      <c r="A5937" s="62">
        <v>31351306</v>
      </c>
      <c r="B5937" s="63" t="s">
        <v>11004</v>
      </c>
    </row>
    <row r="5938" spans="1:2" x14ac:dyDescent="0.25">
      <c r="A5938" s="62">
        <v>31351309</v>
      </c>
      <c r="B5938" s="63" t="s">
        <v>14796</v>
      </c>
    </row>
    <row r="5939" spans="1:2" x14ac:dyDescent="0.25">
      <c r="A5939" s="62">
        <v>31351310</v>
      </c>
      <c r="B5939" s="63" t="s">
        <v>3990</v>
      </c>
    </row>
    <row r="5940" spans="1:2" x14ac:dyDescent="0.25">
      <c r="A5940" s="62">
        <v>31351311</v>
      </c>
      <c r="B5940" s="63" t="s">
        <v>5821</v>
      </c>
    </row>
    <row r="5941" spans="1:2" x14ac:dyDescent="0.25">
      <c r="A5941" s="62">
        <v>31351312</v>
      </c>
      <c r="B5941" s="63" t="s">
        <v>13418</v>
      </c>
    </row>
    <row r="5942" spans="1:2" x14ac:dyDescent="0.25">
      <c r="A5942" s="62">
        <v>31351313</v>
      </c>
      <c r="B5942" s="63" t="s">
        <v>14188</v>
      </c>
    </row>
    <row r="5943" spans="1:2" x14ac:dyDescent="0.25">
      <c r="A5943" s="62">
        <v>31351401</v>
      </c>
      <c r="B5943" s="63" t="s">
        <v>5383</v>
      </c>
    </row>
    <row r="5944" spans="1:2" x14ac:dyDescent="0.25">
      <c r="A5944" s="62">
        <v>31351402</v>
      </c>
      <c r="B5944" s="63" t="s">
        <v>7446</v>
      </c>
    </row>
    <row r="5945" spans="1:2" x14ac:dyDescent="0.25">
      <c r="A5945" s="62">
        <v>31351403</v>
      </c>
      <c r="B5945" s="63" t="s">
        <v>604</v>
      </c>
    </row>
    <row r="5946" spans="1:2" x14ac:dyDescent="0.25">
      <c r="A5946" s="62">
        <v>31351404</v>
      </c>
      <c r="B5946" s="63" t="s">
        <v>4933</v>
      </c>
    </row>
    <row r="5947" spans="1:2" x14ac:dyDescent="0.25">
      <c r="A5947" s="62">
        <v>31351405</v>
      </c>
      <c r="B5947" s="63" t="s">
        <v>7548</v>
      </c>
    </row>
    <row r="5948" spans="1:2" x14ac:dyDescent="0.25">
      <c r="A5948" s="62">
        <v>31351406</v>
      </c>
      <c r="B5948" s="63" t="s">
        <v>530</v>
      </c>
    </row>
    <row r="5949" spans="1:2" x14ac:dyDescent="0.25">
      <c r="A5949" s="62">
        <v>31351409</v>
      </c>
      <c r="B5949" s="63" t="s">
        <v>13278</v>
      </c>
    </row>
    <row r="5950" spans="1:2" x14ac:dyDescent="0.25">
      <c r="A5950" s="62">
        <v>31351410</v>
      </c>
      <c r="B5950" s="63" t="s">
        <v>6467</v>
      </c>
    </row>
    <row r="5951" spans="1:2" x14ac:dyDescent="0.25">
      <c r="A5951" s="62">
        <v>31351411</v>
      </c>
      <c r="B5951" s="63" t="s">
        <v>3788</v>
      </c>
    </row>
    <row r="5952" spans="1:2" x14ac:dyDescent="0.25">
      <c r="A5952" s="62">
        <v>31351412</v>
      </c>
      <c r="B5952" s="63" t="s">
        <v>772</v>
      </c>
    </row>
    <row r="5953" spans="1:2" x14ac:dyDescent="0.25">
      <c r="A5953" s="62">
        <v>31351413</v>
      </c>
      <c r="B5953" s="63" t="s">
        <v>5267</v>
      </c>
    </row>
    <row r="5954" spans="1:2" x14ac:dyDescent="0.25">
      <c r="A5954" s="62">
        <v>31351501</v>
      </c>
      <c r="B5954" s="63" t="s">
        <v>15492</v>
      </c>
    </row>
    <row r="5955" spans="1:2" x14ac:dyDescent="0.25">
      <c r="A5955" s="62">
        <v>31351502</v>
      </c>
      <c r="B5955" s="63" t="s">
        <v>4497</v>
      </c>
    </row>
    <row r="5956" spans="1:2" x14ac:dyDescent="0.25">
      <c r="A5956" s="62">
        <v>31351503</v>
      </c>
      <c r="B5956" s="63" t="s">
        <v>11071</v>
      </c>
    </row>
    <row r="5957" spans="1:2" x14ac:dyDescent="0.25">
      <c r="A5957" s="62">
        <v>31351504</v>
      </c>
      <c r="B5957" s="63" t="s">
        <v>1618</v>
      </c>
    </row>
    <row r="5958" spans="1:2" x14ac:dyDescent="0.25">
      <c r="A5958" s="62">
        <v>31351505</v>
      </c>
      <c r="B5958" s="63" t="s">
        <v>13437</v>
      </c>
    </row>
    <row r="5959" spans="1:2" x14ac:dyDescent="0.25">
      <c r="A5959" s="62">
        <v>31351506</v>
      </c>
      <c r="B5959" s="63" t="s">
        <v>16423</v>
      </c>
    </row>
    <row r="5960" spans="1:2" x14ac:dyDescent="0.25">
      <c r="A5960" s="62">
        <v>31351509</v>
      </c>
      <c r="B5960" s="63" t="s">
        <v>13406</v>
      </c>
    </row>
    <row r="5961" spans="1:2" x14ac:dyDescent="0.25">
      <c r="A5961" s="62">
        <v>31351510</v>
      </c>
      <c r="B5961" s="63" t="s">
        <v>328</v>
      </c>
    </row>
    <row r="5962" spans="1:2" x14ac:dyDescent="0.25">
      <c r="A5962" s="62">
        <v>31351511</v>
      </c>
      <c r="B5962" s="63" t="s">
        <v>11203</v>
      </c>
    </row>
    <row r="5963" spans="1:2" x14ac:dyDescent="0.25">
      <c r="A5963" s="62">
        <v>31351512</v>
      </c>
      <c r="B5963" s="63" t="s">
        <v>7710</v>
      </c>
    </row>
    <row r="5964" spans="1:2" x14ac:dyDescent="0.25">
      <c r="A5964" s="62">
        <v>31351513</v>
      </c>
      <c r="B5964" s="63" t="s">
        <v>6064</v>
      </c>
    </row>
    <row r="5965" spans="1:2" x14ac:dyDescent="0.25">
      <c r="A5965" s="62">
        <v>31351601</v>
      </c>
      <c r="B5965" s="63" t="s">
        <v>1612</v>
      </c>
    </row>
    <row r="5966" spans="1:2" x14ac:dyDescent="0.25">
      <c r="A5966" s="62">
        <v>31351602</v>
      </c>
      <c r="B5966" s="63" t="s">
        <v>5508</v>
      </c>
    </row>
    <row r="5967" spans="1:2" x14ac:dyDescent="0.25">
      <c r="A5967" s="62">
        <v>31351603</v>
      </c>
      <c r="B5967" s="63" t="s">
        <v>17810</v>
      </c>
    </row>
    <row r="5968" spans="1:2" x14ac:dyDescent="0.25">
      <c r="A5968" s="62">
        <v>31351604</v>
      </c>
      <c r="B5968" s="63" t="s">
        <v>12299</v>
      </c>
    </row>
    <row r="5969" spans="1:2" x14ac:dyDescent="0.25">
      <c r="A5969" s="62">
        <v>31351605</v>
      </c>
      <c r="B5969" s="63" t="s">
        <v>15197</v>
      </c>
    </row>
    <row r="5970" spans="1:2" x14ac:dyDescent="0.25">
      <c r="A5970" s="62">
        <v>31351606</v>
      </c>
      <c r="B5970" s="63" t="s">
        <v>10126</v>
      </c>
    </row>
    <row r="5971" spans="1:2" x14ac:dyDescent="0.25">
      <c r="A5971" s="62">
        <v>31351609</v>
      </c>
      <c r="B5971" s="63" t="s">
        <v>9230</v>
      </c>
    </row>
    <row r="5972" spans="1:2" x14ac:dyDescent="0.25">
      <c r="A5972" s="62">
        <v>31351610</v>
      </c>
      <c r="B5972" s="63" t="s">
        <v>1968</v>
      </c>
    </row>
    <row r="5973" spans="1:2" x14ac:dyDescent="0.25">
      <c r="A5973" s="62">
        <v>31351611</v>
      </c>
      <c r="B5973" s="63" t="s">
        <v>10590</v>
      </c>
    </row>
    <row r="5974" spans="1:2" x14ac:dyDescent="0.25">
      <c r="A5974" s="62">
        <v>31351612</v>
      </c>
      <c r="B5974" s="63" t="s">
        <v>8101</v>
      </c>
    </row>
    <row r="5975" spans="1:2" x14ac:dyDescent="0.25">
      <c r="A5975" s="62">
        <v>31351613</v>
      </c>
      <c r="B5975" s="63" t="s">
        <v>13621</v>
      </c>
    </row>
    <row r="5976" spans="1:2" x14ac:dyDescent="0.25">
      <c r="A5976" s="62">
        <v>31351701</v>
      </c>
      <c r="B5976" s="63" t="s">
        <v>1866</v>
      </c>
    </row>
    <row r="5977" spans="1:2" x14ac:dyDescent="0.25">
      <c r="A5977" s="62">
        <v>31351702</v>
      </c>
      <c r="B5977" s="63" t="s">
        <v>2416</v>
      </c>
    </row>
    <row r="5978" spans="1:2" x14ac:dyDescent="0.25">
      <c r="A5978" s="62">
        <v>31351703</v>
      </c>
      <c r="B5978" s="63" t="s">
        <v>3088</v>
      </c>
    </row>
    <row r="5979" spans="1:2" x14ac:dyDescent="0.25">
      <c r="A5979" s="62">
        <v>31351704</v>
      </c>
      <c r="B5979" s="63" t="s">
        <v>12760</v>
      </c>
    </row>
    <row r="5980" spans="1:2" x14ac:dyDescent="0.25">
      <c r="A5980" s="62">
        <v>31351705</v>
      </c>
      <c r="B5980" s="63" t="s">
        <v>7944</v>
      </c>
    </row>
    <row r="5981" spans="1:2" x14ac:dyDescent="0.25">
      <c r="A5981" s="62">
        <v>31351706</v>
      </c>
      <c r="B5981" s="63" t="s">
        <v>14298</v>
      </c>
    </row>
    <row r="5982" spans="1:2" x14ac:dyDescent="0.25">
      <c r="A5982" s="62">
        <v>31351709</v>
      </c>
      <c r="B5982" s="63" t="s">
        <v>8518</v>
      </c>
    </row>
    <row r="5983" spans="1:2" x14ac:dyDescent="0.25">
      <c r="A5983" s="62">
        <v>31351710</v>
      </c>
      <c r="B5983" s="63" t="s">
        <v>9989</v>
      </c>
    </row>
    <row r="5984" spans="1:2" x14ac:dyDescent="0.25">
      <c r="A5984" s="62">
        <v>31351711</v>
      </c>
      <c r="B5984" s="63" t="s">
        <v>18379</v>
      </c>
    </row>
    <row r="5985" spans="1:2" x14ac:dyDescent="0.25">
      <c r="A5985" s="62">
        <v>31351712</v>
      </c>
      <c r="B5985" s="63" t="s">
        <v>93</v>
      </c>
    </row>
    <row r="5986" spans="1:2" x14ac:dyDescent="0.25">
      <c r="A5986" s="62">
        <v>31351713</v>
      </c>
      <c r="B5986" s="63" t="s">
        <v>11950</v>
      </c>
    </row>
    <row r="5987" spans="1:2" x14ac:dyDescent="0.25">
      <c r="A5987" s="62">
        <v>31361101</v>
      </c>
      <c r="B5987" s="63" t="s">
        <v>7460</v>
      </c>
    </row>
    <row r="5988" spans="1:2" x14ac:dyDescent="0.25">
      <c r="A5988" s="62">
        <v>31361102</v>
      </c>
      <c r="B5988" s="63" t="s">
        <v>2853</v>
      </c>
    </row>
    <row r="5989" spans="1:2" x14ac:dyDescent="0.25">
      <c r="A5989" s="62">
        <v>31361103</v>
      </c>
      <c r="B5989" s="63" t="s">
        <v>151</v>
      </c>
    </row>
    <row r="5990" spans="1:2" x14ac:dyDescent="0.25">
      <c r="A5990" s="62">
        <v>31361104</v>
      </c>
      <c r="B5990" s="63" t="s">
        <v>10349</v>
      </c>
    </row>
    <row r="5991" spans="1:2" x14ac:dyDescent="0.25">
      <c r="A5991" s="62">
        <v>31361105</v>
      </c>
      <c r="B5991" s="63" t="s">
        <v>14534</v>
      </c>
    </row>
    <row r="5992" spans="1:2" x14ac:dyDescent="0.25">
      <c r="A5992" s="62">
        <v>31361106</v>
      </c>
      <c r="B5992" s="63" t="s">
        <v>6402</v>
      </c>
    </row>
    <row r="5993" spans="1:2" x14ac:dyDescent="0.25">
      <c r="A5993" s="62">
        <v>31361109</v>
      </c>
      <c r="B5993" s="63" t="s">
        <v>3709</v>
      </c>
    </row>
    <row r="5994" spans="1:2" x14ac:dyDescent="0.25">
      <c r="A5994" s="62">
        <v>31361110</v>
      </c>
      <c r="B5994" s="63" t="s">
        <v>1087</v>
      </c>
    </row>
    <row r="5995" spans="1:2" x14ac:dyDescent="0.25">
      <c r="A5995" s="62">
        <v>31361111</v>
      </c>
      <c r="B5995" s="63" t="s">
        <v>16858</v>
      </c>
    </row>
    <row r="5996" spans="1:2" x14ac:dyDescent="0.25">
      <c r="A5996" s="62">
        <v>31361112</v>
      </c>
      <c r="B5996" s="63" t="s">
        <v>3200</v>
      </c>
    </row>
    <row r="5997" spans="1:2" x14ac:dyDescent="0.25">
      <c r="A5997" s="62">
        <v>31361113</v>
      </c>
      <c r="B5997" s="63" t="s">
        <v>9632</v>
      </c>
    </row>
    <row r="5998" spans="1:2" x14ac:dyDescent="0.25">
      <c r="A5998" s="62">
        <v>31361201</v>
      </c>
      <c r="B5998" s="63" t="s">
        <v>12006</v>
      </c>
    </row>
    <row r="5999" spans="1:2" x14ac:dyDescent="0.25">
      <c r="A5999" s="62">
        <v>31361202</v>
      </c>
      <c r="B5999" s="63" t="s">
        <v>17864</v>
      </c>
    </row>
    <row r="6000" spans="1:2" x14ac:dyDescent="0.25">
      <c r="A6000" s="62">
        <v>31361203</v>
      </c>
      <c r="B6000" s="63" t="s">
        <v>17598</v>
      </c>
    </row>
    <row r="6001" spans="1:2" x14ac:dyDescent="0.25">
      <c r="A6001" s="62">
        <v>31361204</v>
      </c>
      <c r="B6001" s="63" t="s">
        <v>1257</v>
      </c>
    </row>
    <row r="6002" spans="1:2" x14ac:dyDescent="0.25">
      <c r="A6002" s="62">
        <v>31361205</v>
      </c>
      <c r="B6002" s="63" t="s">
        <v>16189</v>
      </c>
    </row>
    <row r="6003" spans="1:2" x14ac:dyDescent="0.25">
      <c r="A6003" s="62">
        <v>31361206</v>
      </c>
      <c r="B6003" s="63" t="s">
        <v>15874</v>
      </c>
    </row>
    <row r="6004" spans="1:2" x14ac:dyDescent="0.25">
      <c r="A6004" s="62">
        <v>31361209</v>
      </c>
      <c r="B6004" s="63" t="s">
        <v>11886</v>
      </c>
    </row>
    <row r="6005" spans="1:2" x14ac:dyDescent="0.25">
      <c r="A6005" s="62">
        <v>31361210</v>
      </c>
      <c r="B6005" s="63" t="s">
        <v>17707</v>
      </c>
    </row>
    <row r="6006" spans="1:2" x14ac:dyDescent="0.25">
      <c r="A6006" s="62">
        <v>31361211</v>
      </c>
      <c r="B6006" s="63" t="s">
        <v>3292</v>
      </c>
    </row>
    <row r="6007" spans="1:2" x14ac:dyDescent="0.25">
      <c r="A6007" s="62">
        <v>31361212</v>
      </c>
      <c r="B6007" s="63" t="s">
        <v>1040</v>
      </c>
    </row>
    <row r="6008" spans="1:2" x14ac:dyDescent="0.25">
      <c r="A6008" s="62">
        <v>31361213</v>
      </c>
      <c r="B6008" s="63" t="s">
        <v>13590</v>
      </c>
    </row>
    <row r="6009" spans="1:2" x14ac:dyDescent="0.25">
      <c r="A6009" s="62">
        <v>31361301</v>
      </c>
      <c r="B6009" s="63" t="s">
        <v>13245</v>
      </c>
    </row>
    <row r="6010" spans="1:2" x14ac:dyDescent="0.25">
      <c r="A6010" s="62">
        <v>31361302</v>
      </c>
      <c r="B6010" s="63" t="s">
        <v>16247</v>
      </c>
    </row>
    <row r="6011" spans="1:2" x14ac:dyDescent="0.25">
      <c r="A6011" s="62">
        <v>31361303</v>
      </c>
      <c r="B6011" s="63" t="s">
        <v>6715</v>
      </c>
    </row>
    <row r="6012" spans="1:2" x14ac:dyDescent="0.25">
      <c r="A6012" s="62">
        <v>31361304</v>
      </c>
      <c r="B6012" s="63" t="s">
        <v>5185</v>
      </c>
    </row>
    <row r="6013" spans="1:2" x14ac:dyDescent="0.25">
      <c r="A6013" s="62">
        <v>31361305</v>
      </c>
      <c r="B6013" s="63" t="s">
        <v>2155</v>
      </c>
    </row>
    <row r="6014" spans="1:2" x14ac:dyDescent="0.25">
      <c r="A6014" s="62">
        <v>31361306</v>
      </c>
      <c r="B6014" s="63" t="s">
        <v>8352</v>
      </c>
    </row>
    <row r="6015" spans="1:2" x14ac:dyDescent="0.25">
      <c r="A6015" s="62">
        <v>31361309</v>
      </c>
      <c r="B6015" s="63" t="s">
        <v>14411</v>
      </c>
    </row>
    <row r="6016" spans="1:2" x14ac:dyDescent="0.25">
      <c r="A6016" s="62">
        <v>31361310</v>
      </c>
      <c r="B6016" s="63" t="s">
        <v>10561</v>
      </c>
    </row>
    <row r="6017" spans="1:2" x14ac:dyDescent="0.25">
      <c r="A6017" s="62">
        <v>31361311</v>
      </c>
      <c r="B6017" s="63" t="s">
        <v>14048</v>
      </c>
    </row>
    <row r="6018" spans="1:2" x14ac:dyDescent="0.25">
      <c r="A6018" s="62">
        <v>31361312</v>
      </c>
      <c r="B6018" s="63" t="s">
        <v>17604</v>
      </c>
    </row>
    <row r="6019" spans="1:2" x14ac:dyDescent="0.25">
      <c r="A6019" s="62">
        <v>31361313</v>
      </c>
      <c r="B6019" s="63" t="s">
        <v>16426</v>
      </c>
    </row>
    <row r="6020" spans="1:2" x14ac:dyDescent="0.25">
      <c r="A6020" s="62">
        <v>31361401</v>
      </c>
      <c r="B6020" s="63" t="s">
        <v>7567</v>
      </c>
    </row>
    <row r="6021" spans="1:2" x14ac:dyDescent="0.25">
      <c r="A6021" s="62">
        <v>31361402</v>
      </c>
      <c r="B6021" s="63" t="s">
        <v>742</v>
      </c>
    </row>
    <row r="6022" spans="1:2" x14ac:dyDescent="0.25">
      <c r="A6022" s="62">
        <v>31361403</v>
      </c>
      <c r="B6022" s="63" t="s">
        <v>17205</v>
      </c>
    </row>
    <row r="6023" spans="1:2" x14ac:dyDescent="0.25">
      <c r="A6023" s="62">
        <v>31361404</v>
      </c>
      <c r="B6023" s="63" t="s">
        <v>2222</v>
      </c>
    </row>
    <row r="6024" spans="1:2" x14ac:dyDescent="0.25">
      <c r="A6024" s="62">
        <v>31361405</v>
      </c>
      <c r="B6024" s="63" t="s">
        <v>12414</v>
      </c>
    </row>
    <row r="6025" spans="1:2" x14ac:dyDescent="0.25">
      <c r="A6025" s="62">
        <v>31361406</v>
      </c>
      <c r="B6025" s="63" t="s">
        <v>8224</v>
      </c>
    </row>
    <row r="6026" spans="1:2" x14ac:dyDescent="0.25">
      <c r="A6026" s="62">
        <v>31361409</v>
      </c>
      <c r="B6026" s="63" t="s">
        <v>14147</v>
      </c>
    </row>
    <row r="6027" spans="1:2" x14ac:dyDescent="0.25">
      <c r="A6027" s="62">
        <v>31361410</v>
      </c>
      <c r="B6027" s="63" t="s">
        <v>13079</v>
      </c>
    </row>
    <row r="6028" spans="1:2" x14ac:dyDescent="0.25">
      <c r="A6028" s="62">
        <v>31361411</v>
      </c>
      <c r="B6028" s="63" t="s">
        <v>7179</v>
      </c>
    </row>
    <row r="6029" spans="1:2" x14ac:dyDescent="0.25">
      <c r="A6029" s="62">
        <v>31361412</v>
      </c>
      <c r="B6029" s="63" t="s">
        <v>10306</v>
      </c>
    </row>
    <row r="6030" spans="1:2" x14ac:dyDescent="0.25">
      <c r="A6030" s="62">
        <v>31361413</v>
      </c>
      <c r="B6030" s="63" t="s">
        <v>10265</v>
      </c>
    </row>
    <row r="6031" spans="1:2" x14ac:dyDescent="0.25">
      <c r="A6031" s="62">
        <v>31361501</v>
      </c>
      <c r="B6031" s="63" t="s">
        <v>6358</v>
      </c>
    </row>
    <row r="6032" spans="1:2" x14ac:dyDescent="0.25">
      <c r="A6032" s="62">
        <v>31361502</v>
      </c>
      <c r="B6032" s="63" t="s">
        <v>11761</v>
      </c>
    </row>
    <row r="6033" spans="1:2" x14ac:dyDescent="0.25">
      <c r="A6033" s="62">
        <v>31361503</v>
      </c>
      <c r="B6033" s="63" t="s">
        <v>10955</v>
      </c>
    </row>
    <row r="6034" spans="1:2" x14ac:dyDescent="0.25">
      <c r="A6034" s="62">
        <v>31361504</v>
      </c>
      <c r="B6034" s="63" t="s">
        <v>5319</v>
      </c>
    </row>
    <row r="6035" spans="1:2" x14ac:dyDescent="0.25">
      <c r="A6035" s="62">
        <v>31361505</v>
      </c>
      <c r="B6035" s="63" t="s">
        <v>10258</v>
      </c>
    </row>
    <row r="6036" spans="1:2" x14ac:dyDescent="0.25">
      <c r="A6036" s="62">
        <v>31361506</v>
      </c>
      <c r="B6036" s="63" t="s">
        <v>10813</v>
      </c>
    </row>
    <row r="6037" spans="1:2" x14ac:dyDescent="0.25">
      <c r="A6037" s="62">
        <v>31361509</v>
      </c>
      <c r="B6037" s="63" t="s">
        <v>18724</v>
      </c>
    </row>
    <row r="6038" spans="1:2" x14ac:dyDescent="0.25">
      <c r="A6038" s="62">
        <v>31361510</v>
      </c>
      <c r="B6038" s="63" t="s">
        <v>6236</v>
      </c>
    </row>
    <row r="6039" spans="1:2" x14ac:dyDescent="0.25">
      <c r="A6039" s="62">
        <v>31361511</v>
      </c>
      <c r="B6039" s="63" t="s">
        <v>18546</v>
      </c>
    </row>
    <row r="6040" spans="1:2" x14ac:dyDescent="0.25">
      <c r="A6040" s="62">
        <v>31361512</v>
      </c>
      <c r="B6040" s="63" t="s">
        <v>5239</v>
      </c>
    </row>
    <row r="6041" spans="1:2" x14ac:dyDescent="0.25">
      <c r="A6041" s="62">
        <v>31361513</v>
      </c>
      <c r="B6041" s="63" t="s">
        <v>6822</v>
      </c>
    </row>
    <row r="6042" spans="1:2" x14ac:dyDescent="0.25">
      <c r="A6042" s="62">
        <v>31361601</v>
      </c>
      <c r="B6042" s="63" t="s">
        <v>6473</v>
      </c>
    </row>
    <row r="6043" spans="1:2" x14ac:dyDescent="0.25">
      <c r="A6043" s="62">
        <v>31361602</v>
      </c>
      <c r="B6043" s="63" t="s">
        <v>14540</v>
      </c>
    </row>
    <row r="6044" spans="1:2" x14ac:dyDescent="0.25">
      <c r="A6044" s="62">
        <v>31361603</v>
      </c>
      <c r="B6044" s="63" t="s">
        <v>9468</v>
      </c>
    </row>
    <row r="6045" spans="1:2" x14ac:dyDescent="0.25">
      <c r="A6045" s="62">
        <v>31361604</v>
      </c>
      <c r="B6045" s="63" t="s">
        <v>6627</v>
      </c>
    </row>
    <row r="6046" spans="1:2" x14ac:dyDescent="0.25">
      <c r="A6046" s="62">
        <v>31361605</v>
      </c>
      <c r="B6046" s="63" t="s">
        <v>11154</v>
      </c>
    </row>
    <row r="6047" spans="1:2" x14ac:dyDescent="0.25">
      <c r="A6047" s="62">
        <v>31361606</v>
      </c>
      <c r="B6047" s="63" t="s">
        <v>285</v>
      </c>
    </row>
    <row r="6048" spans="1:2" x14ac:dyDescent="0.25">
      <c r="A6048" s="62">
        <v>31361609</v>
      </c>
      <c r="B6048" s="63" t="s">
        <v>3439</v>
      </c>
    </row>
    <row r="6049" spans="1:2" x14ac:dyDescent="0.25">
      <c r="A6049" s="62">
        <v>31361610</v>
      </c>
      <c r="B6049" s="63" t="s">
        <v>16887</v>
      </c>
    </row>
    <row r="6050" spans="1:2" x14ac:dyDescent="0.25">
      <c r="A6050" s="62">
        <v>31361611</v>
      </c>
      <c r="B6050" s="63" t="s">
        <v>6899</v>
      </c>
    </row>
    <row r="6051" spans="1:2" x14ac:dyDescent="0.25">
      <c r="A6051" s="62">
        <v>31361612</v>
      </c>
      <c r="B6051" s="63" t="s">
        <v>14316</v>
      </c>
    </row>
    <row r="6052" spans="1:2" x14ac:dyDescent="0.25">
      <c r="A6052" s="62">
        <v>31361613</v>
      </c>
      <c r="B6052" s="63" t="s">
        <v>9758</v>
      </c>
    </row>
    <row r="6053" spans="1:2" x14ac:dyDescent="0.25">
      <c r="A6053" s="62">
        <v>31361701</v>
      </c>
      <c r="B6053" s="63" t="s">
        <v>15548</v>
      </c>
    </row>
    <row r="6054" spans="1:2" x14ac:dyDescent="0.25">
      <c r="A6054" s="62">
        <v>31361702</v>
      </c>
      <c r="B6054" s="63" t="s">
        <v>10820</v>
      </c>
    </row>
    <row r="6055" spans="1:2" x14ac:dyDescent="0.25">
      <c r="A6055" s="62">
        <v>31361703</v>
      </c>
      <c r="B6055" s="63" t="s">
        <v>17076</v>
      </c>
    </row>
    <row r="6056" spans="1:2" x14ac:dyDescent="0.25">
      <c r="A6056" s="62">
        <v>31361704</v>
      </c>
      <c r="B6056" s="63" t="s">
        <v>7917</v>
      </c>
    </row>
    <row r="6057" spans="1:2" x14ac:dyDescent="0.25">
      <c r="A6057" s="62">
        <v>31361705</v>
      </c>
      <c r="B6057" s="63" t="s">
        <v>404</v>
      </c>
    </row>
    <row r="6058" spans="1:2" x14ac:dyDescent="0.25">
      <c r="A6058" s="62">
        <v>31361706</v>
      </c>
      <c r="B6058" s="63" t="s">
        <v>424</v>
      </c>
    </row>
    <row r="6059" spans="1:2" x14ac:dyDescent="0.25">
      <c r="A6059" s="62">
        <v>31361709</v>
      </c>
      <c r="B6059" s="63" t="s">
        <v>16621</v>
      </c>
    </row>
    <row r="6060" spans="1:2" x14ac:dyDescent="0.25">
      <c r="A6060" s="62">
        <v>31361710</v>
      </c>
      <c r="B6060" s="63" t="s">
        <v>2389</v>
      </c>
    </row>
    <row r="6061" spans="1:2" x14ac:dyDescent="0.25">
      <c r="A6061" s="62">
        <v>31361711</v>
      </c>
      <c r="B6061" s="63" t="s">
        <v>7708</v>
      </c>
    </row>
    <row r="6062" spans="1:2" x14ac:dyDescent="0.25">
      <c r="A6062" s="62">
        <v>31361712</v>
      </c>
      <c r="B6062" s="63" t="s">
        <v>18213</v>
      </c>
    </row>
    <row r="6063" spans="1:2" x14ac:dyDescent="0.25">
      <c r="A6063" s="62">
        <v>31361713</v>
      </c>
      <c r="B6063" s="63" t="s">
        <v>4063</v>
      </c>
    </row>
    <row r="6064" spans="1:2" x14ac:dyDescent="0.25">
      <c r="A6064" s="62">
        <v>31371001</v>
      </c>
      <c r="B6064" s="63" t="s">
        <v>18141</v>
      </c>
    </row>
    <row r="6065" spans="1:2" x14ac:dyDescent="0.25">
      <c r="A6065" s="62">
        <v>31371002</v>
      </c>
      <c r="B6065" s="63" t="s">
        <v>11879</v>
      </c>
    </row>
    <row r="6066" spans="1:2" x14ac:dyDescent="0.25">
      <c r="A6066" s="62">
        <v>31371003</v>
      </c>
      <c r="B6066" s="63" t="s">
        <v>9172</v>
      </c>
    </row>
    <row r="6067" spans="1:2" x14ac:dyDescent="0.25">
      <c r="A6067" s="62">
        <v>31371101</v>
      </c>
      <c r="B6067" s="63" t="s">
        <v>7214</v>
      </c>
    </row>
    <row r="6068" spans="1:2" x14ac:dyDescent="0.25">
      <c r="A6068" s="62">
        <v>31371102</v>
      </c>
      <c r="B6068" s="63" t="s">
        <v>5904</v>
      </c>
    </row>
    <row r="6069" spans="1:2" x14ac:dyDescent="0.25">
      <c r="A6069" s="62">
        <v>31371103</v>
      </c>
      <c r="B6069" s="63" t="s">
        <v>9978</v>
      </c>
    </row>
    <row r="6070" spans="1:2" x14ac:dyDescent="0.25">
      <c r="A6070" s="62">
        <v>31371104</v>
      </c>
      <c r="B6070" s="63" t="s">
        <v>18206</v>
      </c>
    </row>
    <row r="6071" spans="1:2" x14ac:dyDescent="0.25">
      <c r="A6071" s="62">
        <v>31371105</v>
      </c>
      <c r="B6071" s="63" t="s">
        <v>14879</v>
      </c>
    </row>
    <row r="6072" spans="1:2" x14ac:dyDescent="0.25">
      <c r="A6072" s="62">
        <v>31371106</v>
      </c>
      <c r="B6072" s="63" t="s">
        <v>884</v>
      </c>
    </row>
    <row r="6073" spans="1:2" x14ac:dyDescent="0.25">
      <c r="A6073" s="62">
        <v>31371107</v>
      </c>
      <c r="B6073" s="63" t="s">
        <v>13407</v>
      </c>
    </row>
    <row r="6074" spans="1:2" x14ac:dyDescent="0.25">
      <c r="A6074" s="62">
        <v>31371201</v>
      </c>
      <c r="B6074" s="63" t="s">
        <v>10221</v>
      </c>
    </row>
    <row r="6075" spans="1:2" x14ac:dyDescent="0.25">
      <c r="A6075" s="62">
        <v>31371202</v>
      </c>
      <c r="B6075" s="63" t="s">
        <v>18588</v>
      </c>
    </row>
    <row r="6076" spans="1:2" x14ac:dyDescent="0.25">
      <c r="A6076" s="62">
        <v>31371203</v>
      </c>
      <c r="B6076" s="63" t="s">
        <v>18089</v>
      </c>
    </row>
    <row r="6077" spans="1:2" x14ac:dyDescent="0.25">
      <c r="A6077" s="62">
        <v>31371204</v>
      </c>
      <c r="B6077" s="63" t="s">
        <v>7866</v>
      </c>
    </row>
    <row r="6078" spans="1:2" x14ac:dyDescent="0.25">
      <c r="A6078" s="62">
        <v>31371205</v>
      </c>
      <c r="B6078" s="63" t="s">
        <v>13017</v>
      </c>
    </row>
    <row r="6079" spans="1:2" x14ac:dyDescent="0.25">
      <c r="A6079" s="62">
        <v>31371206</v>
      </c>
      <c r="B6079" s="63" t="s">
        <v>6343</v>
      </c>
    </row>
    <row r="6080" spans="1:2" x14ac:dyDescent="0.25">
      <c r="A6080" s="62">
        <v>31371207</v>
      </c>
      <c r="B6080" s="63" t="s">
        <v>654</v>
      </c>
    </row>
    <row r="6081" spans="1:2" x14ac:dyDescent="0.25">
      <c r="A6081" s="62">
        <v>31371208</v>
      </c>
      <c r="B6081" s="63" t="s">
        <v>5468</v>
      </c>
    </row>
    <row r="6082" spans="1:2" x14ac:dyDescent="0.25">
      <c r="A6082" s="62">
        <v>31371209</v>
      </c>
      <c r="B6082" s="63" t="s">
        <v>15637</v>
      </c>
    </row>
    <row r="6083" spans="1:2" x14ac:dyDescent="0.25">
      <c r="A6083" s="62">
        <v>31371301</v>
      </c>
      <c r="B6083" s="63" t="s">
        <v>5543</v>
      </c>
    </row>
    <row r="6084" spans="1:2" x14ac:dyDescent="0.25">
      <c r="A6084" s="62">
        <v>31371302</v>
      </c>
      <c r="B6084" s="63" t="s">
        <v>4372</v>
      </c>
    </row>
    <row r="6085" spans="1:2" x14ac:dyDescent="0.25">
      <c r="A6085" s="62">
        <v>31371401</v>
      </c>
      <c r="B6085" s="63" t="s">
        <v>6535</v>
      </c>
    </row>
    <row r="6086" spans="1:2" x14ac:dyDescent="0.25">
      <c r="A6086" s="62">
        <v>31381001</v>
      </c>
      <c r="B6086" s="63" t="s">
        <v>10862</v>
      </c>
    </row>
    <row r="6087" spans="1:2" x14ac:dyDescent="0.25">
      <c r="A6087" s="62">
        <v>31381002</v>
      </c>
      <c r="B6087" s="63" t="s">
        <v>1458</v>
      </c>
    </row>
    <row r="6088" spans="1:2" x14ac:dyDescent="0.25">
      <c r="A6088" s="62">
        <v>31381003</v>
      </c>
      <c r="B6088" s="63" t="s">
        <v>18733</v>
      </c>
    </row>
    <row r="6089" spans="1:2" x14ac:dyDescent="0.25">
      <c r="A6089" s="62">
        <v>31381004</v>
      </c>
      <c r="B6089" s="63" t="s">
        <v>78</v>
      </c>
    </row>
    <row r="6090" spans="1:2" x14ac:dyDescent="0.25">
      <c r="A6090" s="62">
        <v>31381005</v>
      </c>
      <c r="B6090" s="63" t="s">
        <v>2210</v>
      </c>
    </row>
    <row r="6091" spans="1:2" x14ac:dyDescent="0.25">
      <c r="A6091" s="62">
        <v>32101502</v>
      </c>
      <c r="B6091" s="63" t="s">
        <v>16889</v>
      </c>
    </row>
    <row r="6092" spans="1:2" x14ac:dyDescent="0.25">
      <c r="A6092" s="62">
        <v>32101503</v>
      </c>
      <c r="B6092" s="63" t="s">
        <v>18449</v>
      </c>
    </row>
    <row r="6093" spans="1:2" x14ac:dyDescent="0.25">
      <c r="A6093" s="62">
        <v>32101504</v>
      </c>
      <c r="B6093" s="63" t="s">
        <v>4374</v>
      </c>
    </row>
    <row r="6094" spans="1:2" x14ac:dyDescent="0.25">
      <c r="A6094" s="62">
        <v>32101505</v>
      </c>
      <c r="B6094" s="63" t="s">
        <v>9759</v>
      </c>
    </row>
    <row r="6095" spans="1:2" x14ac:dyDescent="0.25">
      <c r="A6095" s="62">
        <v>32101506</v>
      </c>
      <c r="B6095" s="63" t="s">
        <v>15020</v>
      </c>
    </row>
    <row r="6096" spans="1:2" x14ac:dyDescent="0.25">
      <c r="A6096" s="62">
        <v>32101507</v>
      </c>
      <c r="B6096" s="63" t="s">
        <v>7368</v>
      </c>
    </row>
    <row r="6097" spans="1:2" x14ac:dyDescent="0.25">
      <c r="A6097" s="62">
        <v>32101508</v>
      </c>
      <c r="B6097" s="63" t="s">
        <v>5004</v>
      </c>
    </row>
    <row r="6098" spans="1:2" x14ac:dyDescent="0.25">
      <c r="A6098" s="62">
        <v>32101509</v>
      </c>
      <c r="B6098" s="63" t="s">
        <v>8105</v>
      </c>
    </row>
    <row r="6099" spans="1:2" x14ac:dyDescent="0.25">
      <c r="A6099" s="62">
        <v>32101510</v>
      </c>
      <c r="B6099" s="63" t="s">
        <v>365</v>
      </c>
    </row>
    <row r="6100" spans="1:2" x14ac:dyDescent="0.25">
      <c r="A6100" s="62">
        <v>32101512</v>
      </c>
      <c r="B6100" s="63" t="s">
        <v>16062</v>
      </c>
    </row>
    <row r="6101" spans="1:2" x14ac:dyDescent="0.25">
      <c r="A6101" s="62">
        <v>32101513</v>
      </c>
      <c r="B6101" s="63" t="s">
        <v>11523</v>
      </c>
    </row>
    <row r="6102" spans="1:2" x14ac:dyDescent="0.25">
      <c r="A6102" s="62">
        <v>32101514</v>
      </c>
      <c r="B6102" s="63" t="s">
        <v>18501</v>
      </c>
    </row>
    <row r="6103" spans="1:2" x14ac:dyDescent="0.25">
      <c r="A6103" s="62">
        <v>32101515</v>
      </c>
      <c r="B6103" s="63" t="s">
        <v>5897</v>
      </c>
    </row>
    <row r="6104" spans="1:2" x14ac:dyDescent="0.25">
      <c r="A6104" s="62">
        <v>32101516</v>
      </c>
      <c r="B6104" s="63" t="s">
        <v>6354</v>
      </c>
    </row>
    <row r="6105" spans="1:2" x14ac:dyDescent="0.25">
      <c r="A6105" s="62">
        <v>32101517</v>
      </c>
      <c r="B6105" s="63" t="s">
        <v>10119</v>
      </c>
    </row>
    <row r="6106" spans="1:2" x14ac:dyDescent="0.25">
      <c r="A6106" s="62">
        <v>32101518</v>
      </c>
      <c r="B6106" s="63" t="s">
        <v>15367</v>
      </c>
    </row>
    <row r="6107" spans="1:2" x14ac:dyDescent="0.25">
      <c r="A6107" s="62">
        <v>32101519</v>
      </c>
      <c r="B6107" s="63" t="s">
        <v>18223</v>
      </c>
    </row>
    <row r="6108" spans="1:2" x14ac:dyDescent="0.25">
      <c r="A6108" s="62">
        <v>32101520</v>
      </c>
      <c r="B6108" s="63" t="s">
        <v>11440</v>
      </c>
    </row>
    <row r="6109" spans="1:2" x14ac:dyDescent="0.25">
      <c r="A6109" s="62">
        <v>32101521</v>
      </c>
      <c r="B6109" s="63" t="s">
        <v>6180</v>
      </c>
    </row>
    <row r="6110" spans="1:2" x14ac:dyDescent="0.25">
      <c r="A6110" s="62">
        <v>32101522</v>
      </c>
      <c r="B6110" s="63" t="s">
        <v>15933</v>
      </c>
    </row>
    <row r="6111" spans="1:2" x14ac:dyDescent="0.25">
      <c r="A6111" s="62">
        <v>32101523</v>
      </c>
      <c r="B6111" s="63" t="s">
        <v>15356</v>
      </c>
    </row>
    <row r="6112" spans="1:2" x14ac:dyDescent="0.25">
      <c r="A6112" s="62">
        <v>32101524</v>
      </c>
      <c r="B6112" s="63" t="s">
        <v>18609</v>
      </c>
    </row>
    <row r="6113" spans="1:2" x14ac:dyDescent="0.25">
      <c r="A6113" s="62">
        <v>32101525</v>
      </c>
      <c r="B6113" s="63" t="s">
        <v>2822</v>
      </c>
    </row>
    <row r="6114" spans="1:2" x14ac:dyDescent="0.25">
      <c r="A6114" s="62">
        <v>32101526</v>
      </c>
      <c r="B6114" s="63" t="s">
        <v>14605</v>
      </c>
    </row>
    <row r="6115" spans="1:2" x14ac:dyDescent="0.25">
      <c r="A6115" s="62">
        <v>32101527</v>
      </c>
      <c r="B6115" s="63" t="s">
        <v>6312</v>
      </c>
    </row>
    <row r="6116" spans="1:2" x14ac:dyDescent="0.25">
      <c r="A6116" s="62">
        <v>32101528</v>
      </c>
      <c r="B6116" s="63" t="s">
        <v>16667</v>
      </c>
    </row>
    <row r="6117" spans="1:2" x14ac:dyDescent="0.25">
      <c r="A6117" s="62">
        <v>32101601</v>
      </c>
      <c r="B6117" s="63" t="s">
        <v>8120</v>
      </c>
    </row>
    <row r="6118" spans="1:2" x14ac:dyDescent="0.25">
      <c r="A6118" s="62">
        <v>32101602</v>
      </c>
      <c r="B6118" s="63" t="s">
        <v>9681</v>
      </c>
    </row>
    <row r="6119" spans="1:2" x14ac:dyDescent="0.25">
      <c r="A6119" s="62">
        <v>32101603</v>
      </c>
      <c r="B6119" s="63" t="s">
        <v>14921</v>
      </c>
    </row>
    <row r="6120" spans="1:2" x14ac:dyDescent="0.25">
      <c r="A6120" s="62">
        <v>32101604</v>
      </c>
      <c r="B6120" s="63" t="s">
        <v>10160</v>
      </c>
    </row>
    <row r="6121" spans="1:2" x14ac:dyDescent="0.25">
      <c r="A6121" s="62">
        <v>32101605</v>
      </c>
      <c r="B6121" s="63" t="s">
        <v>1599</v>
      </c>
    </row>
    <row r="6122" spans="1:2" x14ac:dyDescent="0.25">
      <c r="A6122" s="62">
        <v>32101606</v>
      </c>
      <c r="B6122" s="63" t="s">
        <v>18608</v>
      </c>
    </row>
    <row r="6123" spans="1:2" x14ac:dyDescent="0.25">
      <c r="A6123" s="62">
        <v>32101607</v>
      </c>
      <c r="B6123" s="63" t="s">
        <v>2501</v>
      </c>
    </row>
    <row r="6124" spans="1:2" x14ac:dyDescent="0.25">
      <c r="A6124" s="62">
        <v>32101608</v>
      </c>
      <c r="B6124" s="63" t="s">
        <v>11084</v>
      </c>
    </row>
    <row r="6125" spans="1:2" x14ac:dyDescent="0.25">
      <c r="A6125" s="62">
        <v>32101609</v>
      </c>
      <c r="B6125" s="63" t="s">
        <v>4456</v>
      </c>
    </row>
    <row r="6126" spans="1:2" x14ac:dyDescent="0.25">
      <c r="A6126" s="62">
        <v>32101611</v>
      </c>
      <c r="B6126" s="63" t="s">
        <v>8265</v>
      </c>
    </row>
    <row r="6127" spans="1:2" x14ac:dyDescent="0.25">
      <c r="A6127" s="62">
        <v>32101612</v>
      </c>
      <c r="B6127" s="63" t="s">
        <v>9380</v>
      </c>
    </row>
    <row r="6128" spans="1:2" x14ac:dyDescent="0.25">
      <c r="A6128" s="62">
        <v>32101613</v>
      </c>
      <c r="B6128" s="63" t="s">
        <v>1564</v>
      </c>
    </row>
    <row r="6129" spans="1:2" x14ac:dyDescent="0.25">
      <c r="A6129" s="62">
        <v>32101614</v>
      </c>
      <c r="B6129" s="63" t="s">
        <v>4850</v>
      </c>
    </row>
    <row r="6130" spans="1:2" x14ac:dyDescent="0.25">
      <c r="A6130" s="62">
        <v>32101615</v>
      </c>
      <c r="B6130" s="63" t="s">
        <v>2343</v>
      </c>
    </row>
    <row r="6131" spans="1:2" x14ac:dyDescent="0.25">
      <c r="A6131" s="62">
        <v>32101616</v>
      </c>
      <c r="B6131" s="63" t="s">
        <v>8960</v>
      </c>
    </row>
    <row r="6132" spans="1:2" x14ac:dyDescent="0.25">
      <c r="A6132" s="62">
        <v>32101617</v>
      </c>
      <c r="B6132" s="63" t="s">
        <v>8398</v>
      </c>
    </row>
    <row r="6133" spans="1:2" x14ac:dyDescent="0.25">
      <c r="A6133" s="62">
        <v>32101618</v>
      </c>
      <c r="B6133" s="63" t="s">
        <v>12314</v>
      </c>
    </row>
    <row r="6134" spans="1:2" x14ac:dyDescent="0.25">
      <c r="A6134" s="62">
        <v>32101619</v>
      </c>
      <c r="B6134" s="63" t="s">
        <v>17454</v>
      </c>
    </row>
    <row r="6135" spans="1:2" x14ac:dyDescent="0.25">
      <c r="A6135" s="62">
        <v>32101620</v>
      </c>
      <c r="B6135" s="63" t="s">
        <v>6233</v>
      </c>
    </row>
    <row r="6136" spans="1:2" x14ac:dyDescent="0.25">
      <c r="A6136" s="62">
        <v>32101621</v>
      </c>
      <c r="B6136" s="63" t="s">
        <v>683</v>
      </c>
    </row>
    <row r="6137" spans="1:2" x14ac:dyDescent="0.25">
      <c r="A6137" s="62">
        <v>32101622</v>
      </c>
      <c r="B6137" s="63" t="s">
        <v>4557</v>
      </c>
    </row>
    <row r="6138" spans="1:2" x14ac:dyDescent="0.25">
      <c r="A6138" s="62">
        <v>32101623</v>
      </c>
      <c r="B6138" s="63" t="s">
        <v>2478</v>
      </c>
    </row>
    <row r="6139" spans="1:2" x14ac:dyDescent="0.25">
      <c r="A6139" s="62">
        <v>32101624</v>
      </c>
      <c r="B6139" s="63" t="s">
        <v>12906</v>
      </c>
    </row>
    <row r="6140" spans="1:2" x14ac:dyDescent="0.25">
      <c r="A6140" s="62">
        <v>32101625</v>
      </c>
      <c r="B6140" s="63" t="s">
        <v>15787</v>
      </c>
    </row>
    <row r="6141" spans="1:2" x14ac:dyDescent="0.25">
      <c r="A6141" s="62">
        <v>32101626</v>
      </c>
      <c r="B6141" s="63" t="s">
        <v>1078</v>
      </c>
    </row>
    <row r="6142" spans="1:2" x14ac:dyDescent="0.25">
      <c r="A6142" s="62">
        <v>32101627</v>
      </c>
      <c r="B6142" s="63" t="s">
        <v>3960</v>
      </c>
    </row>
    <row r="6143" spans="1:2" x14ac:dyDescent="0.25">
      <c r="A6143" s="62">
        <v>32101628</v>
      </c>
      <c r="B6143" s="63" t="s">
        <v>18725</v>
      </c>
    </row>
    <row r="6144" spans="1:2" x14ac:dyDescent="0.25">
      <c r="A6144" s="62">
        <v>32101629</v>
      </c>
      <c r="B6144" s="63" t="s">
        <v>14142</v>
      </c>
    </row>
    <row r="6145" spans="1:2" x14ac:dyDescent="0.25">
      <c r="A6145" s="62">
        <v>32101630</v>
      </c>
      <c r="B6145" s="63" t="s">
        <v>15843</v>
      </c>
    </row>
    <row r="6146" spans="1:2" x14ac:dyDescent="0.25">
      <c r="A6146" s="62">
        <v>32101631</v>
      </c>
      <c r="B6146" s="63" t="s">
        <v>14375</v>
      </c>
    </row>
    <row r="6147" spans="1:2" x14ac:dyDescent="0.25">
      <c r="A6147" s="62">
        <v>32101632</v>
      </c>
      <c r="B6147" s="63" t="s">
        <v>17969</v>
      </c>
    </row>
    <row r="6148" spans="1:2" x14ac:dyDescent="0.25">
      <c r="A6148" s="62">
        <v>32101633</v>
      </c>
      <c r="B6148" s="63" t="s">
        <v>17850</v>
      </c>
    </row>
    <row r="6149" spans="1:2" x14ac:dyDescent="0.25">
      <c r="A6149" s="62">
        <v>32101634</v>
      </c>
      <c r="B6149" s="63" t="s">
        <v>9441</v>
      </c>
    </row>
    <row r="6150" spans="1:2" x14ac:dyDescent="0.25">
      <c r="A6150" s="62">
        <v>32101635</v>
      </c>
      <c r="B6150" s="63" t="s">
        <v>15400</v>
      </c>
    </row>
    <row r="6151" spans="1:2" x14ac:dyDescent="0.25">
      <c r="A6151" s="62">
        <v>32101636</v>
      </c>
      <c r="B6151" s="63" t="s">
        <v>3399</v>
      </c>
    </row>
    <row r="6152" spans="1:2" x14ac:dyDescent="0.25">
      <c r="A6152" s="62">
        <v>32101637</v>
      </c>
      <c r="B6152" s="63" t="s">
        <v>5534</v>
      </c>
    </row>
    <row r="6153" spans="1:2" x14ac:dyDescent="0.25">
      <c r="A6153" s="62">
        <v>32111501</v>
      </c>
      <c r="B6153" s="63" t="s">
        <v>14393</v>
      </c>
    </row>
    <row r="6154" spans="1:2" x14ac:dyDescent="0.25">
      <c r="A6154" s="62">
        <v>32111502</v>
      </c>
      <c r="B6154" s="63" t="s">
        <v>6861</v>
      </c>
    </row>
    <row r="6155" spans="1:2" x14ac:dyDescent="0.25">
      <c r="A6155" s="62">
        <v>32111503</v>
      </c>
      <c r="B6155" s="63" t="s">
        <v>9004</v>
      </c>
    </row>
    <row r="6156" spans="1:2" x14ac:dyDescent="0.25">
      <c r="A6156" s="62">
        <v>32111504</v>
      </c>
      <c r="B6156" s="63" t="s">
        <v>6709</v>
      </c>
    </row>
    <row r="6157" spans="1:2" x14ac:dyDescent="0.25">
      <c r="A6157" s="62">
        <v>32111505</v>
      </c>
      <c r="B6157" s="63" t="s">
        <v>11682</v>
      </c>
    </row>
    <row r="6158" spans="1:2" x14ac:dyDescent="0.25">
      <c r="A6158" s="62">
        <v>32111506</v>
      </c>
      <c r="B6158" s="63" t="s">
        <v>2035</v>
      </c>
    </row>
    <row r="6159" spans="1:2" x14ac:dyDescent="0.25">
      <c r="A6159" s="62">
        <v>32111507</v>
      </c>
      <c r="B6159" s="63" t="s">
        <v>3734</v>
      </c>
    </row>
    <row r="6160" spans="1:2" x14ac:dyDescent="0.25">
      <c r="A6160" s="62">
        <v>32111508</v>
      </c>
      <c r="B6160" s="63" t="s">
        <v>17912</v>
      </c>
    </row>
    <row r="6161" spans="1:2" x14ac:dyDescent="0.25">
      <c r="A6161" s="62">
        <v>32111509</v>
      </c>
      <c r="B6161" s="63" t="s">
        <v>444</v>
      </c>
    </row>
    <row r="6162" spans="1:2" x14ac:dyDescent="0.25">
      <c r="A6162" s="62">
        <v>32111510</v>
      </c>
      <c r="B6162" s="63" t="s">
        <v>4796</v>
      </c>
    </row>
    <row r="6163" spans="1:2" x14ac:dyDescent="0.25">
      <c r="A6163" s="62">
        <v>32111511</v>
      </c>
      <c r="B6163" s="63" t="s">
        <v>1800</v>
      </c>
    </row>
    <row r="6164" spans="1:2" x14ac:dyDescent="0.25">
      <c r="A6164" s="62">
        <v>32111512</v>
      </c>
      <c r="B6164" s="63" t="s">
        <v>3830</v>
      </c>
    </row>
    <row r="6165" spans="1:2" x14ac:dyDescent="0.25">
      <c r="A6165" s="62">
        <v>32111601</v>
      </c>
      <c r="B6165" s="63" t="s">
        <v>6303</v>
      </c>
    </row>
    <row r="6166" spans="1:2" x14ac:dyDescent="0.25">
      <c r="A6166" s="62">
        <v>32111602</v>
      </c>
      <c r="B6166" s="63" t="s">
        <v>14242</v>
      </c>
    </row>
    <row r="6167" spans="1:2" x14ac:dyDescent="0.25">
      <c r="A6167" s="62">
        <v>32111603</v>
      </c>
      <c r="B6167" s="63" t="s">
        <v>9730</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1071</v>
      </c>
    </row>
    <row r="6172" spans="1:2" x14ac:dyDescent="0.25">
      <c r="A6172" s="62">
        <v>32111610</v>
      </c>
      <c r="B6172" s="63" t="s">
        <v>7315</v>
      </c>
    </row>
    <row r="6173" spans="1:2" x14ac:dyDescent="0.25">
      <c r="A6173" s="62">
        <v>32111611</v>
      </c>
      <c r="B6173" s="63" t="s">
        <v>2890</v>
      </c>
    </row>
    <row r="6174" spans="1:2" x14ac:dyDescent="0.25">
      <c r="A6174" s="62">
        <v>32111701</v>
      </c>
      <c r="B6174" s="63" t="s">
        <v>2578</v>
      </c>
    </row>
    <row r="6175" spans="1:2" x14ac:dyDescent="0.25">
      <c r="A6175" s="62">
        <v>32111702</v>
      </c>
      <c r="B6175" s="63" t="s">
        <v>15602</v>
      </c>
    </row>
    <row r="6176" spans="1:2" x14ac:dyDescent="0.25">
      <c r="A6176" s="62">
        <v>32111703</v>
      </c>
      <c r="B6176" s="63" t="s">
        <v>6718</v>
      </c>
    </row>
    <row r="6177" spans="1:2" x14ac:dyDescent="0.25">
      <c r="A6177" s="62">
        <v>32111704</v>
      </c>
      <c r="B6177" s="63" t="s">
        <v>9858</v>
      </c>
    </row>
    <row r="6178" spans="1:2" x14ac:dyDescent="0.25">
      <c r="A6178" s="62">
        <v>32111705</v>
      </c>
      <c r="B6178" s="63" t="s">
        <v>519</v>
      </c>
    </row>
    <row r="6179" spans="1:2" x14ac:dyDescent="0.25">
      <c r="A6179" s="62">
        <v>32111706</v>
      </c>
      <c r="B6179" s="63" t="s">
        <v>14799</v>
      </c>
    </row>
    <row r="6180" spans="1:2" x14ac:dyDescent="0.25">
      <c r="A6180" s="62">
        <v>32121501</v>
      </c>
      <c r="B6180" s="63" t="s">
        <v>4251</v>
      </c>
    </row>
    <row r="6181" spans="1:2" x14ac:dyDescent="0.25">
      <c r="A6181" s="62">
        <v>32121502</v>
      </c>
      <c r="B6181" s="63" t="s">
        <v>8591</v>
      </c>
    </row>
    <row r="6182" spans="1:2" x14ac:dyDescent="0.25">
      <c r="A6182" s="62">
        <v>32121503</v>
      </c>
      <c r="B6182" s="63" t="s">
        <v>13400</v>
      </c>
    </row>
    <row r="6183" spans="1:2" x14ac:dyDescent="0.25">
      <c r="A6183" s="62">
        <v>32121504</v>
      </c>
      <c r="B6183" s="63" t="s">
        <v>13071</v>
      </c>
    </row>
    <row r="6184" spans="1:2" x14ac:dyDescent="0.25">
      <c r="A6184" s="62">
        <v>32121602</v>
      </c>
      <c r="B6184" s="63" t="s">
        <v>18033</v>
      </c>
    </row>
    <row r="6185" spans="1:2" x14ac:dyDescent="0.25">
      <c r="A6185" s="62">
        <v>32121603</v>
      </c>
      <c r="B6185" s="63" t="s">
        <v>540</v>
      </c>
    </row>
    <row r="6186" spans="1:2" x14ac:dyDescent="0.25">
      <c r="A6186" s="62">
        <v>32121607</v>
      </c>
      <c r="B6186" s="63" t="s">
        <v>10113</v>
      </c>
    </row>
    <row r="6187" spans="1:2" x14ac:dyDescent="0.25">
      <c r="A6187" s="62">
        <v>32121609</v>
      </c>
      <c r="B6187" s="63" t="s">
        <v>8182</v>
      </c>
    </row>
    <row r="6188" spans="1:2" x14ac:dyDescent="0.25">
      <c r="A6188" s="62">
        <v>32121701</v>
      </c>
      <c r="B6188" s="63" t="s">
        <v>4817</v>
      </c>
    </row>
    <row r="6189" spans="1:2" x14ac:dyDescent="0.25">
      <c r="A6189" s="62">
        <v>32121702</v>
      </c>
      <c r="B6189" s="63" t="s">
        <v>13773</v>
      </c>
    </row>
    <row r="6190" spans="1:2" x14ac:dyDescent="0.25">
      <c r="A6190" s="62">
        <v>32121703</v>
      </c>
      <c r="B6190" s="63" t="s">
        <v>16283</v>
      </c>
    </row>
    <row r="6191" spans="1:2" x14ac:dyDescent="0.25">
      <c r="A6191" s="62">
        <v>32121704</v>
      </c>
      <c r="B6191" s="63" t="s">
        <v>13629</v>
      </c>
    </row>
    <row r="6192" spans="1:2" x14ac:dyDescent="0.25">
      <c r="A6192" s="62">
        <v>32121705</v>
      </c>
      <c r="B6192" s="63" t="s">
        <v>8227</v>
      </c>
    </row>
    <row r="6193" spans="1:2" x14ac:dyDescent="0.25">
      <c r="A6193" s="62">
        <v>32121706</v>
      </c>
      <c r="B6193" s="63" t="s">
        <v>7664</v>
      </c>
    </row>
    <row r="6194" spans="1:2" x14ac:dyDescent="0.25">
      <c r="A6194" s="62">
        <v>32131001</v>
      </c>
      <c r="B6194" s="63" t="s">
        <v>4356</v>
      </c>
    </row>
    <row r="6195" spans="1:2" x14ac:dyDescent="0.25">
      <c r="A6195" s="62">
        <v>32131002</v>
      </c>
      <c r="B6195" s="63" t="s">
        <v>14154</v>
      </c>
    </row>
    <row r="6196" spans="1:2" x14ac:dyDescent="0.25">
      <c r="A6196" s="62">
        <v>32131003</v>
      </c>
      <c r="B6196" s="63" t="s">
        <v>15115</v>
      </c>
    </row>
    <row r="6197" spans="1:2" x14ac:dyDescent="0.25">
      <c r="A6197" s="62">
        <v>32131005</v>
      </c>
      <c r="B6197" s="63" t="s">
        <v>7062</v>
      </c>
    </row>
    <row r="6198" spans="1:2" x14ac:dyDescent="0.25">
      <c r="A6198" s="62">
        <v>32131006</v>
      </c>
      <c r="B6198" s="63" t="s">
        <v>18540</v>
      </c>
    </row>
    <row r="6199" spans="1:2" x14ac:dyDescent="0.25">
      <c r="A6199" s="62">
        <v>32131007</v>
      </c>
      <c r="B6199" s="63" t="s">
        <v>4313</v>
      </c>
    </row>
    <row r="6200" spans="1:2" x14ac:dyDescent="0.25">
      <c r="A6200" s="62">
        <v>32131008</v>
      </c>
      <c r="B6200" s="63" t="s">
        <v>16929</v>
      </c>
    </row>
    <row r="6201" spans="1:2" x14ac:dyDescent="0.25">
      <c r="A6201" s="62">
        <v>32131009</v>
      </c>
      <c r="B6201" s="63" t="s">
        <v>1654</v>
      </c>
    </row>
    <row r="6202" spans="1:2" x14ac:dyDescent="0.25">
      <c r="A6202" s="62">
        <v>32131010</v>
      </c>
      <c r="B6202" s="63" t="s">
        <v>9686</v>
      </c>
    </row>
    <row r="6203" spans="1:2" x14ac:dyDescent="0.25">
      <c r="A6203" s="62">
        <v>32131011</v>
      </c>
      <c r="B6203" s="63" t="s">
        <v>11257</v>
      </c>
    </row>
    <row r="6204" spans="1:2" x14ac:dyDescent="0.25">
      <c r="A6204" s="62">
        <v>32131012</v>
      </c>
      <c r="B6204" s="63" t="s">
        <v>9253</v>
      </c>
    </row>
    <row r="6205" spans="1:2" x14ac:dyDescent="0.25">
      <c r="A6205" s="62">
        <v>32141001</v>
      </c>
      <c r="B6205" s="63" t="s">
        <v>16094</v>
      </c>
    </row>
    <row r="6206" spans="1:2" x14ac:dyDescent="0.25">
      <c r="A6206" s="62">
        <v>32141002</v>
      </c>
      <c r="B6206" s="63" t="s">
        <v>9234</v>
      </c>
    </row>
    <row r="6207" spans="1:2" x14ac:dyDescent="0.25">
      <c r="A6207" s="62">
        <v>32141003</v>
      </c>
      <c r="B6207" s="63" t="s">
        <v>9075</v>
      </c>
    </row>
    <row r="6208" spans="1:2" x14ac:dyDescent="0.25">
      <c r="A6208" s="62">
        <v>32141004</v>
      </c>
      <c r="B6208" s="63" t="s">
        <v>9361</v>
      </c>
    </row>
    <row r="6209" spans="1:2" x14ac:dyDescent="0.25">
      <c r="A6209" s="62">
        <v>32141005</v>
      </c>
      <c r="B6209" s="63" t="s">
        <v>16068</v>
      </c>
    </row>
    <row r="6210" spans="1:2" x14ac:dyDescent="0.25">
      <c r="A6210" s="62">
        <v>32141006</v>
      </c>
      <c r="B6210" s="63" t="s">
        <v>7338</v>
      </c>
    </row>
    <row r="6211" spans="1:2" x14ac:dyDescent="0.25">
      <c r="A6211" s="62">
        <v>32141007</v>
      </c>
      <c r="B6211" s="63" t="s">
        <v>4717</v>
      </c>
    </row>
    <row r="6212" spans="1:2" x14ac:dyDescent="0.25">
      <c r="A6212" s="62">
        <v>32141008</v>
      </c>
      <c r="B6212" s="63" t="s">
        <v>18032</v>
      </c>
    </row>
    <row r="6213" spans="1:2" x14ac:dyDescent="0.25">
      <c r="A6213" s="62">
        <v>32141009</v>
      </c>
      <c r="B6213" s="63" t="s">
        <v>13192</v>
      </c>
    </row>
    <row r="6214" spans="1:2" x14ac:dyDescent="0.25">
      <c r="A6214" s="62">
        <v>32141010</v>
      </c>
      <c r="B6214" s="63" t="s">
        <v>11521</v>
      </c>
    </row>
    <row r="6215" spans="1:2" x14ac:dyDescent="0.25">
      <c r="A6215" s="62">
        <v>32141011</v>
      </c>
      <c r="B6215" s="63" t="s">
        <v>799</v>
      </c>
    </row>
    <row r="6216" spans="1:2" x14ac:dyDescent="0.25">
      <c r="A6216" s="62">
        <v>32141012</v>
      </c>
      <c r="B6216" s="63" t="s">
        <v>15099</v>
      </c>
    </row>
    <row r="6217" spans="1:2" x14ac:dyDescent="0.25">
      <c r="A6217" s="62">
        <v>32141013</v>
      </c>
      <c r="B6217" s="63" t="s">
        <v>10129</v>
      </c>
    </row>
    <row r="6218" spans="1:2" x14ac:dyDescent="0.25">
      <c r="A6218" s="62">
        <v>32141014</v>
      </c>
      <c r="B6218" s="63" t="s">
        <v>11172</v>
      </c>
    </row>
    <row r="6219" spans="1:2" x14ac:dyDescent="0.25">
      <c r="A6219" s="62">
        <v>32141015</v>
      </c>
      <c r="B6219" s="63" t="s">
        <v>6244</v>
      </c>
    </row>
    <row r="6220" spans="1:2" x14ac:dyDescent="0.25">
      <c r="A6220" s="62">
        <v>32141016</v>
      </c>
      <c r="B6220" s="63" t="s">
        <v>11998</v>
      </c>
    </row>
    <row r="6221" spans="1:2" x14ac:dyDescent="0.25">
      <c r="A6221" s="62">
        <v>32141101</v>
      </c>
      <c r="B6221" s="63" t="s">
        <v>3098</v>
      </c>
    </row>
    <row r="6222" spans="1:2" x14ac:dyDescent="0.25">
      <c r="A6222" s="62">
        <v>32141102</v>
      </c>
      <c r="B6222" s="63" t="s">
        <v>2133</v>
      </c>
    </row>
    <row r="6223" spans="1:2" x14ac:dyDescent="0.25">
      <c r="A6223" s="62">
        <v>32141103</v>
      </c>
      <c r="B6223" s="63" t="s">
        <v>10284</v>
      </c>
    </row>
    <row r="6224" spans="1:2" x14ac:dyDescent="0.25">
      <c r="A6224" s="62">
        <v>32141104</v>
      </c>
      <c r="B6224" s="63" t="s">
        <v>17240</v>
      </c>
    </row>
    <row r="6225" spans="1:2" x14ac:dyDescent="0.25">
      <c r="A6225" s="62">
        <v>32141105</v>
      </c>
      <c r="B6225" s="63" t="s">
        <v>16740</v>
      </c>
    </row>
    <row r="6226" spans="1:2" x14ac:dyDescent="0.25">
      <c r="A6226" s="62">
        <v>32141106</v>
      </c>
      <c r="B6226" s="63" t="s">
        <v>9176</v>
      </c>
    </row>
    <row r="6227" spans="1:2" x14ac:dyDescent="0.25">
      <c r="A6227" s="62">
        <v>32141107</v>
      </c>
      <c r="B6227" s="63" t="s">
        <v>17905</v>
      </c>
    </row>
    <row r="6228" spans="1:2" x14ac:dyDescent="0.25">
      <c r="A6228" s="62">
        <v>32141108</v>
      </c>
      <c r="B6228" s="63" t="s">
        <v>3678</v>
      </c>
    </row>
    <row r="6229" spans="1:2" x14ac:dyDescent="0.25">
      <c r="A6229" s="62">
        <v>32141109</v>
      </c>
      <c r="B6229" s="63" t="s">
        <v>15784</v>
      </c>
    </row>
    <row r="6230" spans="1:2" x14ac:dyDescent="0.25">
      <c r="A6230" s="62">
        <v>39101601</v>
      </c>
      <c r="B6230" s="63" t="s">
        <v>2687</v>
      </c>
    </row>
    <row r="6231" spans="1:2" x14ac:dyDescent="0.25">
      <c r="A6231" s="62">
        <v>39101602</v>
      </c>
      <c r="B6231" s="63" t="s">
        <v>7943</v>
      </c>
    </row>
    <row r="6232" spans="1:2" x14ac:dyDescent="0.25">
      <c r="A6232" s="62">
        <v>39101603</v>
      </c>
      <c r="B6232" s="63" t="s">
        <v>228</v>
      </c>
    </row>
    <row r="6233" spans="1:2" x14ac:dyDescent="0.25">
      <c r="A6233" s="62">
        <v>39101604</v>
      </c>
      <c r="B6233" s="63" t="s">
        <v>8664</v>
      </c>
    </row>
    <row r="6234" spans="1:2" x14ac:dyDescent="0.25">
      <c r="A6234" s="62">
        <v>39101605</v>
      </c>
      <c r="B6234" s="63" t="s">
        <v>5824</v>
      </c>
    </row>
    <row r="6235" spans="1:2" x14ac:dyDescent="0.25">
      <c r="A6235" s="62">
        <v>39101606</v>
      </c>
      <c r="B6235" s="63" t="s">
        <v>1592</v>
      </c>
    </row>
    <row r="6236" spans="1:2" x14ac:dyDescent="0.25">
      <c r="A6236" s="62">
        <v>39101608</v>
      </c>
      <c r="B6236" s="63" t="s">
        <v>6788</v>
      </c>
    </row>
    <row r="6237" spans="1:2" x14ac:dyDescent="0.25">
      <c r="A6237" s="62">
        <v>39101609</v>
      </c>
      <c r="B6237" s="63" t="s">
        <v>3858</v>
      </c>
    </row>
    <row r="6238" spans="1:2" x14ac:dyDescent="0.25">
      <c r="A6238" s="62">
        <v>39101610</v>
      </c>
      <c r="B6238" s="63" t="s">
        <v>18721</v>
      </c>
    </row>
    <row r="6239" spans="1:2" x14ac:dyDescent="0.25">
      <c r="A6239" s="62">
        <v>39101612</v>
      </c>
      <c r="B6239" s="63" t="s">
        <v>297</v>
      </c>
    </row>
    <row r="6240" spans="1:2" x14ac:dyDescent="0.25">
      <c r="A6240" s="62">
        <v>39101613</v>
      </c>
      <c r="B6240" s="63" t="s">
        <v>3769</v>
      </c>
    </row>
    <row r="6241" spans="1:2" x14ac:dyDescent="0.25">
      <c r="A6241" s="62">
        <v>39101614</v>
      </c>
      <c r="B6241" s="63" t="s">
        <v>12634</v>
      </c>
    </row>
    <row r="6242" spans="1:2" x14ac:dyDescent="0.25">
      <c r="A6242" s="62">
        <v>39101615</v>
      </c>
      <c r="B6242" s="63" t="s">
        <v>16789</v>
      </c>
    </row>
    <row r="6243" spans="1:2" x14ac:dyDescent="0.25">
      <c r="A6243" s="62">
        <v>39101616</v>
      </c>
      <c r="B6243" s="63" t="s">
        <v>11476</v>
      </c>
    </row>
    <row r="6244" spans="1:2" x14ac:dyDescent="0.25">
      <c r="A6244" s="62">
        <v>39101617</v>
      </c>
      <c r="B6244" s="63" t="s">
        <v>11057</v>
      </c>
    </row>
    <row r="6245" spans="1:2" x14ac:dyDescent="0.25">
      <c r="A6245" s="62">
        <v>39101618</v>
      </c>
      <c r="B6245" s="63" t="s">
        <v>7648</v>
      </c>
    </row>
    <row r="6246" spans="1:2" x14ac:dyDescent="0.25">
      <c r="A6246" s="62">
        <v>39101701</v>
      </c>
      <c r="B6246" s="63" t="s">
        <v>3213</v>
      </c>
    </row>
    <row r="6247" spans="1:2" x14ac:dyDescent="0.25">
      <c r="A6247" s="62">
        <v>39101801</v>
      </c>
      <c r="B6247" s="63" t="s">
        <v>18132</v>
      </c>
    </row>
    <row r="6248" spans="1:2" x14ac:dyDescent="0.25">
      <c r="A6248" s="62">
        <v>39111501</v>
      </c>
      <c r="B6248" s="63" t="s">
        <v>1545</v>
      </c>
    </row>
    <row r="6249" spans="1:2" x14ac:dyDescent="0.25">
      <c r="A6249" s="62">
        <v>39111503</v>
      </c>
      <c r="B6249" s="63" t="s">
        <v>8872</v>
      </c>
    </row>
    <row r="6250" spans="1:2" x14ac:dyDescent="0.25">
      <c r="A6250" s="62">
        <v>39111504</v>
      </c>
      <c r="B6250" s="63" t="s">
        <v>7867</v>
      </c>
    </row>
    <row r="6251" spans="1:2" x14ac:dyDescent="0.25">
      <c r="A6251" s="62">
        <v>39111505</v>
      </c>
      <c r="B6251" s="63" t="s">
        <v>15758</v>
      </c>
    </row>
    <row r="6252" spans="1:2" x14ac:dyDescent="0.25">
      <c r="A6252" s="62">
        <v>39111506</v>
      </c>
      <c r="B6252" s="63" t="s">
        <v>5196</v>
      </c>
    </row>
    <row r="6253" spans="1:2" x14ac:dyDescent="0.25">
      <c r="A6253" s="62">
        <v>39111507</v>
      </c>
      <c r="B6253" s="63" t="s">
        <v>17311</v>
      </c>
    </row>
    <row r="6254" spans="1:2" x14ac:dyDescent="0.25">
      <c r="A6254" s="62">
        <v>39111508</v>
      </c>
      <c r="B6254" s="63" t="s">
        <v>2381</v>
      </c>
    </row>
    <row r="6255" spans="1:2" x14ac:dyDescent="0.25">
      <c r="A6255" s="62">
        <v>39111509</v>
      </c>
      <c r="B6255" s="63" t="s">
        <v>15453</v>
      </c>
    </row>
    <row r="6256" spans="1:2" x14ac:dyDescent="0.25">
      <c r="A6256" s="62">
        <v>39111510</v>
      </c>
      <c r="B6256" s="63" t="s">
        <v>8237</v>
      </c>
    </row>
    <row r="6257" spans="1:2" x14ac:dyDescent="0.25">
      <c r="A6257" s="62">
        <v>39111512</v>
      </c>
      <c r="B6257" s="63" t="s">
        <v>13520</v>
      </c>
    </row>
    <row r="6258" spans="1:2" x14ac:dyDescent="0.25">
      <c r="A6258" s="62">
        <v>39111513</v>
      </c>
      <c r="B6258" s="63" t="s">
        <v>9342</v>
      </c>
    </row>
    <row r="6259" spans="1:2" x14ac:dyDescent="0.25">
      <c r="A6259" s="62">
        <v>39111514</v>
      </c>
      <c r="B6259" s="63" t="s">
        <v>14757</v>
      </c>
    </row>
    <row r="6260" spans="1:2" x14ac:dyDescent="0.25">
      <c r="A6260" s="62">
        <v>39111515</v>
      </c>
      <c r="B6260" s="63" t="s">
        <v>7425</v>
      </c>
    </row>
    <row r="6261" spans="1:2" x14ac:dyDescent="0.25">
      <c r="A6261" s="62">
        <v>39111516</v>
      </c>
      <c r="B6261" s="63" t="s">
        <v>9205</v>
      </c>
    </row>
    <row r="6262" spans="1:2" x14ac:dyDescent="0.25">
      <c r="A6262" s="62">
        <v>39111517</v>
      </c>
      <c r="B6262" s="63" t="s">
        <v>1824</v>
      </c>
    </row>
    <row r="6263" spans="1:2" x14ac:dyDescent="0.25">
      <c r="A6263" s="62">
        <v>39111518</v>
      </c>
      <c r="B6263" s="63" t="s">
        <v>1089</v>
      </c>
    </row>
    <row r="6264" spans="1:2" x14ac:dyDescent="0.25">
      <c r="A6264" s="62">
        <v>39111519</v>
      </c>
      <c r="B6264" s="63" t="s">
        <v>16592</v>
      </c>
    </row>
    <row r="6265" spans="1:2" x14ac:dyDescent="0.25">
      <c r="A6265" s="62">
        <v>39111520</v>
      </c>
      <c r="B6265" s="63" t="s">
        <v>1003</v>
      </c>
    </row>
    <row r="6266" spans="1:2" x14ac:dyDescent="0.25">
      <c r="A6266" s="62">
        <v>39111521</v>
      </c>
      <c r="B6266" s="63" t="s">
        <v>17678</v>
      </c>
    </row>
    <row r="6267" spans="1:2" x14ac:dyDescent="0.25">
      <c r="A6267" s="62">
        <v>39111603</v>
      </c>
      <c r="B6267" s="63" t="s">
        <v>13689</v>
      </c>
    </row>
    <row r="6268" spans="1:2" x14ac:dyDescent="0.25">
      <c r="A6268" s="62">
        <v>39111605</v>
      </c>
      <c r="B6268" s="63" t="s">
        <v>18792</v>
      </c>
    </row>
    <row r="6269" spans="1:2" x14ac:dyDescent="0.25">
      <c r="A6269" s="62">
        <v>39111606</v>
      </c>
      <c r="B6269" s="63" t="s">
        <v>3009</v>
      </c>
    </row>
    <row r="6270" spans="1:2" x14ac:dyDescent="0.25">
      <c r="A6270" s="62">
        <v>39111608</v>
      </c>
      <c r="B6270" s="63" t="s">
        <v>9062</v>
      </c>
    </row>
    <row r="6271" spans="1:2" x14ac:dyDescent="0.25">
      <c r="A6271" s="62">
        <v>39111609</v>
      </c>
      <c r="B6271" s="63" t="s">
        <v>3898</v>
      </c>
    </row>
    <row r="6272" spans="1:2" x14ac:dyDescent="0.25">
      <c r="A6272" s="62">
        <v>39111702</v>
      </c>
      <c r="B6272" s="63" t="s">
        <v>18370</v>
      </c>
    </row>
    <row r="6273" spans="1:2" x14ac:dyDescent="0.25">
      <c r="A6273" s="62">
        <v>39111703</v>
      </c>
      <c r="B6273" s="63" t="s">
        <v>18481</v>
      </c>
    </row>
    <row r="6274" spans="1:2" x14ac:dyDescent="0.25">
      <c r="A6274" s="62">
        <v>39111704</v>
      </c>
      <c r="B6274" s="63" t="s">
        <v>13218</v>
      </c>
    </row>
    <row r="6275" spans="1:2" x14ac:dyDescent="0.25">
      <c r="A6275" s="62">
        <v>39111705</v>
      </c>
      <c r="B6275" s="63" t="s">
        <v>17784</v>
      </c>
    </row>
    <row r="6276" spans="1:2" x14ac:dyDescent="0.25">
      <c r="A6276" s="62">
        <v>39111706</v>
      </c>
      <c r="B6276" s="63" t="s">
        <v>5988</v>
      </c>
    </row>
    <row r="6277" spans="1:2" x14ac:dyDescent="0.25">
      <c r="A6277" s="62">
        <v>39111801</v>
      </c>
      <c r="B6277" s="63" t="s">
        <v>13166</v>
      </c>
    </row>
    <row r="6278" spans="1:2" x14ac:dyDescent="0.25">
      <c r="A6278" s="62">
        <v>39111802</v>
      </c>
      <c r="B6278" s="63" t="s">
        <v>15067</v>
      </c>
    </row>
    <row r="6279" spans="1:2" x14ac:dyDescent="0.25">
      <c r="A6279" s="62">
        <v>39111803</v>
      </c>
      <c r="B6279" s="63" t="s">
        <v>13894</v>
      </c>
    </row>
    <row r="6280" spans="1:2" x14ac:dyDescent="0.25">
      <c r="A6280" s="62">
        <v>39111804</v>
      </c>
      <c r="B6280" s="63" t="s">
        <v>17727</v>
      </c>
    </row>
    <row r="6281" spans="1:2" x14ac:dyDescent="0.25">
      <c r="A6281" s="62">
        <v>39111806</v>
      </c>
      <c r="B6281" s="63" t="s">
        <v>8480</v>
      </c>
    </row>
    <row r="6282" spans="1:2" x14ac:dyDescent="0.25">
      <c r="A6282" s="62">
        <v>39111808</v>
      </c>
      <c r="B6282" s="63" t="s">
        <v>8958</v>
      </c>
    </row>
    <row r="6283" spans="1:2" x14ac:dyDescent="0.25">
      <c r="A6283" s="62">
        <v>39111809</v>
      </c>
      <c r="B6283" s="63" t="s">
        <v>3811</v>
      </c>
    </row>
    <row r="6284" spans="1:2" x14ac:dyDescent="0.25">
      <c r="A6284" s="62">
        <v>39111810</v>
      </c>
      <c r="B6284" s="63" t="s">
        <v>5256</v>
      </c>
    </row>
    <row r="6285" spans="1:2" x14ac:dyDescent="0.25">
      <c r="A6285" s="62">
        <v>39111811</v>
      </c>
      <c r="B6285" s="63" t="s">
        <v>3422</v>
      </c>
    </row>
    <row r="6286" spans="1:2" x14ac:dyDescent="0.25">
      <c r="A6286" s="62">
        <v>39111812</v>
      </c>
      <c r="B6286" s="63" t="s">
        <v>497</v>
      </c>
    </row>
    <row r="6287" spans="1:2" x14ac:dyDescent="0.25">
      <c r="A6287" s="62">
        <v>39111813</v>
      </c>
      <c r="B6287" s="63" t="s">
        <v>2804</v>
      </c>
    </row>
    <row r="6288" spans="1:2" x14ac:dyDescent="0.25">
      <c r="A6288" s="62">
        <v>39111901</v>
      </c>
      <c r="B6288" s="63" t="s">
        <v>5610</v>
      </c>
    </row>
    <row r="6289" spans="1:2" x14ac:dyDescent="0.25">
      <c r="A6289" s="62">
        <v>39111902</v>
      </c>
      <c r="B6289" s="63" t="s">
        <v>4787</v>
      </c>
    </row>
    <row r="6290" spans="1:2" x14ac:dyDescent="0.25">
      <c r="A6290" s="62">
        <v>39112001</v>
      </c>
      <c r="B6290" s="63" t="s">
        <v>14218</v>
      </c>
    </row>
    <row r="6291" spans="1:2" x14ac:dyDescent="0.25">
      <c r="A6291" s="62">
        <v>39112002</v>
      </c>
      <c r="B6291" s="63" t="s">
        <v>9411</v>
      </c>
    </row>
    <row r="6292" spans="1:2" x14ac:dyDescent="0.25">
      <c r="A6292" s="62">
        <v>39112003</v>
      </c>
      <c r="B6292" s="63" t="s">
        <v>11686</v>
      </c>
    </row>
    <row r="6293" spans="1:2" x14ac:dyDescent="0.25">
      <c r="A6293" s="62">
        <v>39121001</v>
      </c>
      <c r="B6293" s="63" t="s">
        <v>5156</v>
      </c>
    </row>
    <row r="6294" spans="1:2" x14ac:dyDescent="0.25">
      <c r="A6294" s="62">
        <v>39121002</v>
      </c>
      <c r="B6294" s="63" t="s">
        <v>16905</v>
      </c>
    </row>
    <row r="6295" spans="1:2" x14ac:dyDescent="0.25">
      <c r="A6295" s="62">
        <v>39121003</v>
      </c>
      <c r="B6295" s="63" t="s">
        <v>14509</v>
      </c>
    </row>
    <row r="6296" spans="1:2" x14ac:dyDescent="0.25">
      <c r="A6296" s="62">
        <v>39121004</v>
      </c>
      <c r="B6296" s="63" t="s">
        <v>1608</v>
      </c>
    </row>
    <row r="6297" spans="1:2" x14ac:dyDescent="0.25">
      <c r="A6297" s="62">
        <v>39121006</v>
      </c>
      <c r="B6297" s="63" t="s">
        <v>18059</v>
      </c>
    </row>
    <row r="6298" spans="1:2" x14ac:dyDescent="0.25">
      <c r="A6298" s="62">
        <v>39121007</v>
      </c>
      <c r="B6298" s="63" t="s">
        <v>2534</v>
      </c>
    </row>
    <row r="6299" spans="1:2" x14ac:dyDescent="0.25">
      <c r="A6299" s="62">
        <v>39121008</v>
      </c>
      <c r="B6299" s="63" t="s">
        <v>15513</v>
      </c>
    </row>
    <row r="6300" spans="1:2" x14ac:dyDescent="0.25">
      <c r="A6300" s="62">
        <v>39121009</v>
      </c>
      <c r="B6300" s="63" t="s">
        <v>5687</v>
      </c>
    </row>
    <row r="6301" spans="1:2" x14ac:dyDescent="0.25">
      <c r="A6301" s="62">
        <v>39121010</v>
      </c>
      <c r="B6301" s="63" t="s">
        <v>13723</v>
      </c>
    </row>
    <row r="6302" spans="1:2" x14ac:dyDescent="0.25">
      <c r="A6302" s="62">
        <v>39121011</v>
      </c>
      <c r="B6302" s="63" t="s">
        <v>10100</v>
      </c>
    </row>
    <row r="6303" spans="1:2" x14ac:dyDescent="0.25">
      <c r="A6303" s="62">
        <v>39121012</v>
      </c>
      <c r="B6303" s="63" t="s">
        <v>10437</v>
      </c>
    </row>
    <row r="6304" spans="1:2" x14ac:dyDescent="0.25">
      <c r="A6304" s="62">
        <v>39121013</v>
      </c>
      <c r="B6304" s="63" t="s">
        <v>8725</v>
      </c>
    </row>
    <row r="6305" spans="1:2" x14ac:dyDescent="0.25">
      <c r="A6305" s="62">
        <v>39121014</v>
      </c>
      <c r="B6305" s="63" t="s">
        <v>18176</v>
      </c>
    </row>
    <row r="6306" spans="1:2" x14ac:dyDescent="0.25">
      <c r="A6306" s="62">
        <v>39121015</v>
      </c>
      <c r="B6306" s="63" t="s">
        <v>247</v>
      </c>
    </row>
    <row r="6307" spans="1:2" x14ac:dyDescent="0.25">
      <c r="A6307" s="62">
        <v>39121016</v>
      </c>
      <c r="B6307" s="63" t="s">
        <v>4359</v>
      </c>
    </row>
    <row r="6308" spans="1:2" x14ac:dyDescent="0.25">
      <c r="A6308" s="62">
        <v>39121017</v>
      </c>
      <c r="B6308" s="63" t="s">
        <v>10986</v>
      </c>
    </row>
    <row r="6309" spans="1:2" x14ac:dyDescent="0.25">
      <c r="A6309" s="62">
        <v>39121018</v>
      </c>
      <c r="B6309" s="63" t="s">
        <v>8861</v>
      </c>
    </row>
    <row r="6310" spans="1:2" x14ac:dyDescent="0.25">
      <c r="A6310" s="62">
        <v>39121019</v>
      </c>
      <c r="B6310" s="63" t="s">
        <v>11930</v>
      </c>
    </row>
    <row r="6311" spans="1:2" x14ac:dyDescent="0.25">
      <c r="A6311" s="62">
        <v>39121020</v>
      </c>
      <c r="B6311" s="63" t="s">
        <v>15644</v>
      </c>
    </row>
    <row r="6312" spans="1:2" x14ac:dyDescent="0.25">
      <c r="A6312" s="62">
        <v>39121101</v>
      </c>
      <c r="B6312" s="63" t="s">
        <v>13484</v>
      </c>
    </row>
    <row r="6313" spans="1:2" x14ac:dyDescent="0.25">
      <c r="A6313" s="62">
        <v>39121102</v>
      </c>
      <c r="B6313" s="63" t="s">
        <v>15247</v>
      </c>
    </row>
    <row r="6314" spans="1:2" x14ac:dyDescent="0.25">
      <c r="A6314" s="62">
        <v>39121103</v>
      </c>
      <c r="B6314" s="63" t="s">
        <v>6216</v>
      </c>
    </row>
    <row r="6315" spans="1:2" x14ac:dyDescent="0.25">
      <c r="A6315" s="62">
        <v>39121104</v>
      </c>
      <c r="B6315" s="63" t="s">
        <v>5830</v>
      </c>
    </row>
    <row r="6316" spans="1:2" x14ac:dyDescent="0.25">
      <c r="A6316" s="62">
        <v>39121105</v>
      </c>
      <c r="B6316" s="63" t="s">
        <v>598</v>
      </c>
    </row>
    <row r="6317" spans="1:2" x14ac:dyDescent="0.25">
      <c r="A6317" s="62">
        <v>39121106</v>
      </c>
      <c r="B6317" s="63" t="s">
        <v>9585</v>
      </c>
    </row>
    <row r="6318" spans="1:2" x14ac:dyDescent="0.25">
      <c r="A6318" s="62">
        <v>39121107</v>
      </c>
      <c r="B6318" s="63" t="s">
        <v>16514</v>
      </c>
    </row>
    <row r="6319" spans="1:2" x14ac:dyDescent="0.25">
      <c r="A6319" s="62">
        <v>39121108</v>
      </c>
      <c r="B6319" s="63" t="s">
        <v>12239</v>
      </c>
    </row>
    <row r="6320" spans="1:2" x14ac:dyDescent="0.25">
      <c r="A6320" s="62">
        <v>39121109</v>
      </c>
      <c r="B6320" s="63" t="s">
        <v>13875</v>
      </c>
    </row>
    <row r="6321" spans="1:2" x14ac:dyDescent="0.25">
      <c r="A6321" s="62">
        <v>39121201</v>
      </c>
      <c r="B6321" s="63" t="s">
        <v>13627</v>
      </c>
    </row>
    <row r="6322" spans="1:2" x14ac:dyDescent="0.25">
      <c r="A6322" s="62">
        <v>39121202</v>
      </c>
      <c r="B6322" s="63" t="s">
        <v>10802</v>
      </c>
    </row>
    <row r="6323" spans="1:2" x14ac:dyDescent="0.25">
      <c r="A6323" s="62">
        <v>39121203</v>
      </c>
      <c r="B6323" s="63" t="s">
        <v>2573</v>
      </c>
    </row>
    <row r="6324" spans="1:2" x14ac:dyDescent="0.25">
      <c r="A6324" s="62">
        <v>39121204</v>
      </c>
      <c r="B6324" s="63" t="s">
        <v>4286</v>
      </c>
    </row>
    <row r="6325" spans="1:2" x14ac:dyDescent="0.25">
      <c r="A6325" s="62">
        <v>39121205</v>
      </c>
      <c r="B6325" s="63" t="s">
        <v>1610</v>
      </c>
    </row>
    <row r="6326" spans="1:2" x14ac:dyDescent="0.25">
      <c r="A6326" s="62">
        <v>39121206</v>
      </c>
      <c r="B6326" s="63" t="s">
        <v>15292</v>
      </c>
    </row>
    <row r="6327" spans="1:2" x14ac:dyDescent="0.25">
      <c r="A6327" s="62">
        <v>39121207</v>
      </c>
      <c r="B6327" s="63" t="s">
        <v>11725</v>
      </c>
    </row>
    <row r="6328" spans="1:2" x14ac:dyDescent="0.25">
      <c r="A6328" s="62">
        <v>39121301</v>
      </c>
      <c r="B6328" s="63" t="s">
        <v>9314</v>
      </c>
    </row>
    <row r="6329" spans="1:2" x14ac:dyDescent="0.25">
      <c r="A6329" s="62">
        <v>39121302</v>
      </c>
      <c r="B6329" s="63" t="s">
        <v>1098</v>
      </c>
    </row>
    <row r="6330" spans="1:2" x14ac:dyDescent="0.25">
      <c r="A6330" s="62">
        <v>39121303</v>
      </c>
      <c r="B6330" s="63" t="s">
        <v>18236</v>
      </c>
    </row>
    <row r="6331" spans="1:2" x14ac:dyDescent="0.25">
      <c r="A6331" s="62">
        <v>39121304</v>
      </c>
      <c r="B6331" s="63" t="s">
        <v>10056</v>
      </c>
    </row>
    <row r="6332" spans="1:2" x14ac:dyDescent="0.25">
      <c r="A6332" s="62">
        <v>39121305</v>
      </c>
      <c r="B6332" s="63" t="s">
        <v>7311</v>
      </c>
    </row>
    <row r="6333" spans="1:2" x14ac:dyDescent="0.25">
      <c r="A6333" s="62">
        <v>39121306</v>
      </c>
      <c r="B6333" s="63" t="s">
        <v>2214</v>
      </c>
    </row>
    <row r="6334" spans="1:2" x14ac:dyDescent="0.25">
      <c r="A6334" s="62">
        <v>39121307</v>
      </c>
      <c r="B6334" s="63" t="s">
        <v>12646</v>
      </c>
    </row>
    <row r="6335" spans="1:2" x14ac:dyDescent="0.25">
      <c r="A6335" s="62">
        <v>39121308</v>
      </c>
      <c r="B6335" s="63" t="s">
        <v>2218</v>
      </c>
    </row>
    <row r="6336" spans="1:2" x14ac:dyDescent="0.25">
      <c r="A6336" s="62">
        <v>39121309</v>
      </c>
      <c r="B6336" s="63" t="s">
        <v>14733</v>
      </c>
    </row>
    <row r="6337" spans="1:2" x14ac:dyDescent="0.25">
      <c r="A6337" s="62">
        <v>39121310</v>
      </c>
      <c r="B6337" s="63" t="s">
        <v>17004</v>
      </c>
    </row>
    <row r="6338" spans="1:2" x14ac:dyDescent="0.25">
      <c r="A6338" s="62">
        <v>39121311</v>
      </c>
      <c r="B6338" s="63" t="s">
        <v>12269</v>
      </c>
    </row>
    <row r="6339" spans="1:2" x14ac:dyDescent="0.25">
      <c r="A6339" s="62">
        <v>39121312</v>
      </c>
      <c r="B6339" s="63" t="s">
        <v>15760</v>
      </c>
    </row>
    <row r="6340" spans="1:2" x14ac:dyDescent="0.25">
      <c r="A6340" s="62">
        <v>39121313</v>
      </c>
      <c r="B6340" s="63" t="s">
        <v>14356</v>
      </c>
    </row>
    <row r="6341" spans="1:2" x14ac:dyDescent="0.25">
      <c r="A6341" s="62">
        <v>39121402</v>
      </c>
      <c r="B6341" s="63" t="s">
        <v>1566</v>
      </c>
    </row>
    <row r="6342" spans="1:2" x14ac:dyDescent="0.25">
      <c r="A6342" s="62">
        <v>39121403</v>
      </c>
      <c r="B6342" s="63" t="s">
        <v>8485</v>
      </c>
    </row>
    <row r="6343" spans="1:2" x14ac:dyDescent="0.25">
      <c r="A6343" s="62">
        <v>39121404</v>
      </c>
      <c r="B6343" s="63" t="s">
        <v>11755</v>
      </c>
    </row>
    <row r="6344" spans="1:2" x14ac:dyDescent="0.25">
      <c r="A6344" s="62">
        <v>39121405</v>
      </c>
      <c r="B6344" s="63" t="s">
        <v>17769</v>
      </c>
    </row>
    <row r="6345" spans="1:2" x14ac:dyDescent="0.25">
      <c r="A6345" s="62">
        <v>39121406</v>
      </c>
      <c r="B6345" s="63" t="s">
        <v>4659</v>
      </c>
    </row>
    <row r="6346" spans="1:2" x14ac:dyDescent="0.25">
      <c r="A6346" s="62">
        <v>39121407</v>
      </c>
      <c r="B6346" s="63" t="s">
        <v>8298</v>
      </c>
    </row>
    <row r="6347" spans="1:2" x14ac:dyDescent="0.25">
      <c r="A6347" s="62">
        <v>39121408</v>
      </c>
      <c r="B6347" s="63" t="s">
        <v>8612</v>
      </c>
    </row>
    <row r="6348" spans="1:2" x14ac:dyDescent="0.25">
      <c r="A6348" s="62">
        <v>39121409</v>
      </c>
      <c r="B6348" s="63" t="s">
        <v>9261</v>
      </c>
    </row>
    <row r="6349" spans="1:2" x14ac:dyDescent="0.25">
      <c r="A6349" s="62">
        <v>39121410</v>
      </c>
      <c r="B6349" s="63" t="s">
        <v>456</v>
      </c>
    </row>
    <row r="6350" spans="1:2" x14ac:dyDescent="0.25">
      <c r="A6350" s="62">
        <v>39121411</v>
      </c>
      <c r="B6350" s="63" t="s">
        <v>6832</v>
      </c>
    </row>
    <row r="6351" spans="1:2" x14ac:dyDescent="0.25">
      <c r="A6351" s="62">
        <v>39121412</v>
      </c>
      <c r="B6351" s="63" t="s">
        <v>1002</v>
      </c>
    </row>
    <row r="6352" spans="1:2" x14ac:dyDescent="0.25">
      <c r="A6352" s="62">
        <v>39121413</v>
      </c>
      <c r="B6352" s="63" t="s">
        <v>2729</v>
      </c>
    </row>
    <row r="6353" spans="1:2" x14ac:dyDescent="0.25">
      <c r="A6353" s="62">
        <v>39121414</v>
      </c>
      <c r="B6353" s="63" t="s">
        <v>2654</v>
      </c>
    </row>
    <row r="6354" spans="1:2" x14ac:dyDescent="0.25">
      <c r="A6354" s="62">
        <v>39121415</v>
      </c>
      <c r="B6354" s="63" t="s">
        <v>6368</v>
      </c>
    </row>
    <row r="6355" spans="1:2" x14ac:dyDescent="0.25">
      <c r="A6355" s="62">
        <v>39121416</v>
      </c>
      <c r="B6355" s="63" t="s">
        <v>5905</v>
      </c>
    </row>
    <row r="6356" spans="1:2" x14ac:dyDescent="0.25">
      <c r="A6356" s="62">
        <v>39121419</v>
      </c>
      <c r="B6356" s="63" t="s">
        <v>11774</v>
      </c>
    </row>
    <row r="6357" spans="1:2" x14ac:dyDescent="0.25">
      <c r="A6357" s="62">
        <v>39121420</v>
      </c>
      <c r="B6357" s="63" t="s">
        <v>2974</v>
      </c>
    </row>
    <row r="6358" spans="1:2" x14ac:dyDescent="0.25">
      <c r="A6358" s="62">
        <v>39121421</v>
      </c>
      <c r="B6358" s="63" t="s">
        <v>8562</v>
      </c>
    </row>
    <row r="6359" spans="1:2" x14ac:dyDescent="0.25">
      <c r="A6359" s="62">
        <v>39121422</v>
      </c>
      <c r="B6359" s="63" t="s">
        <v>16248</v>
      </c>
    </row>
    <row r="6360" spans="1:2" x14ac:dyDescent="0.25">
      <c r="A6360" s="62">
        <v>39121423</v>
      </c>
      <c r="B6360" s="63" t="s">
        <v>17482</v>
      </c>
    </row>
    <row r="6361" spans="1:2" x14ac:dyDescent="0.25">
      <c r="A6361" s="62">
        <v>39121424</v>
      </c>
      <c r="B6361" s="63" t="s">
        <v>9822</v>
      </c>
    </row>
    <row r="6362" spans="1:2" x14ac:dyDescent="0.25">
      <c r="A6362" s="62">
        <v>39121425</v>
      </c>
      <c r="B6362" s="63" t="s">
        <v>2050</v>
      </c>
    </row>
    <row r="6363" spans="1:2" x14ac:dyDescent="0.25">
      <c r="A6363" s="62">
        <v>39121426</v>
      </c>
      <c r="B6363" s="63" t="s">
        <v>16109</v>
      </c>
    </row>
    <row r="6364" spans="1:2" x14ac:dyDescent="0.25">
      <c r="A6364" s="62">
        <v>39121427</v>
      </c>
      <c r="B6364" s="63" t="s">
        <v>5329</v>
      </c>
    </row>
    <row r="6365" spans="1:2" x14ac:dyDescent="0.25">
      <c r="A6365" s="62">
        <v>39121428</v>
      </c>
      <c r="B6365" s="63" t="s">
        <v>3045</v>
      </c>
    </row>
    <row r="6366" spans="1:2" x14ac:dyDescent="0.25">
      <c r="A6366" s="62">
        <v>39121429</v>
      </c>
      <c r="B6366" s="63" t="s">
        <v>4657</v>
      </c>
    </row>
    <row r="6367" spans="1:2" x14ac:dyDescent="0.25">
      <c r="A6367" s="62">
        <v>39121430</v>
      </c>
      <c r="B6367" s="63" t="s">
        <v>2663</v>
      </c>
    </row>
    <row r="6368" spans="1:2" x14ac:dyDescent="0.25">
      <c r="A6368" s="62">
        <v>39121431</v>
      </c>
      <c r="B6368" s="63" t="s">
        <v>6680</v>
      </c>
    </row>
    <row r="6369" spans="1:2" x14ac:dyDescent="0.25">
      <c r="A6369" s="62">
        <v>39121432</v>
      </c>
      <c r="B6369" s="63" t="s">
        <v>14027</v>
      </c>
    </row>
    <row r="6370" spans="1:2" x14ac:dyDescent="0.25">
      <c r="A6370" s="62">
        <v>39121433</v>
      </c>
      <c r="B6370" s="63" t="s">
        <v>12440</v>
      </c>
    </row>
    <row r="6371" spans="1:2" x14ac:dyDescent="0.25">
      <c r="A6371" s="62">
        <v>39121434</v>
      </c>
      <c r="B6371" s="63" t="s">
        <v>6427</v>
      </c>
    </row>
    <row r="6372" spans="1:2" x14ac:dyDescent="0.25">
      <c r="A6372" s="62">
        <v>39121435</v>
      </c>
      <c r="B6372" s="63" t="s">
        <v>2474</v>
      </c>
    </row>
    <row r="6373" spans="1:2" x14ac:dyDescent="0.25">
      <c r="A6373" s="62">
        <v>39121436</v>
      </c>
      <c r="B6373" s="63" t="s">
        <v>16930</v>
      </c>
    </row>
    <row r="6374" spans="1:2" x14ac:dyDescent="0.25">
      <c r="A6374" s="62">
        <v>39121437</v>
      </c>
      <c r="B6374" s="63" t="s">
        <v>16398</v>
      </c>
    </row>
    <row r="6375" spans="1:2" x14ac:dyDescent="0.25">
      <c r="A6375" s="62">
        <v>39121501</v>
      </c>
      <c r="B6375" s="63" t="s">
        <v>17095</v>
      </c>
    </row>
    <row r="6376" spans="1:2" x14ac:dyDescent="0.25">
      <c r="A6376" s="62">
        <v>39121502</v>
      </c>
      <c r="B6376" s="63" t="s">
        <v>4993</v>
      </c>
    </row>
    <row r="6377" spans="1:2" x14ac:dyDescent="0.25">
      <c r="A6377" s="62">
        <v>39121503</v>
      </c>
      <c r="B6377" s="63" t="s">
        <v>17458</v>
      </c>
    </row>
    <row r="6378" spans="1:2" x14ac:dyDescent="0.25">
      <c r="A6378" s="62">
        <v>39121504</v>
      </c>
      <c r="B6378" s="63" t="s">
        <v>15480</v>
      </c>
    </row>
    <row r="6379" spans="1:2" x14ac:dyDescent="0.25">
      <c r="A6379" s="62">
        <v>39121505</v>
      </c>
      <c r="B6379" s="63" t="s">
        <v>17517</v>
      </c>
    </row>
    <row r="6380" spans="1:2" x14ac:dyDescent="0.25">
      <c r="A6380" s="62">
        <v>39121506</v>
      </c>
      <c r="B6380" s="63" t="s">
        <v>9049</v>
      </c>
    </row>
    <row r="6381" spans="1:2" x14ac:dyDescent="0.25">
      <c r="A6381" s="62">
        <v>39121507</v>
      </c>
      <c r="B6381" s="63" t="s">
        <v>6400</v>
      </c>
    </row>
    <row r="6382" spans="1:2" x14ac:dyDescent="0.25">
      <c r="A6382" s="62">
        <v>39121508</v>
      </c>
      <c r="B6382" s="63" t="s">
        <v>9240</v>
      </c>
    </row>
    <row r="6383" spans="1:2" x14ac:dyDescent="0.25">
      <c r="A6383" s="62">
        <v>39121509</v>
      </c>
      <c r="B6383" s="63" t="s">
        <v>13803</v>
      </c>
    </row>
    <row r="6384" spans="1:2" x14ac:dyDescent="0.25">
      <c r="A6384" s="62">
        <v>39121510</v>
      </c>
      <c r="B6384" s="63" t="s">
        <v>15442</v>
      </c>
    </row>
    <row r="6385" spans="1:2" x14ac:dyDescent="0.25">
      <c r="A6385" s="62">
        <v>39121511</v>
      </c>
      <c r="B6385" s="63" t="s">
        <v>15385</v>
      </c>
    </row>
    <row r="6386" spans="1:2" x14ac:dyDescent="0.25">
      <c r="A6386" s="62">
        <v>39121512</v>
      </c>
      <c r="B6386" s="63" t="s">
        <v>6391</v>
      </c>
    </row>
    <row r="6387" spans="1:2" x14ac:dyDescent="0.25">
      <c r="A6387" s="62">
        <v>39121513</v>
      </c>
      <c r="B6387" s="63" t="s">
        <v>5313</v>
      </c>
    </row>
    <row r="6388" spans="1:2" x14ac:dyDescent="0.25">
      <c r="A6388" s="62">
        <v>39121514</v>
      </c>
      <c r="B6388" s="63" t="s">
        <v>4712</v>
      </c>
    </row>
    <row r="6389" spans="1:2" x14ac:dyDescent="0.25">
      <c r="A6389" s="62">
        <v>39121515</v>
      </c>
      <c r="B6389" s="63" t="s">
        <v>11082</v>
      </c>
    </row>
    <row r="6390" spans="1:2" x14ac:dyDescent="0.25">
      <c r="A6390" s="62">
        <v>39121516</v>
      </c>
      <c r="B6390" s="63" t="s">
        <v>13404</v>
      </c>
    </row>
    <row r="6391" spans="1:2" x14ac:dyDescent="0.25">
      <c r="A6391" s="62">
        <v>39121517</v>
      </c>
      <c r="B6391" s="63" t="s">
        <v>9218</v>
      </c>
    </row>
    <row r="6392" spans="1:2" x14ac:dyDescent="0.25">
      <c r="A6392" s="62">
        <v>39121518</v>
      </c>
      <c r="B6392" s="63" t="s">
        <v>2949</v>
      </c>
    </row>
    <row r="6393" spans="1:2" x14ac:dyDescent="0.25">
      <c r="A6393" s="62">
        <v>39121519</v>
      </c>
      <c r="B6393" s="63" t="s">
        <v>10693</v>
      </c>
    </row>
    <row r="6394" spans="1:2" x14ac:dyDescent="0.25">
      <c r="A6394" s="62">
        <v>39121520</v>
      </c>
      <c r="B6394" s="63" t="s">
        <v>15538</v>
      </c>
    </row>
    <row r="6395" spans="1:2" x14ac:dyDescent="0.25">
      <c r="A6395" s="62">
        <v>39121521</v>
      </c>
      <c r="B6395" s="63" t="s">
        <v>9517</v>
      </c>
    </row>
    <row r="6396" spans="1:2" x14ac:dyDescent="0.25">
      <c r="A6396" s="62">
        <v>39121522</v>
      </c>
      <c r="B6396" s="63" t="s">
        <v>13990</v>
      </c>
    </row>
    <row r="6397" spans="1:2" x14ac:dyDescent="0.25">
      <c r="A6397" s="62">
        <v>39121523</v>
      </c>
      <c r="B6397" s="63" t="s">
        <v>11051</v>
      </c>
    </row>
    <row r="6398" spans="1:2" x14ac:dyDescent="0.25">
      <c r="A6398" s="62">
        <v>39121524</v>
      </c>
      <c r="B6398" s="63" t="s">
        <v>18740</v>
      </c>
    </row>
    <row r="6399" spans="1:2" x14ac:dyDescent="0.25">
      <c r="A6399" s="62">
        <v>39121525</v>
      </c>
      <c r="B6399" s="63" t="s">
        <v>3589</v>
      </c>
    </row>
    <row r="6400" spans="1:2" x14ac:dyDescent="0.25">
      <c r="A6400" s="62">
        <v>39121527</v>
      </c>
      <c r="B6400" s="63" t="s">
        <v>8128</v>
      </c>
    </row>
    <row r="6401" spans="1:2" x14ac:dyDescent="0.25">
      <c r="A6401" s="62">
        <v>39121528</v>
      </c>
      <c r="B6401" s="63" t="s">
        <v>7124</v>
      </c>
    </row>
    <row r="6402" spans="1:2" x14ac:dyDescent="0.25">
      <c r="A6402" s="62">
        <v>39121529</v>
      </c>
      <c r="B6402" s="63" t="s">
        <v>16911</v>
      </c>
    </row>
    <row r="6403" spans="1:2" x14ac:dyDescent="0.25">
      <c r="A6403" s="62">
        <v>39121531</v>
      </c>
      <c r="B6403" s="63" t="s">
        <v>12075</v>
      </c>
    </row>
    <row r="6404" spans="1:2" x14ac:dyDescent="0.25">
      <c r="A6404" s="62">
        <v>39121532</v>
      </c>
      <c r="B6404" s="63" t="s">
        <v>7489</v>
      </c>
    </row>
    <row r="6405" spans="1:2" x14ac:dyDescent="0.25">
      <c r="A6405" s="62">
        <v>39121533</v>
      </c>
      <c r="B6405" s="63" t="s">
        <v>9445</v>
      </c>
    </row>
    <row r="6406" spans="1:2" x14ac:dyDescent="0.25">
      <c r="A6406" s="62">
        <v>39121534</v>
      </c>
      <c r="B6406" s="63" t="s">
        <v>15097</v>
      </c>
    </row>
    <row r="6407" spans="1:2" x14ac:dyDescent="0.25">
      <c r="A6407" s="62">
        <v>39121535</v>
      </c>
      <c r="B6407" s="63" t="s">
        <v>266</v>
      </c>
    </row>
    <row r="6408" spans="1:2" x14ac:dyDescent="0.25">
      <c r="A6408" s="62">
        <v>39121536</v>
      </c>
      <c r="B6408" s="63" t="s">
        <v>17173</v>
      </c>
    </row>
    <row r="6409" spans="1:2" x14ac:dyDescent="0.25">
      <c r="A6409" s="62">
        <v>39121537</v>
      </c>
      <c r="B6409" s="63" t="s">
        <v>8815</v>
      </c>
    </row>
    <row r="6410" spans="1:2" x14ac:dyDescent="0.25">
      <c r="A6410" s="62">
        <v>39121538</v>
      </c>
      <c r="B6410" s="63" t="s">
        <v>3702</v>
      </c>
    </row>
    <row r="6411" spans="1:2" x14ac:dyDescent="0.25">
      <c r="A6411" s="62">
        <v>39121539</v>
      </c>
      <c r="B6411" s="63" t="s">
        <v>5352</v>
      </c>
    </row>
    <row r="6412" spans="1:2" x14ac:dyDescent="0.25">
      <c r="A6412" s="62">
        <v>39121540</v>
      </c>
      <c r="B6412" s="63" t="s">
        <v>11548</v>
      </c>
    </row>
    <row r="6413" spans="1:2" x14ac:dyDescent="0.25">
      <c r="A6413" s="62">
        <v>39121541</v>
      </c>
      <c r="B6413" s="63" t="s">
        <v>15687</v>
      </c>
    </row>
    <row r="6414" spans="1:2" x14ac:dyDescent="0.25">
      <c r="A6414" s="62">
        <v>39121542</v>
      </c>
      <c r="B6414" s="63" t="s">
        <v>12947</v>
      </c>
    </row>
    <row r="6415" spans="1:2" x14ac:dyDescent="0.25">
      <c r="A6415" s="62">
        <v>39121543</v>
      </c>
      <c r="B6415" s="63" t="s">
        <v>16184</v>
      </c>
    </row>
    <row r="6416" spans="1:2" x14ac:dyDescent="0.25">
      <c r="A6416" s="62">
        <v>39121544</v>
      </c>
      <c r="B6416" s="63" t="s">
        <v>14587</v>
      </c>
    </row>
    <row r="6417" spans="1:2" x14ac:dyDescent="0.25">
      <c r="A6417" s="62">
        <v>39121545</v>
      </c>
      <c r="B6417" s="63" t="s">
        <v>2830</v>
      </c>
    </row>
    <row r="6418" spans="1:2" x14ac:dyDescent="0.25">
      <c r="A6418" s="62">
        <v>39121546</v>
      </c>
      <c r="B6418" s="63" t="s">
        <v>9934</v>
      </c>
    </row>
    <row r="6419" spans="1:2" x14ac:dyDescent="0.25">
      <c r="A6419" s="62">
        <v>39121547</v>
      </c>
      <c r="B6419" s="63" t="s">
        <v>8199</v>
      </c>
    </row>
    <row r="6420" spans="1:2" x14ac:dyDescent="0.25">
      <c r="A6420" s="62">
        <v>39121548</v>
      </c>
      <c r="B6420" s="63" t="s">
        <v>762</v>
      </c>
    </row>
    <row r="6421" spans="1:2" x14ac:dyDescent="0.25">
      <c r="A6421" s="62">
        <v>39121549</v>
      </c>
      <c r="B6421" s="63" t="s">
        <v>1250</v>
      </c>
    </row>
    <row r="6422" spans="1:2" x14ac:dyDescent="0.25">
      <c r="A6422" s="62">
        <v>39121550</v>
      </c>
      <c r="B6422" s="63" t="s">
        <v>7716</v>
      </c>
    </row>
    <row r="6423" spans="1:2" x14ac:dyDescent="0.25">
      <c r="A6423" s="62">
        <v>39121551</v>
      </c>
      <c r="B6423" s="63" t="s">
        <v>10690</v>
      </c>
    </row>
    <row r="6424" spans="1:2" x14ac:dyDescent="0.25">
      <c r="A6424" s="62">
        <v>39121601</v>
      </c>
      <c r="B6424" s="63" t="s">
        <v>992</v>
      </c>
    </row>
    <row r="6425" spans="1:2" x14ac:dyDescent="0.25">
      <c r="A6425" s="62">
        <v>39121602</v>
      </c>
      <c r="B6425" s="63" t="s">
        <v>16570</v>
      </c>
    </row>
    <row r="6426" spans="1:2" x14ac:dyDescent="0.25">
      <c r="A6426" s="62">
        <v>39121603</v>
      </c>
      <c r="B6426" s="63" t="s">
        <v>9461</v>
      </c>
    </row>
    <row r="6427" spans="1:2" x14ac:dyDescent="0.25">
      <c r="A6427" s="62">
        <v>39121604</v>
      </c>
      <c r="B6427" s="63" t="s">
        <v>12472</v>
      </c>
    </row>
    <row r="6428" spans="1:2" x14ac:dyDescent="0.25">
      <c r="A6428" s="62">
        <v>39121605</v>
      </c>
      <c r="B6428" s="63" t="s">
        <v>11948</v>
      </c>
    </row>
    <row r="6429" spans="1:2" x14ac:dyDescent="0.25">
      <c r="A6429" s="62">
        <v>39121606</v>
      </c>
      <c r="B6429" s="63" t="s">
        <v>7831</v>
      </c>
    </row>
    <row r="6430" spans="1:2" x14ac:dyDescent="0.25">
      <c r="A6430" s="62">
        <v>39121607</v>
      </c>
      <c r="B6430" s="63" t="s">
        <v>433</v>
      </c>
    </row>
    <row r="6431" spans="1:2" x14ac:dyDescent="0.25">
      <c r="A6431" s="62">
        <v>39121608</v>
      </c>
      <c r="B6431" s="63" t="s">
        <v>18103</v>
      </c>
    </row>
    <row r="6432" spans="1:2" x14ac:dyDescent="0.25">
      <c r="A6432" s="62">
        <v>39121609</v>
      </c>
      <c r="B6432" s="63" t="s">
        <v>4053</v>
      </c>
    </row>
    <row r="6433" spans="1:2" x14ac:dyDescent="0.25">
      <c r="A6433" s="62">
        <v>39121610</v>
      </c>
      <c r="B6433" s="63" t="s">
        <v>5177</v>
      </c>
    </row>
    <row r="6434" spans="1:2" x14ac:dyDescent="0.25">
      <c r="A6434" s="62">
        <v>39121611</v>
      </c>
      <c r="B6434" s="63" t="s">
        <v>5712</v>
      </c>
    </row>
    <row r="6435" spans="1:2" x14ac:dyDescent="0.25">
      <c r="A6435" s="62">
        <v>39121612</v>
      </c>
      <c r="B6435" s="63" t="s">
        <v>17371</v>
      </c>
    </row>
    <row r="6436" spans="1:2" x14ac:dyDescent="0.25">
      <c r="A6436" s="62">
        <v>39121613</v>
      </c>
      <c r="B6436" s="63" t="s">
        <v>16343</v>
      </c>
    </row>
    <row r="6437" spans="1:2" x14ac:dyDescent="0.25">
      <c r="A6437" s="62">
        <v>39121614</v>
      </c>
      <c r="B6437" s="63" t="s">
        <v>16576</v>
      </c>
    </row>
    <row r="6438" spans="1:2" x14ac:dyDescent="0.25">
      <c r="A6438" s="62">
        <v>39121615</v>
      </c>
      <c r="B6438" s="63" t="s">
        <v>647</v>
      </c>
    </row>
    <row r="6439" spans="1:2" x14ac:dyDescent="0.25">
      <c r="A6439" s="62">
        <v>39121616</v>
      </c>
      <c r="B6439" s="63" t="s">
        <v>17957</v>
      </c>
    </row>
    <row r="6440" spans="1:2" x14ac:dyDescent="0.25">
      <c r="A6440" s="62">
        <v>39121617</v>
      </c>
      <c r="B6440" s="63" t="s">
        <v>7601</v>
      </c>
    </row>
    <row r="6441" spans="1:2" x14ac:dyDescent="0.25">
      <c r="A6441" s="62">
        <v>39121618</v>
      </c>
      <c r="B6441" s="63" t="s">
        <v>18622</v>
      </c>
    </row>
    <row r="6442" spans="1:2" x14ac:dyDescent="0.25">
      <c r="A6442" s="62">
        <v>39121619</v>
      </c>
      <c r="B6442" s="63" t="s">
        <v>18090</v>
      </c>
    </row>
    <row r="6443" spans="1:2" x14ac:dyDescent="0.25">
      <c r="A6443" s="62">
        <v>39121701</v>
      </c>
      <c r="B6443" s="63" t="s">
        <v>1542</v>
      </c>
    </row>
    <row r="6444" spans="1:2" x14ac:dyDescent="0.25">
      <c r="A6444" s="62">
        <v>39121702</v>
      </c>
      <c r="B6444" s="63" t="s">
        <v>4235</v>
      </c>
    </row>
    <row r="6445" spans="1:2" x14ac:dyDescent="0.25">
      <c r="A6445" s="62">
        <v>39121703</v>
      </c>
      <c r="B6445" s="63" t="s">
        <v>12352</v>
      </c>
    </row>
    <row r="6446" spans="1:2" x14ac:dyDescent="0.25">
      <c r="A6446" s="62">
        <v>39121704</v>
      </c>
      <c r="B6446" s="63" t="s">
        <v>12802</v>
      </c>
    </row>
    <row r="6447" spans="1:2" x14ac:dyDescent="0.25">
      <c r="A6447" s="62">
        <v>39121705</v>
      </c>
      <c r="B6447" s="63" t="s">
        <v>10426</v>
      </c>
    </row>
    <row r="6448" spans="1:2" x14ac:dyDescent="0.25">
      <c r="A6448" s="62">
        <v>39121706</v>
      </c>
      <c r="B6448" s="63" t="s">
        <v>8607</v>
      </c>
    </row>
    <row r="6449" spans="1:2" x14ac:dyDescent="0.25">
      <c r="A6449" s="62">
        <v>39121707</v>
      </c>
      <c r="B6449" s="63" t="s">
        <v>1533</v>
      </c>
    </row>
    <row r="6450" spans="1:2" x14ac:dyDescent="0.25">
      <c r="A6450" s="62">
        <v>39121708</v>
      </c>
      <c r="B6450" s="63" t="s">
        <v>10107</v>
      </c>
    </row>
    <row r="6451" spans="1:2" x14ac:dyDescent="0.25">
      <c r="A6451" s="62">
        <v>39121709</v>
      </c>
      <c r="B6451" s="63" t="s">
        <v>3307</v>
      </c>
    </row>
    <row r="6452" spans="1:2" x14ac:dyDescent="0.25">
      <c r="A6452" s="62">
        <v>39121710</v>
      </c>
      <c r="B6452" s="63" t="s">
        <v>3136</v>
      </c>
    </row>
    <row r="6453" spans="1:2" x14ac:dyDescent="0.25">
      <c r="A6453" s="62">
        <v>39121711</v>
      </c>
      <c r="B6453" s="63" t="s">
        <v>13276</v>
      </c>
    </row>
    <row r="6454" spans="1:2" x14ac:dyDescent="0.25">
      <c r="A6454" s="62">
        <v>39121712</v>
      </c>
      <c r="B6454" s="63" t="s">
        <v>12767</v>
      </c>
    </row>
    <row r="6455" spans="1:2" x14ac:dyDescent="0.25">
      <c r="A6455" s="62">
        <v>39121713</v>
      </c>
      <c r="B6455" s="63" t="s">
        <v>12768</v>
      </c>
    </row>
    <row r="6456" spans="1:2" x14ac:dyDescent="0.25">
      <c r="A6456" s="62">
        <v>39121714</v>
      </c>
      <c r="B6456" s="63" t="s">
        <v>17269</v>
      </c>
    </row>
    <row r="6457" spans="1:2" x14ac:dyDescent="0.25">
      <c r="A6457" s="62">
        <v>39121715</v>
      </c>
      <c r="B6457" s="63" t="s">
        <v>7942</v>
      </c>
    </row>
    <row r="6458" spans="1:2" x14ac:dyDescent="0.25">
      <c r="A6458" s="62">
        <v>39121716</v>
      </c>
      <c r="B6458" s="63" t="s">
        <v>697</v>
      </c>
    </row>
    <row r="6459" spans="1:2" x14ac:dyDescent="0.25">
      <c r="A6459" s="62">
        <v>39121717</v>
      </c>
      <c r="B6459" s="63" t="s">
        <v>579</v>
      </c>
    </row>
    <row r="6460" spans="1:2" x14ac:dyDescent="0.25">
      <c r="A6460" s="62">
        <v>39121718</v>
      </c>
      <c r="B6460" s="63" t="s">
        <v>17132</v>
      </c>
    </row>
    <row r="6461" spans="1:2" x14ac:dyDescent="0.25">
      <c r="A6461" s="62">
        <v>39121719</v>
      </c>
      <c r="B6461" s="63" t="s">
        <v>5653</v>
      </c>
    </row>
    <row r="6462" spans="1:2" x14ac:dyDescent="0.25">
      <c r="A6462" s="62">
        <v>39121720</v>
      </c>
      <c r="B6462" s="63" t="s">
        <v>16169</v>
      </c>
    </row>
    <row r="6463" spans="1:2" x14ac:dyDescent="0.25">
      <c r="A6463" s="62">
        <v>39121721</v>
      </c>
      <c r="B6463" s="63" t="s">
        <v>16246</v>
      </c>
    </row>
    <row r="6464" spans="1:2" x14ac:dyDescent="0.25">
      <c r="A6464" s="62">
        <v>40101501</v>
      </c>
      <c r="B6464" s="63" t="s">
        <v>18192</v>
      </c>
    </row>
    <row r="6465" spans="1:2" x14ac:dyDescent="0.25">
      <c r="A6465" s="62">
        <v>40101502</v>
      </c>
      <c r="B6465" s="63" t="s">
        <v>10910</v>
      </c>
    </row>
    <row r="6466" spans="1:2" x14ac:dyDescent="0.25">
      <c r="A6466" s="62">
        <v>40101503</v>
      </c>
      <c r="B6466" s="63" t="s">
        <v>15230</v>
      </c>
    </row>
    <row r="6467" spans="1:2" x14ac:dyDescent="0.25">
      <c r="A6467" s="62">
        <v>40101504</v>
      </c>
      <c r="B6467" s="63" t="s">
        <v>17702</v>
      </c>
    </row>
    <row r="6468" spans="1:2" x14ac:dyDescent="0.25">
      <c r="A6468" s="62">
        <v>40101505</v>
      </c>
      <c r="B6468" s="63" t="s">
        <v>11129</v>
      </c>
    </row>
    <row r="6469" spans="1:2" x14ac:dyDescent="0.25">
      <c r="A6469" s="62">
        <v>40101506</v>
      </c>
      <c r="B6469" s="63" t="s">
        <v>9377</v>
      </c>
    </row>
    <row r="6470" spans="1:2" x14ac:dyDescent="0.25">
      <c r="A6470" s="62">
        <v>40101601</v>
      </c>
      <c r="B6470" s="63" t="s">
        <v>13155</v>
      </c>
    </row>
    <row r="6471" spans="1:2" x14ac:dyDescent="0.25">
      <c r="A6471" s="62">
        <v>40101602</v>
      </c>
      <c r="B6471" s="63" t="s">
        <v>4278</v>
      </c>
    </row>
    <row r="6472" spans="1:2" x14ac:dyDescent="0.25">
      <c r="A6472" s="62">
        <v>40101603</v>
      </c>
      <c r="B6472" s="63" t="s">
        <v>12380</v>
      </c>
    </row>
    <row r="6473" spans="1:2" x14ac:dyDescent="0.25">
      <c r="A6473" s="62">
        <v>40101604</v>
      </c>
      <c r="B6473" s="63" t="s">
        <v>5885</v>
      </c>
    </row>
    <row r="6474" spans="1:2" x14ac:dyDescent="0.25">
      <c r="A6474" s="62">
        <v>40101605</v>
      </c>
      <c r="B6474" s="63" t="s">
        <v>72</v>
      </c>
    </row>
    <row r="6475" spans="1:2" x14ac:dyDescent="0.25">
      <c r="A6475" s="62">
        <v>40101701</v>
      </c>
      <c r="B6475" s="63" t="s">
        <v>13945</v>
      </c>
    </row>
    <row r="6476" spans="1:2" x14ac:dyDescent="0.25">
      <c r="A6476" s="62">
        <v>40101702</v>
      </c>
      <c r="B6476" s="63" t="s">
        <v>1969</v>
      </c>
    </row>
    <row r="6477" spans="1:2" x14ac:dyDescent="0.25">
      <c r="A6477" s="62">
        <v>40101703</v>
      </c>
      <c r="B6477" s="63" t="s">
        <v>17027</v>
      </c>
    </row>
    <row r="6478" spans="1:2" x14ac:dyDescent="0.25">
      <c r="A6478" s="62">
        <v>40101704</v>
      </c>
      <c r="B6478" s="63" t="s">
        <v>10732</v>
      </c>
    </row>
    <row r="6479" spans="1:2" x14ac:dyDescent="0.25">
      <c r="A6479" s="62">
        <v>40101705</v>
      </c>
      <c r="B6479" s="63" t="s">
        <v>10475</v>
      </c>
    </row>
    <row r="6480" spans="1:2" x14ac:dyDescent="0.25">
      <c r="A6480" s="62">
        <v>40101706</v>
      </c>
      <c r="B6480" s="63" t="s">
        <v>6014</v>
      </c>
    </row>
    <row r="6481" spans="1:2" x14ac:dyDescent="0.25">
      <c r="A6481" s="62">
        <v>40101707</v>
      </c>
      <c r="B6481" s="63" t="s">
        <v>12617</v>
      </c>
    </row>
    <row r="6482" spans="1:2" x14ac:dyDescent="0.25">
      <c r="A6482" s="62">
        <v>40101801</v>
      </c>
      <c r="B6482" s="63" t="s">
        <v>10373</v>
      </c>
    </row>
    <row r="6483" spans="1:2" x14ac:dyDescent="0.25">
      <c r="A6483" s="62">
        <v>40101802</v>
      </c>
      <c r="B6483" s="63" t="s">
        <v>3315</v>
      </c>
    </row>
    <row r="6484" spans="1:2" x14ac:dyDescent="0.25">
      <c r="A6484" s="62">
        <v>40101803</v>
      </c>
      <c r="B6484" s="63" t="s">
        <v>13817</v>
      </c>
    </row>
    <row r="6485" spans="1:2" x14ac:dyDescent="0.25">
      <c r="A6485" s="62">
        <v>40101805</v>
      </c>
      <c r="B6485" s="63" t="s">
        <v>8512</v>
      </c>
    </row>
    <row r="6486" spans="1:2" x14ac:dyDescent="0.25">
      <c r="A6486" s="62">
        <v>40101806</v>
      </c>
      <c r="B6486" s="63" t="s">
        <v>17072</v>
      </c>
    </row>
    <row r="6487" spans="1:2" x14ac:dyDescent="0.25">
      <c r="A6487" s="62">
        <v>40101807</v>
      </c>
      <c r="B6487" s="63" t="s">
        <v>7634</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13439</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7198</v>
      </c>
    </row>
    <row r="6497" spans="1:2" x14ac:dyDescent="0.25">
      <c r="A6497" s="62">
        <v>40101817</v>
      </c>
      <c r="B6497" s="63" t="s">
        <v>7052</v>
      </c>
    </row>
    <row r="6498" spans="1:2" x14ac:dyDescent="0.25">
      <c r="A6498" s="62">
        <v>40101818</v>
      </c>
      <c r="B6498" s="63" t="s">
        <v>7376</v>
      </c>
    </row>
    <row r="6499" spans="1:2" x14ac:dyDescent="0.25">
      <c r="A6499" s="62">
        <v>40101819</v>
      </c>
      <c r="B6499" s="63" t="s">
        <v>3115</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13229</v>
      </c>
    </row>
    <row r="6504" spans="1:2" x14ac:dyDescent="0.25">
      <c r="A6504" s="62">
        <v>40101824</v>
      </c>
      <c r="B6504" s="63" t="s">
        <v>17120</v>
      </c>
    </row>
    <row r="6505" spans="1:2" x14ac:dyDescent="0.25">
      <c r="A6505" s="62">
        <v>40101825</v>
      </c>
      <c r="B6505" s="63" t="s">
        <v>4188</v>
      </c>
    </row>
    <row r="6506" spans="1:2" x14ac:dyDescent="0.25">
      <c r="A6506" s="62">
        <v>40101826</v>
      </c>
      <c r="B6506" s="63" t="s">
        <v>14042</v>
      </c>
    </row>
    <row r="6507" spans="1:2" x14ac:dyDescent="0.25">
      <c r="A6507" s="62">
        <v>40101827</v>
      </c>
      <c r="B6507" s="63" t="s">
        <v>384</v>
      </c>
    </row>
    <row r="6508" spans="1:2" x14ac:dyDescent="0.25">
      <c r="A6508" s="62">
        <v>40101828</v>
      </c>
      <c r="B6508" s="63" t="s">
        <v>5820</v>
      </c>
    </row>
    <row r="6509" spans="1:2" x14ac:dyDescent="0.25">
      <c r="A6509" s="62">
        <v>40101829</v>
      </c>
      <c r="B6509" s="63" t="s">
        <v>4135</v>
      </c>
    </row>
    <row r="6510" spans="1:2" x14ac:dyDescent="0.25">
      <c r="A6510" s="62">
        <v>40101830</v>
      </c>
      <c r="B6510" s="63" t="s">
        <v>16256</v>
      </c>
    </row>
    <row r="6511" spans="1:2" x14ac:dyDescent="0.25">
      <c r="A6511" s="62">
        <v>40101831</v>
      </c>
      <c r="B6511" s="63" t="s">
        <v>6892</v>
      </c>
    </row>
    <row r="6512" spans="1:2" x14ac:dyDescent="0.25">
      <c r="A6512" s="62">
        <v>40101832</v>
      </c>
      <c r="B6512" s="63" t="s">
        <v>1690</v>
      </c>
    </row>
    <row r="6513" spans="1:2" x14ac:dyDescent="0.25">
      <c r="A6513" s="62">
        <v>40101833</v>
      </c>
      <c r="B6513" s="63" t="s">
        <v>5166</v>
      </c>
    </row>
    <row r="6514" spans="1:2" x14ac:dyDescent="0.25">
      <c r="A6514" s="62">
        <v>40101834</v>
      </c>
      <c r="B6514" s="63" t="s">
        <v>8370</v>
      </c>
    </row>
    <row r="6515" spans="1:2" x14ac:dyDescent="0.25">
      <c r="A6515" s="62">
        <v>40101901</v>
      </c>
      <c r="B6515" s="63" t="s">
        <v>2559</v>
      </c>
    </row>
    <row r="6516" spans="1:2" x14ac:dyDescent="0.25">
      <c r="A6516" s="62">
        <v>40101902</v>
      </c>
      <c r="B6516" s="63" t="s">
        <v>11624</v>
      </c>
    </row>
    <row r="6517" spans="1:2" x14ac:dyDescent="0.25">
      <c r="A6517" s="62">
        <v>40101903</v>
      </c>
      <c r="B6517" s="63" t="s">
        <v>16692</v>
      </c>
    </row>
    <row r="6518" spans="1:2" x14ac:dyDescent="0.25">
      <c r="A6518" s="62">
        <v>40102001</v>
      </c>
      <c r="B6518" s="63" t="s">
        <v>843</v>
      </c>
    </row>
    <row r="6519" spans="1:2" x14ac:dyDescent="0.25">
      <c r="A6519" s="62">
        <v>40102002</v>
      </c>
      <c r="B6519" s="63" t="s">
        <v>4434</v>
      </c>
    </row>
    <row r="6520" spans="1:2" x14ac:dyDescent="0.25">
      <c r="A6520" s="62">
        <v>40102003</v>
      </c>
      <c r="B6520" s="63" t="s">
        <v>2900</v>
      </c>
    </row>
    <row r="6521" spans="1:2" x14ac:dyDescent="0.25">
      <c r="A6521" s="62">
        <v>40102004</v>
      </c>
      <c r="B6521" s="63" t="s">
        <v>13982</v>
      </c>
    </row>
    <row r="6522" spans="1:2" x14ac:dyDescent="0.25">
      <c r="A6522" s="62">
        <v>40102005</v>
      </c>
      <c r="B6522" s="63" t="s">
        <v>1325</v>
      </c>
    </row>
    <row r="6523" spans="1:2" x14ac:dyDescent="0.25">
      <c r="A6523" s="62">
        <v>40141602</v>
      </c>
      <c r="B6523" s="63" t="s">
        <v>12490</v>
      </c>
    </row>
    <row r="6524" spans="1:2" x14ac:dyDescent="0.25">
      <c r="A6524" s="62">
        <v>40141603</v>
      </c>
      <c r="B6524" s="63" t="s">
        <v>6763</v>
      </c>
    </row>
    <row r="6525" spans="1:2" x14ac:dyDescent="0.25">
      <c r="A6525" s="62">
        <v>40141604</v>
      </c>
      <c r="B6525" s="63" t="s">
        <v>12557</v>
      </c>
    </row>
    <row r="6526" spans="1:2" x14ac:dyDescent="0.25">
      <c r="A6526" s="62">
        <v>40141605</v>
      </c>
      <c r="B6526" s="63" t="s">
        <v>1327</v>
      </c>
    </row>
    <row r="6527" spans="1:2" x14ac:dyDescent="0.25">
      <c r="A6527" s="62">
        <v>40141606</v>
      </c>
      <c r="B6527" s="63" t="s">
        <v>16092</v>
      </c>
    </row>
    <row r="6528" spans="1:2" x14ac:dyDescent="0.25">
      <c r="A6528" s="62">
        <v>40141607</v>
      </c>
      <c r="B6528" s="63" t="s">
        <v>758</v>
      </c>
    </row>
    <row r="6529" spans="1:2" x14ac:dyDescent="0.25">
      <c r="A6529" s="62">
        <v>40141608</v>
      </c>
      <c r="B6529" s="63" t="s">
        <v>7298</v>
      </c>
    </row>
    <row r="6530" spans="1:2" x14ac:dyDescent="0.25">
      <c r="A6530" s="62">
        <v>40141609</v>
      </c>
      <c r="B6530" s="63" t="s">
        <v>17656</v>
      </c>
    </row>
    <row r="6531" spans="1:2" x14ac:dyDescent="0.25">
      <c r="A6531" s="62">
        <v>40141610</v>
      </c>
      <c r="B6531" s="63" t="s">
        <v>15255</v>
      </c>
    </row>
    <row r="6532" spans="1:2" x14ac:dyDescent="0.25">
      <c r="A6532" s="62">
        <v>40141611</v>
      </c>
      <c r="B6532" s="63" t="s">
        <v>3243</v>
      </c>
    </row>
    <row r="6533" spans="1:2" x14ac:dyDescent="0.25">
      <c r="A6533" s="62">
        <v>40141612</v>
      </c>
      <c r="B6533" s="63" t="s">
        <v>16671</v>
      </c>
    </row>
    <row r="6534" spans="1:2" x14ac:dyDescent="0.25">
      <c r="A6534" s="62">
        <v>40141613</v>
      </c>
      <c r="B6534" s="63" t="s">
        <v>3673</v>
      </c>
    </row>
    <row r="6535" spans="1:2" x14ac:dyDescent="0.25">
      <c r="A6535" s="62">
        <v>40141615</v>
      </c>
      <c r="B6535" s="63" t="s">
        <v>11399</v>
      </c>
    </row>
    <row r="6536" spans="1:2" x14ac:dyDescent="0.25">
      <c r="A6536" s="62">
        <v>40141616</v>
      </c>
      <c r="B6536" s="63" t="s">
        <v>1455</v>
      </c>
    </row>
    <row r="6537" spans="1:2" x14ac:dyDescent="0.25">
      <c r="A6537" s="62">
        <v>40141617</v>
      </c>
      <c r="B6537" s="63" t="s">
        <v>10174</v>
      </c>
    </row>
    <row r="6538" spans="1:2" x14ac:dyDescent="0.25">
      <c r="A6538" s="62">
        <v>40141618</v>
      </c>
      <c r="B6538" s="63" t="s">
        <v>1179</v>
      </c>
    </row>
    <row r="6539" spans="1:2" x14ac:dyDescent="0.25">
      <c r="A6539" s="62">
        <v>40141619</v>
      </c>
      <c r="B6539" s="63" t="s">
        <v>8372</v>
      </c>
    </row>
    <row r="6540" spans="1:2" x14ac:dyDescent="0.25">
      <c r="A6540" s="62">
        <v>40141620</v>
      </c>
      <c r="B6540" s="63" t="s">
        <v>3819</v>
      </c>
    </row>
    <row r="6541" spans="1:2" x14ac:dyDescent="0.25">
      <c r="A6541" s="62">
        <v>40141621</v>
      </c>
      <c r="B6541" s="63" t="s">
        <v>4139</v>
      </c>
    </row>
    <row r="6542" spans="1:2" x14ac:dyDescent="0.25">
      <c r="A6542" s="62">
        <v>40141622</v>
      </c>
      <c r="B6542" s="63" t="s">
        <v>18056</v>
      </c>
    </row>
    <row r="6543" spans="1:2" x14ac:dyDescent="0.25">
      <c r="A6543" s="62">
        <v>40141623</v>
      </c>
      <c r="B6543" s="63" t="s">
        <v>2583</v>
      </c>
    </row>
    <row r="6544" spans="1:2" x14ac:dyDescent="0.25">
      <c r="A6544" s="62">
        <v>40141624</v>
      </c>
      <c r="B6544" s="63" t="s">
        <v>16596</v>
      </c>
    </row>
    <row r="6545" spans="1:2" x14ac:dyDescent="0.25">
      <c r="A6545" s="62">
        <v>40141625</v>
      </c>
      <c r="B6545" s="63" t="s">
        <v>5872</v>
      </c>
    </row>
    <row r="6546" spans="1:2" x14ac:dyDescent="0.25">
      <c r="A6546" s="62">
        <v>40141626</v>
      </c>
      <c r="B6546" s="63" t="s">
        <v>11206</v>
      </c>
    </row>
    <row r="6547" spans="1:2" x14ac:dyDescent="0.25">
      <c r="A6547" s="62">
        <v>40141627</v>
      </c>
      <c r="B6547" s="63" t="s">
        <v>1606</v>
      </c>
    </row>
    <row r="6548" spans="1:2" x14ac:dyDescent="0.25">
      <c r="A6548" s="62">
        <v>40141628</v>
      </c>
      <c r="B6548" s="63" t="s">
        <v>14264</v>
      </c>
    </row>
    <row r="6549" spans="1:2" x14ac:dyDescent="0.25">
      <c r="A6549" s="62">
        <v>40141629</v>
      </c>
      <c r="B6549" s="63" t="s">
        <v>15749</v>
      </c>
    </row>
    <row r="6550" spans="1:2" x14ac:dyDescent="0.25">
      <c r="A6550" s="62">
        <v>40141630</v>
      </c>
      <c r="B6550" s="63" t="s">
        <v>10497</v>
      </c>
    </row>
    <row r="6551" spans="1:2" x14ac:dyDescent="0.25">
      <c r="A6551" s="62">
        <v>40141631</v>
      </c>
      <c r="B6551" s="63" t="s">
        <v>1202</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1932</v>
      </c>
    </row>
    <row r="6556" spans="1:2" x14ac:dyDescent="0.25">
      <c r="A6556" s="62">
        <v>40141636</v>
      </c>
      <c r="B6556" s="63" t="s">
        <v>9274</v>
      </c>
    </row>
    <row r="6557" spans="1:2" x14ac:dyDescent="0.25">
      <c r="A6557" s="62">
        <v>40141637</v>
      </c>
      <c r="B6557" s="63" t="s">
        <v>18506</v>
      </c>
    </row>
    <row r="6558" spans="1:2" x14ac:dyDescent="0.25">
      <c r="A6558" s="62">
        <v>40141638</v>
      </c>
      <c r="B6558" s="63" t="s">
        <v>18771</v>
      </c>
    </row>
    <row r="6559" spans="1:2" x14ac:dyDescent="0.25">
      <c r="A6559" s="62">
        <v>40141701</v>
      </c>
      <c r="B6559" s="63" t="s">
        <v>10854</v>
      </c>
    </row>
    <row r="6560" spans="1:2" x14ac:dyDescent="0.25">
      <c r="A6560" s="62">
        <v>40141702</v>
      </c>
      <c r="B6560" s="63" t="s">
        <v>7123</v>
      </c>
    </row>
    <row r="6561" spans="1:2" x14ac:dyDescent="0.25">
      <c r="A6561" s="62">
        <v>40141703</v>
      </c>
      <c r="B6561" s="63" t="s">
        <v>2510</v>
      </c>
    </row>
    <row r="6562" spans="1:2" x14ac:dyDescent="0.25">
      <c r="A6562" s="62">
        <v>40141704</v>
      </c>
      <c r="B6562" s="63" t="s">
        <v>16049</v>
      </c>
    </row>
    <row r="6563" spans="1:2" x14ac:dyDescent="0.25">
      <c r="A6563" s="62">
        <v>40141705</v>
      </c>
      <c r="B6563" s="63" t="s">
        <v>13963</v>
      </c>
    </row>
    <row r="6564" spans="1:2" x14ac:dyDescent="0.25">
      <c r="A6564" s="62">
        <v>40141716</v>
      </c>
      <c r="B6564" s="63" t="s">
        <v>7846</v>
      </c>
    </row>
    <row r="6565" spans="1:2" x14ac:dyDescent="0.25">
      <c r="A6565" s="62">
        <v>40141719</v>
      </c>
      <c r="B6565" s="63" t="s">
        <v>986</v>
      </c>
    </row>
    <row r="6566" spans="1:2" x14ac:dyDescent="0.25">
      <c r="A6566" s="62">
        <v>40141720</v>
      </c>
      <c r="B6566" s="63" t="s">
        <v>16531</v>
      </c>
    </row>
    <row r="6567" spans="1:2" x14ac:dyDescent="0.25">
      <c r="A6567" s="62">
        <v>40141725</v>
      </c>
      <c r="B6567" s="63" t="s">
        <v>4950</v>
      </c>
    </row>
    <row r="6568" spans="1:2" x14ac:dyDescent="0.25">
      <c r="A6568" s="62">
        <v>40141726</v>
      </c>
      <c r="B6568" s="63" t="s">
        <v>10514</v>
      </c>
    </row>
    <row r="6569" spans="1:2" x14ac:dyDescent="0.25">
      <c r="A6569" s="62">
        <v>40141727</v>
      </c>
      <c r="B6569" s="63" t="s">
        <v>6857</v>
      </c>
    </row>
    <row r="6570" spans="1:2" x14ac:dyDescent="0.25">
      <c r="A6570" s="62">
        <v>40141731</v>
      </c>
      <c r="B6570" s="63" t="s">
        <v>17223</v>
      </c>
    </row>
    <row r="6571" spans="1:2" x14ac:dyDescent="0.25">
      <c r="A6571" s="62">
        <v>40141732</v>
      </c>
      <c r="B6571" s="63" t="s">
        <v>12461</v>
      </c>
    </row>
    <row r="6572" spans="1:2" x14ac:dyDescent="0.25">
      <c r="A6572" s="62">
        <v>40141734</v>
      </c>
      <c r="B6572" s="63" t="s">
        <v>1640</v>
      </c>
    </row>
    <row r="6573" spans="1:2" x14ac:dyDescent="0.25">
      <c r="A6573" s="62">
        <v>40141735</v>
      </c>
      <c r="B6573" s="63" t="s">
        <v>16708</v>
      </c>
    </row>
    <row r="6574" spans="1:2" x14ac:dyDescent="0.25">
      <c r="A6574" s="62">
        <v>40141736</v>
      </c>
      <c r="B6574" s="63" t="s">
        <v>170</v>
      </c>
    </row>
    <row r="6575" spans="1:2" x14ac:dyDescent="0.25">
      <c r="A6575" s="62">
        <v>40141737</v>
      </c>
      <c r="B6575" s="63" t="s">
        <v>7356</v>
      </c>
    </row>
    <row r="6576" spans="1:2" x14ac:dyDescent="0.25">
      <c r="A6576" s="62">
        <v>40141738</v>
      </c>
      <c r="B6576" s="63" t="s">
        <v>6387</v>
      </c>
    </row>
    <row r="6577" spans="1:2" x14ac:dyDescent="0.25">
      <c r="A6577" s="62">
        <v>40141739</v>
      </c>
      <c r="B6577" s="63" t="s">
        <v>662</v>
      </c>
    </row>
    <row r="6578" spans="1:2" x14ac:dyDescent="0.25">
      <c r="A6578" s="62">
        <v>40141740</v>
      </c>
      <c r="B6578" s="63" t="s">
        <v>13852</v>
      </c>
    </row>
    <row r="6579" spans="1:2" x14ac:dyDescent="0.25">
      <c r="A6579" s="62">
        <v>40141741</v>
      </c>
      <c r="B6579" s="63" t="s">
        <v>973</v>
      </c>
    </row>
    <row r="6580" spans="1:2" x14ac:dyDescent="0.25">
      <c r="A6580" s="62">
        <v>40141742</v>
      </c>
      <c r="B6580" s="63" t="s">
        <v>6389</v>
      </c>
    </row>
    <row r="6581" spans="1:2" x14ac:dyDescent="0.25">
      <c r="A6581" s="62">
        <v>40141743</v>
      </c>
      <c r="B6581" s="63" t="s">
        <v>2516</v>
      </c>
    </row>
    <row r="6582" spans="1:2" x14ac:dyDescent="0.25">
      <c r="A6582" s="62">
        <v>40141744</v>
      </c>
      <c r="B6582" s="63" t="s">
        <v>1286</v>
      </c>
    </row>
    <row r="6583" spans="1:2" x14ac:dyDescent="0.25">
      <c r="A6583" s="62">
        <v>40141745</v>
      </c>
      <c r="B6583" s="63" t="s">
        <v>14556</v>
      </c>
    </row>
    <row r="6584" spans="1:2" x14ac:dyDescent="0.25">
      <c r="A6584" s="62">
        <v>40141746</v>
      </c>
      <c r="B6584" s="63" t="s">
        <v>5649</v>
      </c>
    </row>
    <row r="6585" spans="1:2" x14ac:dyDescent="0.25">
      <c r="A6585" s="62">
        <v>40141901</v>
      </c>
      <c r="B6585" s="63" t="s">
        <v>15313</v>
      </c>
    </row>
    <row r="6586" spans="1:2" x14ac:dyDescent="0.25">
      <c r="A6586" s="62">
        <v>40141902</v>
      </c>
      <c r="B6586" s="63" t="s">
        <v>9541</v>
      </c>
    </row>
    <row r="6587" spans="1:2" x14ac:dyDescent="0.25">
      <c r="A6587" s="62">
        <v>40141903</v>
      </c>
      <c r="B6587" s="63" t="s">
        <v>10073</v>
      </c>
    </row>
    <row r="6588" spans="1:2" x14ac:dyDescent="0.25">
      <c r="A6588" s="62">
        <v>40141904</v>
      </c>
      <c r="B6588" s="63" t="s">
        <v>13116</v>
      </c>
    </row>
    <row r="6589" spans="1:2" x14ac:dyDescent="0.25">
      <c r="A6589" s="62">
        <v>40141905</v>
      </c>
      <c r="B6589" s="63" t="s">
        <v>4851</v>
      </c>
    </row>
    <row r="6590" spans="1:2" x14ac:dyDescent="0.25">
      <c r="A6590" s="62">
        <v>40141906</v>
      </c>
      <c r="B6590" s="63" t="s">
        <v>10247</v>
      </c>
    </row>
    <row r="6591" spans="1:2" x14ac:dyDescent="0.25">
      <c r="A6591" s="62">
        <v>40141907</v>
      </c>
      <c r="B6591" s="63" t="s">
        <v>10247</v>
      </c>
    </row>
    <row r="6592" spans="1:2" x14ac:dyDescent="0.25">
      <c r="A6592" s="62">
        <v>40141908</v>
      </c>
      <c r="B6592" s="63" t="s">
        <v>16794</v>
      </c>
    </row>
    <row r="6593" spans="1:2" x14ac:dyDescent="0.25">
      <c r="A6593" s="62">
        <v>40141909</v>
      </c>
      <c r="B6593" s="63" t="s">
        <v>12832</v>
      </c>
    </row>
    <row r="6594" spans="1:2" x14ac:dyDescent="0.25">
      <c r="A6594" s="62">
        <v>40141910</v>
      </c>
      <c r="B6594" s="63" t="s">
        <v>17294</v>
      </c>
    </row>
    <row r="6595" spans="1:2" x14ac:dyDescent="0.25">
      <c r="A6595" s="62">
        <v>40141911</v>
      </c>
      <c r="B6595" s="63" t="s">
        <v>17117</v>
      </c>
    </row>
    <row r="6596" spans="1:2" x14ac:dyDescent="0.25">
      <c r="A6596" s="62">
        <v>40141912</v>
      </c>
      <c r="B6596" s="63" t="s">
        <v>2262</v>
      </c>
    </row>
    <row r="6597" spans="1:2" x14ac:dyDescent="0.25">
      <c r="A6597" s="62">
        <v>40141913</v>
      </c>
      <c r="B6597" s="63" t="s">
        <v>12479</v>
      </c>
    </row>
    <row r="6598" spans="1:2" x14ac:dyDescent="0.25">
      <c r="A6598" s="62">
        <v>40141914</v>
      </c>
      <c r="B6598" s="63" t="s">
        <v>6217</v>
      </c>
    </row>
    <row r="6599" spans="1:2" x14ac:dyDescent="0.25">
      <c r="A6599" s="62">
        <v>40141915</v>
      </c>
      <c r="B6599" s="63" t="s">
        <v>4004</v>
      </c>
    </row>
    <row r="6600" spans="1:2" x14ac:dyDescent="0.25">
      <c r="A6600" s="62">
        <v>40141916</v>
      </c>
      <c r="B6600" s="63" t="s">
        <v>885</v>
      </c>
    </row>
    <row r="6601" spans="1:2" x14ac:dyDescent="0.25">
      <c r="A6601" s="62">
        <v>40141917</v>
      </c>
      <c r="B6601" s="63" t="s">
        <v>5801</v>
      </c>
    </row>
    <row r="6602" spans="1:2" x14ac:dyDescent="0.25">
      <c r="A6602" s="62">
        <v>40141918</v>
      </c>
      <c r="B6602" s="63" t="s">
        <v>15064</v>
      </c>
    </row>
    <row r="6603" spans="1:2" x14ac:dyDescent="0.25">
      <c r="A6603" s="62">
        <v>40141919</v>
      </c>
      <c r="B6603" s="63" t="s">
        <v>14110</v>
      </c>
    </row>
    <row r="6604" spans="1:2" x14ac:dyDescent="0.25">
      <c r="A6604" s="62">
        <v>40141920</v>
      </c>
      <c r="B6604" s="63" t="s">
        <v>17118</v>
      </c>
    </row>
    <row r="6605" spans="1:2" x14ac:dyDescent="0.25">
      <c r="A6605" s="62">
        <v>40141921</v>
      </c>
      <c r="B6605" s="63" t="s">
        <v>12764</v>
      </c>
    </row>
    <row r="6606" spans="1:2" x14ac:dyDescent="0.25">
      <c r="A6606" s="62">
        <v>40141922</v>
      </c>
      <c r="B6606" s="63" t="s">
        <v>3073</v>
      </c>
    </row>
    <row r="6607" spans="1:2" x14ac:dyDescent="0.25">
      <c r="A6607" s="62">
        <v>40142001</v>
      </c>
      <c r="B6607" s="63" t="s">
        <v>8760</v>
      </c>
    </row>
    <row r="6608" spans="1:2" x14ac:dyDescent="0.25">
      <c r="A6608" s="62">
        <v>40142002</v>
      </c>
      <c r="B6608" s="63" t="s">
        <v>12234</v>
      </c>
    </row>
    <row r="6609" spans="1:2" x14ac:dyDescent="0.25">
      <c r="A6609" s="62">
        <v>40142003</v>
      </c>
      <c r="B6609" s="63" t="s">
        <v>8365</v>
      </c>
    </row>
    <row r="6610" spans="1:2" x14ac:dyDescent="0.25">
      <c r="A6610" s="62">
        <v>40142004</v>
      </c>
      <c r="B6610" s="63" t="s">
        <v>13805</v>
      </c>
    </row>
    <row r="6611" spans="1:2" x14ac:dyDescent="0.25">
      <c r="A6611" s="62">
        <v>40142005</v>
      </c>
      <c r="B6611" s="63" t="s">
        <v>3247</v>
      </c>
    </row>
    <row r="6612" spans="1:2" x14ac:dyDescent="0.25">
      <c r="A6612" s="62">
        <v>40142006</v>
      </c>
      <c r="B6612" s="63" t="s">
        <v>10540</v>
      </c>
    </row>
    <row r="6613" spans="1:2" x14ac:dyDescent="0.25">
      <c r="A6613" s="62">
        <v>40142007</v>
      </c>
      <c r="B6613" s="63" t="s">
        <v>9064</v>
      </c>
    </row>
    <row r="6614" spans="1:2" x14ac:dyDescent="0.25">
      <c r="A6614" s="62">
        <v>40142008</v>
      </c>
      <c r="B6614" s="63" t="s">
        <v>13074</v>
      </c>
    </row>
    <row r="6615" spans="1:2" x14ac:dyDescent="0.25">
      <c r="A6615" s="62">
        <v>40142009</v>
      </c>
      <c r="B6615" s="63" t="s">
        <v>18171</v>
      </c>
    </row>
    <row r="6616" spans="1:2" x14ac:dyDescent="0.25">
      <c r="A6616" s="62">
        <v>40142010</v>
      </c>
      <c r="B6616" s="63" t="s">
        <v>14854</v>
      </c>
    </row>
    <row r="6617" spans="1:2" x14ac:dyDescent="0.25">
      <c r="A6617" s="62">
        <v>40142101</v>
      </c>
      <c r="B6617" s="63" t="s">
        <v>7540</v>
      </c>
    </row>
    <row r="6618" spans="1:2" x14ac:dyDescent="0.25">
      <c r="A6618" s="62">
        <v>40142102</v>
      </c>
      <c r="B6618" s="63" t="s">
        <v>1127</v>
      </c>
    </row>
    <row r="6619" spans="1:2" x14ac:dyDescent="0.25">
      <c r="A6619" s="62">
        <v>40142103</v>
      </c>
      <c r="B6619" s="63" t="s">
        <v>17954</v>
      </c>
    </row>
    <row r="6620" spans="1:2" x14ac:dyDescent="0.25">
      <c r="A6620" s="62">
        <v>40142104</v>
      </c>
      <c r="B6620" s="63" t="s">
        <v>7407</v>
      </c>
    </row>
    <row r="6621" spans="1:2" x14ac:dyDescent="0.25">
      <c r="A6621" s="62">
        <v>40142105</v>
      </c>
      <c r="B6621" s="63" t="s">
        <v>17330</v>
      </c>
    </row>
    <row r="6622" spans="1:2" x14ac:dyDescent="0.25">
      <c r="A6622" s="62">
        <v>40142106</v>
      </c>
      <c r="B6622" s="63" t="s">
        <v>15251</v>
      </c>
    </row>
    <row r="6623" spans="1:2" x14ac:dyDescent="0.25">
      <c r="A6623" s="62">
        <v>40142107</v>
      </c>
      <c r="B6623" s="63" t="s">
        <v>7653</v>
      </c>
    </row>
    <row r="6624" spans="1:2" x14ac:dyDescent="0.25">
      <c r="A6624" s="62">
        <v>40142108</v>
      </c>
      <c r="B6624" s="63" t="s">
        <v>7851</v>
      </c>
    </row>
    <row r="6625" spans="1:2" x14ac:dyDescent="0.25">
      <c r="A6625" s="62">
        <v>40142109</v>
      </c>
      <c r="B6625" s="63" t="s">
        <v>18701</v>
      </c>
    </row>
    <row r="6626" spans="1:2" x14ac:dyDescent="0.25">
      <c r="A6626" s="62">
        <v>40142110</v>
      </c>
      <c r="B6626" s="63" t="s">
        <v>11483</v>
      </c>
    </row>
    <row r="6627" spans="1:2" x14ac:dyDescent="0.25">
      <c r="A6627" s="62">
        <v>40142111</v>
      </c>
      <c r="B6627" s="63" t="s">
        <v>9186</v>
      </c>
    </row>
    <row r="6628" spans="1:2" x14ac:dyDescent="0.25">
      <c r="A6628" s="62">
        <v>40142112</v>
      </c>
      <c r="B6628" s="63" t="s">
        <v>7805</v>
      </c>
    </row>
    <row r="6629" spans="1:2" x14ac:dyDescent="0.25">
      <c r="A6629" s="62">
        <v>40142113</v>
      </c>
      <c r="B6629" s="63" t="s">
        <v>5397</v>
      </c>
    </row>
    <row r="6630" spans="1:2" x14ac:dyDescent="0.25">
      <c r="A6630" s="62">
        <v>40142114</v>
      </c>
      <c r="B6630" s="63" t="s">
        <v>13283</v>
      </c>
    </row>
    <row r="6631" spans="1:2" x14ac:dyDescent="0.25">
      <c r="A6631" s="62">
        <v>40142115</v>
      </c>
      <c r="B6631" s="63" t="s">
        <v>8949</v>
      </c>
    </row>
    <row r="6632" spans="1:2" x14ac:dyDescent="0.25">
      <c r="A6632" s="62">
        <v>40142116</v>
      </c>
      <c r="B6632" s="63" t="s">
        <v>10016</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9432</v>
      </c>
    </row>
    <row r="6638" spans="1:2" x14ac:dyDescent="0.25">
      <c r="A6638" s="62">
        <v>40142122</v>
      </c>
      <c r="B6638" s="63" t="s">
        <v>6817</v>
      </c>
    </row>
    <row r="6639" spans="1:2" x14ac:dyDescent="0.25">
      <c r="A6639" s="62">
        <v>40142201</v>
      </c>
      <c r="B6639" s="63" t="s">
        <v>3355</v>
      </c>
    </row>
    <row r="6640" spans="1:2" x14ac:dyDescent="0.25">
      <c r="A6640" s="62">
        <v>40142202</v>
      </c>
      <c r="B6640" s="63" t="s">
        <v>6759</v>
      </c>
    </row>
    <row r="6641" spans="1:2" x14ac:dyDescent="0.25">
      <c r="A6641" s="62">
        <v>40142203</v>
      </c>
      <c r="B6641" s="63" t="s">
        <v>5868</v>
      </c>
    </row>
    <row r="6642" spans="1:2" x14ac:dyDescent="0.25">
      <c r="A6642" s="62">
        <v>40142301</v>
      </c>
      <c r="B6642" s="63" t="s">
        <v>2861</v>
      </c>
    </row>
    <row r="6643" spans="1:2" x14ac:dyDescent="0.25">
      <c r="A6643" s="62">
        <v>40142302</v>
      </c>
      <c r="B6643" s="63" t="s">
        <v>15083</v>
      </c>
    </row>
    <row r="6644" spans="1:2" x14ac:dyDescent="0.25">
      <c r="A6644" s="62">
        <v>40142303</v>
      </c>
      <c r="B6644" s="63" t="s">
        <v>12624</v>
      </c>
    </row>
    <row r="6645" spans="1:2" x14ac:dyDescent="0.25">
      <c r="A6645" s="62">
        <v>40142304</v>
      </c>
      <c r="B6645" s="63" t="s">
        <v>2340</v>
      </c>
    </row>
    <row r="6646" spans="1:2" x14ac:dyDescent="0.25">
      <c r="A6646" s="62">
        <v>40142305</v>
      </c>
      <c r="B6646" s="63" t="s">
        <v>8248</v>
      </c>
    </row>
    <row r="6647" spans="1:2" x14ac:dyDescent="0.25">
      <c r="A6647" s="62">
        <v>40142306</v>
      </c>
      <c r="B6647" s="63" t="s">
        <v>9217</v>
      </c>
    </row>
    <row r="6648" spans="1:2" x14ac:dyDescent="0.25">
      <c r="A6648" s="62">
        <v>40142307</v>
      </c>
      <c r="B6648" s="63" t="s">
        <v>4384</v>
      </c>
    </row>
    <row r="6649" spans="1:2" x14ac:dyDescent="0.25">
      <c r="A6649" s="62">
        <v>40142308</v>
      </c>
      <c r="B6649" s="63" t="s">
        <v>14087</v>
      </c>
    </row>
    <row r="6650" spans="1:2" x14ac:dyDescent="0.25">
      <c r="A6650" s="62">
        <v>40142309</v>
      </c>
      <c r="B6650" s="63" t="s">
        <v>8724</v>
      </c>
    </row>
    <row r="6651" spans="1:2" x14ac:dyDescent="0.25">
      <c r="A6651" s="62">
        <v>40142310</v>
      </c>
      <c r="B6651" s="63" t="s">
        <v>9828</v>
      </c>
    </row>
    <row r="6652" spans="1:2" x14ac:dyDescent="0.25">
      <c r="A6652" s="62">
        <v>40142311</v>
      </c>
      <c r="B6652" s="63" t="s">
        <v>9276</v>
      </c>
    </row>
    <row r="6653" spans="1:2" x14ac:dyDescent="0.25">
      <c r="A6653" s="62">
        <v>40142312</v>
      </c>
      <c r="B6653" s="63" t="s">
        <v>13300</v>
      </c>
    </row>
    <row r="6654" spans="1:2" x14ac:dyDescent="0.25">
      <c r="A6654" s="62">
        <v>40142313</v>
      </c>
      <c r="B6654" s="63" t="s">
        <v>6279</v>
      </c>
    </row>
    <row r="6655" spans="1:2" x14ac:dyDescent="0.25">
      <c r="A6655" s="62">
        <v>40142314</v>
      </c>
      <c r="B6655" s="63" t="s">
        <v>1505</v>
      </c>
    </row>
    <row r="6656" spans="1:2" x14ac:dyDescent="0.25">
      <c r="A6656" s="62">
        <v>40142315</v>
      </c>
      <c r="B6656" s="63" t="s">
        <v>12561</v>
      </c>
    </row>
    <row r="6657" spans="1:2" x14ac:dyDescent="0.25">
      <c r="A6657" s="62">
        <v>40142316</v>
      </c>
      <c r="B6657" s="63" t="s">
        <v>9151</v>
      </c>
    </row>
    <row r="6658" spans="1:2" x14ac:dyDescent="0.25">
      <c r="A6658" s="62">
        <v>40142317</v>
      </c>
      <c r="B6658" s="63" t="s">
        <v>8768</v>
      </c>
    </row>
    <row r="6659" spans="1:2" x14ac:dyDescent="0.25">
      <c r="A6659" s="62">
        <v>40142318</v>
      </c>
      <c r="B6659" s="63" t="s">
        <v>3445</v>
      </c>
    </row>
    <row r="6660" spans="1:2" x14ac:dyDescent="0.25">
      <c r="A6660" s="62">
        <v>40142319</v>
      </c>
      <c r="B6660" s="63" t="s">
        <v>2340</v>
      </c>
    </row>
    <row r="6661" spans="1:2" x14ac:dyDescent="0.25">
      <c r="A6661" s="62">
        <v>40142320</v>
      </c>
      <c r="B6661" s="63" t="s">
        <v>18353</v>
      </c>
    </row>
    <row r="6662" spans="1:2" x14ac:dyDescent="0.25">
      <c r="A6662" s="62">
        <v>40142321</v>
      </c>
      <c r="B6662" s="63" t="s">
        <v>3006</v>
      </c>
    </row>
    <row r="6663" spans="1:2" x14ac:dyDescent="0.25">
      <c r="A6663" s="62">
        <v>40142322</v>
      </c>
      <c r="B6663" s="63" t="s">
        <v>9849</v>
      </c>
    </row>
    <row r="6664" spans="1:2" x14ac:dyDescent="0.25">
      <c r="A6664" s="62">
        <v>40142323</v>
      </c>
      <c r="B6664" s="63" t="s">
        <v>8573</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5894</v>
      </c>
    </row>
    <row r="6669" spans="1:2" x14ac:dyDescent="0.25">
      <c r="A6669" s="62">
        <v>40142401</v>
      </c>
      <c r="B6669" s="63" t="s">
        <v>10808</v>
      </c>
    </row>
    <row r="6670" spans="1:2" x14ac:dyDescent="0.25">
      <c r="A6670" s="62">
        <v>40142402</v>
      </c>
      <c r="B6670" s="63" t="s">
        <v>12209</v>
      </c>
    </row>
    <row r="6671" spans="1:2" x14ac:dyDescent="0.25">
      <c r="A6671" s="62">
        <v>40142403</v>
      </c>
      <c r="B6671" s="63" t="s">
        <v>8257</v>
      </c>
    </row>
    <row r="6672" spans="1:2" x14ac:dyDescent="0.25">
      <c r="A6672" s="62">
        <v>40142404</v>
      </c>
      <c r="B6672" s="63" t="s">
        <v>9781</v>
      </c>
    </row>
    <row r="6673" spans="1:2" x14ac:dyDescent="0.25">
      <c r="A6673" s="62">
        <v>40142405</v>
      </c>
      <c r="B6673" s="63" t="s">
        <v>5652</v>
      </c>
    </row>
    <row r="6674" spans="1:2" x14ac:dyDescent="0.25">
      <c r="A6674" s="62">
        <v>40142406</v>
      </c>
      <c r="B6674" s="63" t="s">
        <v>11415</v>
      </c>
    </row>
    <row r="6675" spans="1:2" x14ac:dyDescent="0.25">
      <c r="A6675" s="62">
        <v>40142407</v>
      </c>
      <c r="B6675" s="63" t="s">
        <v>8166</v>
      </c>
    </row>
    <row r="6676" spans="1:2" x14ac:dyDescent="0.25">
      <c r="A6676" s="62">
        <v>40142408</v>
      </c>
      <c r="B6676" s="63" t="s">
        <v>8086</v>
      </c>
    </row>
    <row r="6677" spans="1:2" x14ac:dyDescent="0.25">
      <c r="A6677" s="62">
        <v>40142409</v>
      </c>
      <c r="B6677" s="63" t="s">
        <v>2690</v>
      </c>
    </row>
    <row r="6678" spans="1:2" x14ac:dyDescent="0.25">
      <c r="A6678" s="62">
        <v>40142410</v>
      </c>
      <c r="B6678" s="63" t="s">
        <v>9114</v>
      </c>
    </row>
    <row r="6679" spans="1:2" x14ac:dyDescent="0.25">
      <c r="A6679" s="62">
        <v>40142411</v>
      </c>
      <c r="B6679" s="63" t="s">
        <v>10189</v>
      </c>
    </row>
    <row r="6680" spans="1:2" x14ac:dyDescent="0.25">
      <c r="A6680" s="62">
        <v>40142412</v>
      </c>
      <c r="B6680" s="63" t="s">
        <v>427</v>
      </c>
    </row>
    <row r="6681" spans="1:2" x14ac:dyDescent="0.25">
      <c r="A6681" s="62">
        <v>40142413</v>
      </c>
      <c r="B6681" s="63" t="s">
        <v>12010</v>
      </c>
    </row>
    <row r="6682" spans="1:2" x14ac:dyDescent="0.25">
      <c r="A6682" s="62">
        <v>40142414</v>
      </c>
      <c r="B6682" s="63" t="s">
        <v>17379</v>
      </c>
    </row>
    <row r="6683" spans="1:2" x14ac:dyDescent="0.25">
      <c r="A6683" s="62">
        <v>40142501</v>
      </c>
      <c r="B6683" s="63" t="s">
        <v>5738</v>
      </c>
    </row>
    <row r="6684" spans="1:2" x14ac:dyDescent="0.25">
      <c r="A6684" s="62">
        <v>40142502</v>
      </c>
      <c r="B6684" s="63" t="s">
        <v>12726</v>
      </c>
    </row>
    <row r="6685" spans="1:2" x14ac:dyDescent="0.25">
      <c r="A6685" s="62">
        <v>40142503</v>
      </c>
      <c r="B6685" s="63" t="s">
        <v>6654</v>
      </c>
    </row>
    <row r="6686" spans="1:2" x14ac:dyDescent="0.25">
      <c r="A6686" s="62">
        <v>40142504</v>
      </c>
      <c r="B6686" s="63" t="s">
        <v>12441</v>
      </c>
    </row>
    <row r="6687" spans="1:2" x14ac:dyDescent="0.25">
      <c r="A6687" s="62">
        <v>40142604</v>
      </c>
      <c r="B6687" s="63" t="s">
        <v>5060</v>
      </c>
    </row>
    <row r="6688" spans="1:2" x14ac:dyDescent="0.25">
      <c r="A6688" s="62">
        <v>40142605</v>
      </c>
      <c r="B6688" s="63" t="s">
        <v>12857</v>
      </c>
    </row>
    <row r="6689" spans="1:2" x14ac:dyDescent="0.25">
      <c r="A6689" s="62">
        <v>40142606</v>
      </c>
      <c r="B6689" s="63" t="s">
        <v>8330</v>
      </c>
    </row>
    <row r="6690" spans="1:2" x14ac:dyDescent="0.25">
      <c r="A6690" s="62">
        <v>40142607</v>
      </c>
      <c r="B6690" s="63" t="s">
        <v>13613</v>
      </c>
    </row>
    <row r="6691" spans="1:2" x14ac:dyDescent="0.25">
      <c r="A6691" s="62">
        <v>40142608</v>
      </c>
      <c r="B6691" s="63" t="s">
        <v>10039</v>
      </c>
    </row>
    <row r="6692" spans="1:2" x14ac:dyDescent="0.25">
      <c r="A6692" s="62">
        <v>40142609</v>
      </c>
      <c r="B6692" s="63" t="s">
        <v>7885</v>
      </c>
    </row>
    <row r="6693" spans="1:2" x14ac:dyDescent="0.25">
      <c r="A6693" s="62">
        <v>40142610</v>
      </c>
      <c r="B6693" s="63" t="s">
        <v>14964</v>
      </c>
    </row>
    <row r="6694" spans="1:2" x14ac:dyDescent="0.25">
      <c r="A6694" s="62">
        <v>40142611</v>
      </c>
      <c r="B6694" s="63" t="s">
        <v>15812</v>
      </c>
    </row>
    <row r="6695" spans="1:2" x14ac:dyDescent="0.25">
      <c r="A6695" s="62">
        <v>40142612</v>
      </c>
      <c r="B6695" s="63" t="s">
        <v>14307</v>
      </c>
    </row>
    <row r="6696" spans="1:2" x14ac:dyDescent="0.25">
      <c r="A6696" s="62">
        <v>40142613</v>
      </c>
      <c r="B6696" s="63" t="s">
        <v>12313</v>
      </c>
    </row>
    <row r="6697" spans="1:2" x14ac:dyDescent="0.25">
      <c r="A6697" s="62">
        <v>40142614</v>
      </c>
      <c r="B6697" s="63" t="s">
        <v>3935</v>
      </c>
    </row>
    <row r="6698" spans="1:2" x14ac:dyDescent="0.25">
      <c r="A6698" s="62">
        <v>40142615</v>
      </c>
      <c r="B6698" s="63" t="s">
        <v>10932</v>
      </c>
    </row>
    <row r="6699" spans="1:2" x14ac:dyDescent="0.25">
      <c r="A6699" s="62">
        <v>40151501</v>
      </c>
      <c r="B6699" s="63" t="s">
        <v>12836</v>
      </c>
    </row>
    <row r="6700" spans="1:2" x14ac:dyDescent="0.25">
      <c r="A6700" s="62">
        <v>40151502</v>
      </c>
      <c r="B6700" s="63" t="s">
        <v>4738</v>
      </c>
    </row>
    <row r="6701" spans="1:2" x14ac:dyDescent="0.25">
      <c r="A6701" s="62">
        <v>40151503</v>
      </c>
      <c r="B6701" s="63" t="s">
        <v>15715</v>
      </c>
    </row>
    <row r="6702" spans="1:2" x14ac:dyDescent="0.25">
      <c r="A6702" s="62">
        <v>40151504</v>
      </c>
      <c r="B6702" s="63" t="s">
        <v>15505</v>
      </c>
    </row>
    <row r="6703" spans="1:2" x14ac:dyDescent="0.25">
      <c r="A6703" s="62">
        <v>40151505</v>
      </c>
      <c r="B6703" s="63" t="s">
        <v>3986</v>
      </c>
    </row>
    <row r="6704" spans="1:2" x14ac:dyDescent="0.25">
      <c r="A6704" s="62">
        <v>40151506</v>
      </c>
      <c r="B6704" s="63" t="s">
        <v>3889</v>
      </c>
    </row>
    <row r="6705" spans="1:2" x14ac:dyDescent="0.25">
      <c r="A6705" s="62">
        <v>40151507</v>
      </c>
      <c r="B6705" s="63" t="s">
        <v>14900</v>
      </c>
    </row>
    <row r="6706" spans="1:2" x14ac:dyDescent="0.25">
      <c r="A6706" s="62">
        <v>40151508</v>
      </c>
      <c r="B6706" s="63" t="s">
        <v>10234</v>
      </c>
    </row>
    <row r="6707" spans="1:2" x14ac:dyDescent="0.25">
      <c r="A6707" s="62">
        <v>40151509</v>
      </c>
      <c r="B6707" s="63" t="s">
        <v>16722</v>
      </c>
    </row>
    <row r="6708" spans="1:2" x14ac:dyDescent="0.25">
      <c r="A6708" s="62">
        <v>40151510</v>
      </c>
      <c r="B6708" s="63" t="s">
        <v>1752</v>
      </c>
    </row>
    <row r="6709" spans="1:2" x14ac:dyDescent="0.25">
      <c r="A6709" s="62">
        <v>40151511</v>
      </c>
      <c r="B6709" s="63" t="s">
        <v>908</v>
      </c>
    </row>
    <row r="6710" spans="1:2" x14ac:dyDescent="0.25">
      <c r="A6710" s="62">
        <v>40151512</v>
      </c>
      <c r="B6710" s="63" t="s">
        <v>6008</v>
      </c>
    </row>
    <row r="6711" spans="1:2" x14ac:dyDescent="0.25">
      <c r="A6711" s="62">
        <v>40151513</v>
      </c>
      <c r="B6711" s="63" t="s">
        <v>9498</v>
      </c>
    </row>
    <row r="6712" spans="1:2" x14ac:dyDescent="0.25">
      <c r="A6712" s="62">
        <v>40151514</v>
      </c>
      <c r="B6712" s="63" t="s">
        <v>18468</v>
      </c>
    </row>
    <row r="6713" spans="1:2" x14ac:dyDescent="0.25">
      <c r="A6713" s="62">
        <v>40151515</v>
      </c>
      <c r="B6713" s="63" t="s">
        <v>12963</v>
      </c>
    </row>
    <row r="6714" spans="1:2" x14ac:dyDescent="0.25">
      <c r="A6714" s="62">
        <v>40151516</v>
      </c>
      <c r="B6714" s="63" t="s">
        <v>11392</v>
      </c>
    </row>
    <row r="6715" spans="1:2" x14ac:dyDescent="0.25">
      <c r="A6715" s="62">
        <v>40151517</v>
      </c>
      <c r="B6715" s="63" t="s">
        <v>16031</v>
      </c>
    </row>
    <row r="6716" spans="1:2" x14ac:dyDescent="0.25">
      <c r="A6716" s="62">
        <v>40151518</v>
      </c>
      <c r="B6716" s="63" t="s">
        <v>15261</v>
      </c>
    </row>
    <row r="6717" spans="1:2" x14ac:dyDescent="0.25">
      <c r="A6717" s="62">
        <v>40151519</v>
      </c>
      <c r="B6717" s="63" t="s">
        <v>8172</v>
      </c>
    </row>
    <row r="6718" spans="1:2" x14ac:dyDescent="0.25">
      <c r="A6718" s="62">
        <v>40151520</v>
      </c>
      <c r="B6718" s="63" t="s">
        <v>1400</v>
      </c>
    </row>
    <row r="6719" spans="1:2" x14ac:dyDescent="0.25">
      <c r="A6719" s="62">
        <v>40151521</v>
      </c>
      <c r="B6719" s="63" t="s">
        <v>11851</v>
      </c>
    </row>
    <row r="6720" spans="1:2" x14ac:dyDescent="0.25">
      <c r="A6720" s="62">
        <v>40151522</v>
      </c>
      <c r="B6720" s="63" t="s">
        <v>7741</v>
      </c>
    </row>
    <row r="6721" spans="1:2" x14ac:dyDescent="0.25">
      <c r="A6721" s="62">
        <v>40151523</v>
      </c>
      <c r="B6721" s="63" t="s">
        <v>16305</v>
      </c>
    </row>
    <row r="6722" spans="1:2" x14ac:dyDescent="0.25">
      <c r="A6722" s="62">
        <v>40151524</v>
      </c>
      <c r="B6722" s="63" t="s">
        <v>6656</v>
      </c>
    </row>
    <row r="6723" spans="1:2" x14ac:dyDescent="0.25">
      <c r="A6723" s="62">
        <v>40151525</v>
      </c>
      <c r="B6723" s="63" t="s">
        <v>12078</v>
      </c>
    </row>
    <row r="6724" spans="1:2" x14ac:dyDescent="0.25">
      <c r="A6724" s="62">
        <v>40151526</v>
      </c>
      <c r="B6724" s="63" t="s">
        <v>8364</v>
      </c>
    </row>
    <row r="6725" spans="1:2" x14ac:dyDescent="0.25">
      <c r="A6725" s="62">
        <v>40151527</v>
      </c>
      <c r="B6725" s="63" t="s">
        <v>3182</v>
      </c>
    </row>
    <row r="6726" spans="1:2" x14ac:dyDescent="0.25">
      <c r="A6726" s="62">
        <v>40151528</v>
      </c>
      <c r="B6726" s="63" t="s">
        <v>11821</v>
      </c>
    </row>
    <row r="6727" spans="1:2" x14ac:dyDescent="0.25">
      <c r="A6727" s="62">
        <v>40151529</v>
      </c>
      <c r="B6727" s="63" t="s">
        <v>6706</v>
      </c>
    </row>
    <row r="6728" spans="1:2" x14ac:dyDescent="0.25">
      <c r="A6728" s="62">
        <v>40151530</v>
      </c>
      <c r="B6728" s="63" t="s">
        <v>12784</v>
      </c>
    </row>
    <row r="6729" spans="1:2" x14ac:dyDescent="0.25">
      <c r="A6729" s="62">
        <v>40151531</v>
      </c>
      <c r="B6729" s="63" t="s">
        <v>8413</v>
      </c>
    </row>
    <row r="6730" spans="1:2" x14ac:dyDescent="0.25">
      <c r="A6730" s="62">
        <v>40151532</v>
      </c>
      <c r="B6730" s="63" t="s">
        <v>17928</v>
      </c>
    </row>
    <row r="6731" spans="1:2" x14ac:dyDescent="0.25">
      <c r="A6731" s="62">
        <v>40151533</v>
      </c>
      <c r="B6731" s="63" t="s">
        <v>1281</v>
      </c>
    </row>
    <row r="6732" spans="1:2" x14ac:dyDescent="0.25">
      <c r="A6732" s="62">
        <v>40151534</v>
      </c>
      <c r="B6732" s="63" t="s">
        <v>6970</v>
      </c>
    </row>
    <row r="6733" spans="1:2" x14ac:dyDescent="0.25">
      <c r="A6733" s="62">
        <v>40151546</v>
      </c>
      <c r="B6733" s="63" t="s">
        <v>15207</v>
      </c>
    </row>
    <row r="6734" spans="1:2" x14ac:dyDescent="0.25">
      <c r="A6734" s="62">
        <v>40151547</v>
      </c>
      <c r="B6734" s="63" t="s">
        <v>10728</v>
      </c>
    </row>
    <row r="6735" spans="1:2" x14ac:dyDescent="0.25">
      <c r="A6735" s="62">
        <v>40151548</v>
      </c>
      <c r="B6735" s="63" t="s">
        <v>60</v>
      </c>
    </row>
    <row r="6736" spans="1:2" x14ac:dyDescent="0.25">
      <c r="A6736" s="62">
        <v>40151549</v>
      </c>
      <c r="B6736" s="63" t="s">
        <v>2828</v>
      </c>
    </row>
    <row r="6737" spans="1:2" x14ac:dyDescent="0.25">
      <c r="A6737" s="62">
        <v>40151550</v>
      </c>
      <c r="B6737" s="63" t="s">
        <v>4696</v>
      </c>
    </row>
    <row r="6738" spans="1:2" x14ac:dyDescent="0.25">
      <c r="A6738" s="62">
        <v>40151551</v>
      </c>
      <c r="B6738" s="63" t="s">
        <v>18647</v>
      </c>
    </row>
    <row r="6739" spans="1:2" x14ac:dyDescent="0.25">
      <c r="A6739" s="62">
        <v>40151552</v>
      </c>
      <c r="B6739" s="63" t="s">
        <v>12583</v>
      </c>
    </row>
    <row r="6740" spans="1:2" x14ac:dyDescent="0.25">
      <c r="A6740" s="62">
        <v>40151553</v>
      </c>
      <c r="B6740" s="63" t="s">
        <v>11832</v>
      </c>
    </row>
    <row r="6741" spans="1:2" x14ac:dyDescent="0.25">
      <c r="A6741" s="62">
        <v>40151554</v>
      </c>
      <c r="B6741" s="63" t="s">
        <v>15588</v>
      </c>
    </row>
    <row r="6742" spans="1:2" x14ac:dyDescent="0.25">
      <c r="A6742" s="62">
        <v>40151555</v>
      </c>
      <c r="B6742" s="63" t="s">
        <v>15370</v>
      </c>
    </row>
    <row r="6743" spans="1:2" x14ac:dyDescent="0.25">
      <c r="A6743" s="62">
        <v>40151556</v>
      </c>
      <c r="B6743" s="63" t="s">
        <v>10232</v>
      </c>
    </row>
    <row r="6744" spans="1:2" x14ac:dyDescent="0.25">
      <c r="A6744" s="62">
        <v>40151557</v>
      </c>
      <c r="B6744" s="63" t="s">
        <v>10817</v>
      </c>
    </row>
    <row r="6745" spans="1:2" x14ac:dyDescent="0.25">
      <c r="A6745" s="62">
        <v>40151558</v>
      </c>
      <c r="B6745" s="63" t="s">
        <v>9933</v>
      </c>
    </row>
    <row r="6746" spans="1:2" x14ac:dyDescent="0.25">
      <c r="A6746" s="62">
        <v>40151559</v>
      </c>
      <c r="B6746" s="63" t="s">
        <v>4687</v>
      </c>
    </row>
    <row r="6747" spans="1:2" x14ac:dyDescent="0.25">
      <c r="A6747" s="62">
        <v>40151560</v>
      </c>
      <c r="B6747" s="63" t="s">
        <v>15036</v>
      </c>
    </row>
    <row r="6748" spans="1:2" x14ac:dyDescent="0.25">
      <c r="A6748" s="62">
        <v>40151561</v>
      </c>
      <c r="B6748" s="63" t="s">
        <v>13811</v>
      </c>
    </row>
    <row r="6749" spans="1:2" x14ac:dyDescent="0.25">
      <c r="A6749" s="62">
        <v>40151562</v>
      </c>
      <c r="B6749" s="63" t="s">
        <v>6150</v>
      </c>
    </row>
    <row r="6750" spans="1:2" x14ac:dyDescent="0.25">
      <c r="A6750" s="62">
        <v>40151563</v>
      </c>
      <c r="B6750" s="63" t="s">
        <v>14476</v>
      </c>
    </row>
    <row r="6751" spans="1:2" x14ac:dyDescent="0.25">
      <c r="A6751" s="62">
        <v>40151564</v>
      </c>
      <c r="B6751" s="63" t="s">
        <v>4111</v>
      </c>
    </row>
    <row r="6752" spans="1:2" x14ac:dyDescent="0.25">
      <c r="A6752" s="62">
        <v>40151601</v>
      </c>
      <c r="B6752" s="63" t="s">
        <v>11422</v>
      </c>
    </row>
    <row r="6753" spans="1:2" x14ac:dyDescent="0.25">
      <c r="A6753" s="62">
        <v>40151602</v>
      </c>
      <c r="B6753" s="63" t="s">
        <v>8598</v>
      </c>
    </row>
    <row r="6754" spans="1:2" x14ac:dyDescent="0.25">
      <c r="A6754" s="62">
        <v>40151603</v>
      </c>
      <c r="B6754" s="63" t="s">
        <v>4045</v>
      </c>
    </row>
    <row r="6755" spans="1:2" x14ac:dyDescent="0.25">
      <c r="A6755" s="62">
        <v>40151604</v>
      </c>
      <c r="B6755" s="63" t="s">
        <v>1712</v>
      </c>
    </row>
    <row r="6756" spans="1:2" x14ac:dyDescent="0.25">
      <c r="A6756" s="62">
        <v>40151605</v>
      </c>
      <c r="B6756" s="63" t="s">
        <v>4745</v>
      </c>
    </row>
    <row r="6757" spans="1:2" x14ac:dyDescent="0.25">
      <c r="A6757" s="62">
        <v>40151606</v>
      </c>
      <c r="B6757" s="63" t="s">
        <v>4743</v>
      </c>
    </row>
    <row r="6758" spans="1:2" x14ac:dyDescent="0.25">
      <c r="A6758" s="62">
        <v>40151607</v>
      </c>
      <c r="B6758" s="63" t="s">
        <v>3010</v>
      </c>
    </row>
    <row r="6759" spans="1:2" x14ac:dyDescent="0.25">
      <c r="A6759" s="62">
        <v>40151608</v>
      </c>
      <c r="B6759" s="63" t="s">
        <v>459</v>
      </c>
    </row>
    <row r="6760" spans="1:2" x14ac:dyDescent="0.25">
      <c r="A6760" s="62">
        <v>40151609</v>
      </c>
      <c r="B6760" s="63" t="s">
        <v>1909</v>
      </c>
    </row>
    <row r="6761" spans="1:2" x14ac:dyDescent="0.25">
      <c r="A6761" s="62">
        <v>40151610</v>
      </c>
      <c r="B6761" s="63" t="s">
        <v>14557</v>
      </c>
    </row>
    <row r="6762" spans="1:2" x14ac:dyDescent="0.25">
      <c r="A6762" s="62">
        <v>40151611</v>
      </c>
      <c r="B6762" s="63" t="s">
        <v>9055</v>
      </c>
    </row>
    <row r="6763" spans="1:2" x14ac:dyDescent="0.25">
      <c r="A6763" s="62">
        <v>40151612</v>
      </c>
      <c r="B6763" s="63" t="s">
        <v>8067</v>
      </c>
    </row>
    <row r="6764" spans="1:2" x14ac:dyDescent="0.25">
      <c r="A6764" s="62">
        <v>40151613</v>
      </c>
      <c r="B6764" s="63" t="s">
        <v>2232</v>
      </c>
    </row>
    <row r="6765" spans="1:2" x14ac:dyDescent="0.25">
      <c r="A6765" s="62">
        <v>40151614</v>
      </c>
      <c r="B6765" s="63" t="s">
        <v>15764</v>
      </c>
    </row>
    <row r="6766" spans="1:2" x14ac:dyDescent="0.25">
      <c r="A6766" s="62">
        <v>40151615</v>
      </c>
      <c r="B6766" s="63" t="s">
        <v>10065</v>
      </c>
    </row>
    <row r="6767" spans="1:2" x14ac:dyDescent="0.25">
      <c r="A6767" s="62">
        <v>40151616</v>
      </c>
      <c r="B6767" s="63" t="s">
        <v>16208</v>
      </c>
    </row>
    <row r="6768" spans="1:2" x14ac:dyDescent="0.25">
      <c r="A6768" s="62">
        <v>40151701</v>
      </c>
      <c r="B6768" s="63" t="s">
        <v>2137</v>
      </c>
    </row>
    <row r="6769" spans="1:2" x14ac:dyDescent="0.25">
      <c r="A6769" s="62">
        <v>40151712</v>
      </c>
      <c r="B6769" s="63" t="s">
        <v>5242</v>
      </c>
    </row>
    <row r="6770" spans="1:2" x14ac:dyDescent="0.25">
      <c r="A6770" s="62">
        <v>40151713</v>
      </c>
      <c r="B6770" s="63" t="s">
        <v>7544</v>
      </c>
    </row>
    <row r="6771" spans="1:2" x14ac:dyDescent="0.25">
      <c r="A6771" s="62">
        <v>40151714</v>
      </c>
      <c r="B6771" s="63" t="s">
        <v>9599</v>
      </c>
    </row>
    <row r="6772" spans="1:2" x14ac:dyDescent="0.25">
      <c r="A6772" s="62">
        <v>40151715</v>
      </c>
      <c r="B6772" s="63" t="s">
        <v>6829</v>
      </c>
    </row>
    <row r="6773" spans="1:2" x14ac:dyDescent="0.25">
      <c r="A6773" s="62">
        <v>40151716</v>
      </c>
      <c r="B6773" s="63" t="s">
        <v>15033</v>
      </c>
    </row>
    <row r="6774" spans="1:2" x14ac:dyDescent="0.25">
      <c r="A6774" s="62">
        <v>40151717</v>
      </c>
      <c r="B6774" s="63" t="s">
        <v>1495</v>
      </c>
    </row>
    <row r="6775" spans="1:2" x14ac:dyDescent="0.25">
      <c r="A6775" s="62">
        <v>40151718</v>
      </c>
      <c r="B6775" s="63" t="s">
        <v>17575</v>
      </c>
    </row>
    <row r="6776" spans="1:2" x14ac:dyDescent="0.25">
      <c r="A6776" s="62">
        <v>40151719</v>
      </c>
      <c r="B6776" s="63" t="s">
        <v>12251</v>
      </c>
    </row>
    <row r="6777" spans="1:2" x14ac:dyDescent="0.25">
      <c r="A6777" s="62">
        <v>40151720</v>
      </c>
      <c r="B6777" s="63" t="s">
        <v>12319</v>
      </c>
    </row>
    <row r="6778" spans="1:2" x14ac:dyDescent="0.25">
      <c r="A6778" s="62">
        <v>40151721</v>
      </c>
      <c r="B6778" s="63" t="s">
        <v>9238</v>
      </c>
    </row>
    <row r="6779" spans="1:2" x14ac:dyDescent="0.25">
      <c r="A6779" s="62">
        <v>40151722</v>
      </c>
      <c r="B6779" s="63" t="s">
        <v>17639</v>
      </c>
    </row>
    <row r="6780" spans="1:2" x14ac:dyDescent="0.25">
      <c r="A6780" s="62">
        <v>40151723</v>
      </c>
      <c r="B6780" s="63" t="s">
        <v>10007</v>
      </c>
    </row>
    <row r="6781" spans="1:2" x14ac:dyDescent="0.25">
      <c r="A6781" s="62">
        <v>40151724</v>
      </c>
      <c r="B6781" s="63" t="s">
        <v>2807</v>
      </c>
    </row>
    <row r="6782" spans="1:2" x14ac:dyDescent="0.25">
      <c r="A6782" s="62">
        <v>40151725</v>
      </c>
      <c r="B6782" s="63" t="s">
        <v>771</v>
      </c>
    </row>
    <row r="6783" spans="1:2" x14ac:dyDescent="0.25">
      <c r="A6783" s="62">
        <v>40151726</v>
      </c>
      <c r="B6783" s="63" t="s">
        <v>12692</v>
      </c>
    </row>
    <row r="6784" spans="1:2" x14ac:dyDescent="0.25">
      <c r="A6784" s="62">
        <v>40151727</v>
      </c>
      <c r="B6784" s="63" t="s">
        <v>1808</v>
      </c>
    </row>
    <row r="6785" spans="1:2" x14ac:dyDescent="0.25">
      <c r="A6785" s="62">
        <v>40151728</v>
      </c>
      <c r="B6785" s="63" t="s">
        <v>14551</v>
      </c>
    </row>
    <row r="6786" spans="1:2" x14ac:dyDescent="0.25">
      <c r="A6786" s="62">
        <v>40161501</v>
      </c>
      <c r="B6786" s="63" t="s">
        <v>13013</v>
      </c>
    </row>
    <row r="6787" spans="1:2" x14ac:dyDescent="0.25">
      <c r="A6787" s="62">
        <v>40161502</v>
      </c>
      <c r="B6787" s="63" t="s">
        <v>12359</v>
      </c>
    </row>
    <row r="6788" spans="1:2" x14ac:dyDescent="0.25">
      <c r="A6788" s="62">
        <v>40161503</v>
      </c>
      <c r="B6788" s="63" t="s">
        <v>14595</v>
      </c>
    </row>
    <row r="6789" spans="1:2" x14ac:dyDescent="0.25">
      <c r="A6789" s="62">
        <v>40161504</v>
      </c>
      <c r="B6789" s="63" t="s">
        <v>4169</v>
      </c>
    </row>
    <row r="6790" spans="1:2" x14ac:dyDescent="0.25">
      <c r="A6790" s="62">
        <v>40161505</v>
      </c>
      <c r="B6790" s="63" t="s">
        <v>16924</v>
      </c>
    </row>
    <row r="6791" spans="1:2" x14ac:dyDescent="0.25">
      <c r="A6791" s="62">
        <v>40161506</v>
      </c>
      <c r="B6791" s="63" t="s">
        <v>9087</v>
      </c>
    </row>
    <row r="6792" spans="1:2" x14ac:dyDescent="0.25">
      <c r="A6792" s="62">
        <v>40161507</v>
      </c>
      <c r="B6792" s="63" t="s">
        <v>9577</v>
      </c>
    </row>
    <row r="6793" spans="1:2" x14ac:dyDescent="0.25">
      <c r="A6793" s="62">
        <v>40161508</v>
      </c>
      <c r="B6793" s="63" t="s">
        <v>8676</v>
      </c>
    </row>
    <row r="6794" spans="1:2" x14ac:dyDescent="0.25">
      <c r="A6794" s="62">
        <v>40161509</v>
      </c>
      <c r="B6794" s="63" t="s">
        <v>18300</v>
      </c>
    </row>
    <row r="6795" spans="1:2" x14ac:dyDescent="0.25">
      <c r="A6795" s="62">
        <v>40161511</v>
      </c>
      <c r="B6795" s="63" t="s">
        <v>828</v>
      </c>
    </row>
    <row r="6796" spans="1:2" x14ac:dyDescent="0.25">
      <c r="A6796" s="62">
        <v>40161512</v>
      </c>
      <c r="B6796" s="63" t="s">
        <v>16260</v>
      </c>
    </row>
    <row r="6797" spans="1:2" x14ac:dyDescent="0.25">
      <c r="A6797" s="62">
        <v>40161513</v>
      </c>
      <c r="B6797" s="63" t="s">
        <v>6091</v>
      </c>
    </row>
    <row r="6798" spans="1:2" x14ac:dyDescent="0.25">
      <c r="A6798" s="62">
        <v>40161514</v>
      </c>
      <c r="B6798" s="63" t="s">
        <v>4049</v>
      </c>
    </row>
    <row r="6799" spans="1:2" x14ac:dyDescent="0.25">
      <c r="A6799" s="62">
        <v>40161515</v>
      </c>
      <c r="B6799" s="63" t="s">
        <v>13583</v>
      </c>
    </row>
    <row r="6800" spans="1:2" x14ac:dyDescent="0.25">
      <c r="A6800" s="62">
        <v>40161516</v>
      </c>
      <c r="B6800" s="63" t="s">
        <v>16112</v>
      </c>
    </row>
    <row r="6801" spans="1:2" x14ac:dyDescent="0.25">
      <c r="A6801" s="62">
        <v>40161517</v>
      </c>
      <c r="B6801" s="63" t="s">
        <v>16164</v>
      </c>
    </row>
    <row r="6802" spans="1:2" x14ac:dyDescent="0.25">
      <c r="A6802" s="62">
        <v>40161518</v>
      </c>
      <c r="B6802" s="63" t="s">
        <v>199</v>
      </c>
    </row>
    <row r="6803" spans="1:2" x14ac:dyDescent="0.25">
      <c r="A6803" s="62">
        <v>40161519</v>
      </c>
      <c r="B6803" s="63" t="s">
        <v>5291</v>
      </c>
    </row>
    <row r="6804" spans="1:2" x14ac:dyDescent="0.25">
      <c r="A6804" s="62">
        <v>40161520</v>
      </c>
      <c r="B6804" s="63" t="s">
        <v>7417</v>
      </c>
    </row>
    <row r="6805" spans="1:2" x14ac:dyDescent="0.25">
      <c r="A6805" s="62">
        <v>40161521</v>
      </c>
      <c r="B6805" s="63" t="s">
        <v>17832</v>
      </c>
    </row>
    <row r="6806" spans="1:2" x14ac:dyDescent="0.25">
      <c r="A6806" s="62">
        <v>40161522</v>
      </c>
      <c r="B6806" s="63" t="s">
        <v>13533</v>
      </c>
    </row>
    <row r="6807" spans="1:2" x14ac:dyDescent="0.25">
      <c r="A6807" s="62">
        <v>40161524</v>
      </c>
      <c r="B6807" s="63" t="s">
        <v>9843</v>
      </c>
    </row>
    <row r="6808" spans="1:2" x14ac:dyDescent="0.25">
      <c r="A6808" s="62">
        <v>40161525</v>
      </c>
      <c r="B6808" s="63" t="s">
        <v>730</v>
      </c>
    </row>
    <row r="6809" spans="1:2" x14ac:dyDescent="0.25">
      <c r="A6809" s="62">
        <v>40161526</v>
      </c>
      <c r="B6809" s="63" t="s">
        <v>11566</v>
      </c>
    </row>
    <row r="6810" spans="1:2" x14ac:dyDescent="0.25">
      <c r="A6810" s="62">
        <v>40161527</v>
      </c>
      <c r="B6810" s="63" t="s">
        <v>10832</v>
      </c>
    </row>
    <row r="6811" spans="1:2" x14ac:dyDescent="0.25">
      <c r="A6811" s="62">
        <v>40161601</v>
      </c>
      <c r="B6811" s="63" t="s">
        <v>14266</v>
      </c>
    </row>
    <row r="6812" spans="1:2" x14ac:dyDescent="0.25">
      <c r="A6812" s="62">
        <v>40161602</v>
      </c>
      <c r="B6812" s="63" t="s">
        <v>1632</v>
      </c>
    </row>
    <row r="6813" spans="1:2" x14ac:dyDescent="0.25">
      <c r="A6813" s="62">
        <v>40161701</v>
      </c>
      <c r="B6813" s="63" t="s">
        <v>8729</v>
      </c>
    </row>
    <row r="6814" spans="1:2" x14ac:dyDescent="0.25">
      <c r="A6814" s="62">
        <v>40161702</v>
      </c>
      <c r="B6814" s="63" t="s">
        <v>5340</v>
      </c>
    </row>
    <row r="6815" spans="1:2" x14ac:dyDescent="0.25">
      <c r="A6815" s="62">
        <v>40161703</v>
      </c>
      <c r="B6815" s="63" t="s">
        <v>12026</v>
      </c>
    </row>
    <row r="6816" spans="1:2" x14ac:dyDescent="0.25">
      <c r="A6816" s="62">
        <v>40161704</v>
      </c>
      <c r="B6816" s="63" t="s">
        <v>13560</v>
      </c>
    </row>
    <row r="6817" spans="1:2" x14ac:dyDescent="0.25">
      <c r="A6817" s="62">
        <v>40161801</v>
      </c>
      <c r="B6817" s="63" t="s">
        <v>20</v>
      </c>
    </row>
    <row r="6818" spans="1:2" x14ac:dyDescent="0.25">
      <c r="A6818" s="62">
        <v>40161802</v>
      </c>
      <c r="B6818" s="63" t="s">
        <v>10670</v>
      </c>
    </row>
    <row r="6819" spans="1:2" x14ac:dyDescent="0.25">
      <c r="A6819" s="62">
        <v>40161803</v>
      </c>
      <c r="B6819" s="63" t="s">
        <v>12418</v>
      </c>
    </row>
    <row r="6820" spans="1:2" x14ac:dyDescent="0.25">
      <c r="A6820" s="62">
        <v>40161804</v>
      </c>
      <c r="B6820" s="63" t="s">
        <v>5450</v>
      </c>
    </row>
    <row r="6821" spans="1:2" x14ac:dyDescent="0.25">
      <c r="A6821" s="62">
        <v>40161805</v>
      </c>
      <c r="B6821" s="63" t="s">
        <v>2620</v>
      </c>
    </row>
    <row r="6822" spans="1:2" x14ac:dyDescent="0.25">
      <c r="A6822" s="62">
        <v>40161806</v>
      </c>
      <c r="B6822" s="63" t="s">
        <v>1594</v>
      </c>
    </row>
    <row r="6823" spans="1:2" x14ac:dyDescent="0.25">
      <c r="A6823" s="62">
        <v>41101502</v>
      </c>
      <c r="B6823" s="63" t="s">
        <v>883</v>
      </c>
    </row>
    <row r="6824" spans="1:2" x14ac:dyDescent="0.25">
      <c r="A6824" s="62">
        <v>41101503</v>
      </c>
      <c r="B6824" s="63" t="s">
        <v>3514</v>
      </c>
    </row>
    <row r="6825" spans="1:2" x14ac:dyDescent="0.25">
      <c r="A6825" s="62">
        <v>41101504</v>
      </c>
      <c r="B6825" s="63" t="s">
        <v>14165</v>
      </c>
    </row>
    <row r="6826" spans="1:2" x14ac:dyDescent="0.25">
      <c r="A6826" s="62">
        <v>41101505</v>
      </c>
      <c r="B6826" s="63" t="s">
        <v>6851</v>
      </c>
    </row>
    <row r="6827" spans="1:2" x14ac:dyDescent="0.25">
      <c r="A6827" s="62">
        <v>41101515</v>
      </c>
      <c r="B6827" s="63" t="s">
        <v>8627</v>
      </c>
    </row>
    <row r="6828" spans="1:2" x14ac:dyDescent="0.25">
      <c r="A6828" s="62">
        <v>41101516</v>
      </c>
      <c r="B6828" s="63" t="s">
        <v>13933</v>
      </c>
    </row>
    <row r="6829" spans="1:2" x14ac:dyDescent="0.25">
      <c r="A6829" s="62">
        <v>41101518</v>
      </c>
      <c r="B6829" s="63" t="s">
        <v>17981</v>
      </c>
    </row>
    <row r="6830" spans="1:2" x14ac:dyDescent="0.25">
      <c r="A6830" s="62">
        <v>41101701</v>
      </c>
      <c r="B6830" s="63" t="s">
        <v>13949</v>
      </c>
    </row>
    <row r="6831" spans="1:2" x14ac:dyDescent="0.25">
      <c r="A6831" s="62">
        <v>41101702</v>
      </c>
      <c r="B6831" s="63" t="s">
        <v>8560</v>
      </c>
    </row>
    <row r="6832" spans="1:2" x14ac:dyDescent="0.25">
      <c r="A6832" s="62">
        <v>41101703</v>
      </c>
      <c r="B6832" s="63" t="s">
        <v>1075</v>
      </c>
    </row>
    <row r="6833" spans="1:2" x14ac:dyDescent="0.25">
      <c r="A6833" s="62">
        <v>41101705</v>
      </c>
      <c r="B6833" s="63" t="s">
        <v>17993</v>
      </c>
    </row>
    <row r="6834" spans="1:2" x14ac:dyDescent="0.25">
      <c r="A6834" s="62">
        <v>41101706</v>
      </c>
      <c r="B6834" s="63" t="s">
        <v>1262</v>
      </c>
    </row>
    <row r="6835" spans="1:2" x14ac:dyDescent="0.25">
      <c r="A6835" s="62">
        <v>41101707</v>
      </c>
      <c r="B6835" s="63" t="s">
        <v>14576</v>
      </c>
    </row>
    <row r="6836" spans="1:2" x14ac:dyDescent="0.25">
      <c r="A6836" s="62">
        <v>41101801</v>
      </c>
      <c r="B6836" s="63" t="s">
        <v>7382</v>
      </c>
    </row>
    <row r="6837" spans="1:2" x14ac:dyDescent="0.25">
      <c r="A6837" s="62">
        <v>41101802</v>
      </c>
      <c r="B6837" s="63" t="s">
        <v>1873</v>
      </c>
    </row>
    <row r="6838" spans="1:2" x14ac:dyDescent="0.25">
      <c r="A6838" s="62">
        <v>41101803</v>
      </c>
      <c r="B6838" s="63" t="s">
        <v>18078</v>
      </c>
    </row>
    <row r="6839" spans="1:2" x14ac:dyDescent="0.25">
      <c r="A6839" s="62">
        <v>41101804</v>
      </c>
      <c r="B6839" s="63" t="s">
        <v>16370</v>
      </c>
    </row>
    <row r="6840" spans="1:2" x14ac:dyDescent="0.25">
      <c r="A6840" s="62">
        <v>41101805</v>
      </c>
      <c r="B6840" s="63" t="s">
        <v>6693</v>
      </c>
    </row>
    <row r="6841" spans="1:2" x14ac:dyDescent="0.25">
      <c r="A6841" s="62">
        <v>41101806</v>
      </c>
      <c r="B6841" s="63" t="s">
        <v>4363</v>
      </c>
    </row>
    <row r="6842" spans="1:2" x14ac:dyDescent="0.25">
      <c r="A6842" s="62">
        <v>41101807</v>
      </c>
      <c r="B6842" s="63" t="s">
        <v>1314</v>
      </c>
    </row>
    <row r="6843" spans="1:2" x14ac:dyDescent="0.25">
      <c r="A6843" s="62">
        <v>41101808</v>
      </c>
      <c r="B6843" s="63" t="s">
        <v>13</v>
      </c>
    </row>
    <row r="6844" spans="1:2" x14ac:dyDescent="0.25">
      <c r="A6844" s="62">
        <v>41101809</v>
      </c>
      <c r="B6844" s="63" t="s">
        <v>6592</v>
      </c>
    </row>
    <row r="6845" spans="1:2" x14ac:dyDescent="0.25">
      <c r="A6845" s="62">
        <v>41101810</v>
      </c>
      <c r="B6845" s="63" t="s">
        <v>14580</v>
      </c>
    </row>
    <row r="6846" spans="1:2" x14ac:dyDescent="0.25">
      <c r="A6846" s="62">
        <v>41101901</v>
      </c>
      <c r="B6846" s="63" t="s">
        <v>8046</v>
      </c>
    </row>
    <row r="6847" spans="1:2" x14ac:dyDescent="0.25">
      <c r="A6847" s="62">
        <v>41101902</v>
      </c>
      <c r="B6847" s="63" t="s">
        <v>13474</v>
      </c>
    </row>
    <row r="6848" spans="1:2" x14ac:dyDescent="0.25">
      <c r="A6848" s="62">
        <v>41101903</v>
      </c>
      <c r="B6848" s="63" t="s">
        <v>9829</v>
      </c>
    </row>
    <row r="6849" spans="1:2" x14ac:dyDescent="0.25">
      <c r="A6849" s="62">
        <v>41102401</v>
      </c>
      <c r="B6849" s="63" t="s">
        <v>16603</v>
      </c>
    </row>
    <row r="6850" spans="1:2" x14ac:dyDescent="0.25">
      <c r="A6850" s="62">
        <v>41102402</v>
      </c>
      <c r="B6850" s="63" t="s">
        <v>18602</v>
      </c>
    </row>
    <row r="6851" spans="1:2" x14ac:dyDescent="0.25">
      <c r="A6851" s="62">
        <v>41102403</v>
      </c>
      <c r="B6851" s="63" t="s">
        <v>14502</v>
      </c>
    </row>
    <row r="6852" spans="1:2" x14ac:dyDescent="0.25">
      <c r="A6852" s="62">
        <v>41102404</v>
      </c>
      <c r="B6852" s="63" t="s">
        <v>9378</v>
      </c>
    </row>
    <row r="6853" spans="1:2" x14ac:dyDescent="0.25">
      <c r="A6853" s="62">
        <v>41102405</v>
      </c>
      <c r="B6853" s="63" t="s">
        <v>13269</v>
      </c>
    </row>
    <row r="6854" spans="1:2" x14ac:dyDescent="0.25">
      <c r="A6854" s="62">
        <v>41102406</v>
      </c>
      <c r="B6854" s="63" t="s">
        <v>5955</v>
      </c>
    </row>
    <row r="6855" spans="1:2" x14ac:dyDescent="0.25">
      <c r="A6855" s="62">
        <v>41102407</v>
      </c>
      <c r="B6855" s="63" t="s">
        <v>16790</v>
      </c>
    </row>
    <row r="6856" spans="1:2" x14ac:dyDescent="0.25">
      <c r="A6856" s="62">
        <v>41102410</v>
      </c>
      <c r="B6856" s="63" t="s">
        <v>17512</v>
      </c>
    </row>
    <row r="6857" spans="1:2" x14ac:dyDescent="0.25">
      <c r="A6857" s="62">
        <v>41102412</v>
      </c>
      <c r="B6857" s="63" t="s">
        <v>14067</v>
      </c>
    </row>
    <row r="6858" spans="1:2" x14ac:dyDescent="0.25">
      <c r="A6858" s="62">
        <v>41102421</v>
      </c>
      <c r="B6858" s="63" t="s">
        <v>17522</v>
      </c>
    </row>
    <row r="6859" spans="1:2" x14ac:dyDescent="0.25">
      <c r="A6859" s="62">
        <v>41102422</v>
      </c>
      <c r="B6859" s="63" t="s">
        <v>7797</v>
      </c>
    </row>
    <row r="6860" spans="1:2" x14ac:dyDescent="0.25">
      <c r="A6860" s="62">
        <v>41102423</v>
      </c>
      <c r="B6860" s="63" t="s">
        <v>1877</v>
      </c>
    </row>
    <row r="6861" spans="1:2" x14ac:dyDescent="0.25">
      <c r="A6861" s="62">
        <v>41102424</v>
      </c>
      <c r="B6861" s="63" t="s">
        <v>14390</v>
      </c>
    </row>
    <row r="6862" spans="1:2" x14ac:dyDescent="0.25">
      <c r="A6862" s="62">
        <v>41102425</v>
      </c>
      <c r="B6862" s="63" t="s">
        <v>15601</v>
      </c>
    </row>
    <row r="6863" spans="1:2" x14ac:dyDescent="0.25">
      <c r="A6863" s="62">
        <v>41102426</v>
      </c>
      <c r="B6863" s="63" t="s">
        <v>13170</v>
      </c>
    </row>
    <row r="6864" spans="1:2" x14ac:dyDescent="0.25">
      <c r="A6864" s="62">
        <v>41102501</v>
      </c>
      <c r="B6864" s="63" t="s">
        <v>11196</v>
      </c>
    </row>
    <row r="6865" spans="1:2" x14ac:dyDescent="0.25">
      <c r="A6865" s="62">
        <v>41102502</v>
      </c>
      <c r="B6865" s="63" t="s">
        <v>17297</v>
      </c>
    </row>
    <row r="6866" spans="1:2" x14ac:dyDescent="0.25">
      <c r="A6866" s="62">
        <v>41102503</v>
      </c>
      <c r="B6866" s="63" t="s">
        <v>16755</v>
      </c>
    </row>
    <row r="6867" spans="1:2" x14ac:dyDescent="0.25">
      <c r="A6867" s="62">
        <v>41102504</v>
      </c>
      <c r="B6867" s="63" t="s">
        <v>14694</v>
      </c>
    </row>
    <row r="6868" spans="1:2" x14ac:dyDescent="0.25">
      <c r="A6868" s="62">
        <v>41102505</v>
      </c>
      <c r="B6868" s="63" t="s">
        <v>7903</v>
      </c>
    </row>
    <row r="6869" spans="1:2" x14ac:dyDescent="0.25">
      <c r="A6869" s="62">
        <v>41102506</v>
      </c>
      <c r="B6869" s="63" t="s">
        <v>8062</v>
      </c>
    </row>
    <row r="6870" spans="1:2" x14ac:dyDescent="0.25">
      <c r="A6870" s="62">
        <v>41102507</v>
      </c>
      <c r="B6870" s="63" t="s">
        <v>7388</v>
      </c>
    </row>
    <row r="6871" spans="1:2" x14ac:dyDescent="0.25">
      <c r="A6871" s="62">
        <v>41102508</v>
      </c>
      <c r="B6871" s="63" t="s">
        <v>2863</v>
      </c>
    </row>
    <row r="6872" spans="1:2" x14ac:dyDescent="0.25">
      <c r="A6872" s="62">
        <v>41102509</v>
      </c>
      <c r="B6872" s="63" t="s">
        <v>3574</v>
      </c>
    </row>
    <row r="6873" spans="1:2" x14ac:dyDescent="0.25">
      <c r="A6873" s="62">
        <v>41102510</v>
      </c>
      <c r="B6873" s="63" t="s">
        <v>421</v>
      </c>
    </row>
    <row r="6874" spans="1:2" x14ac:dyDescent="0.25">
      <c r="A6874" s="62">
        <v>41102511</v>
      </c>
      <c r="B6874" s="63" t="s">
        <v>5729</v>
      </c>
    </row>
    <row r="6875" spans="1:2" x14ac:dyDescent="0.25">
      <c r="A6875" s="62">
        <v>41102512</v>
      </c>
      <c r="B6875" s="63" t="s">
        <v>8893</v>
      </c>
    </row>
    <row r="6876" spans="1:2" x14ac:dyDescent="0.25">
      <c r="A6876" s="62">
        <v>41102513</v>
      </c>
      <c r="B6876" s="63" t="s">
        <v>8759</v>
      </c>
    </row>
    <row r="6877" spans="1:2" x14ac:dyDescent="0.25">
      <c r="A6877" s="62">
        <v>41102601</v>
      </c>
      <c r="B6877" s="63" t="s">
        <v>15063</v>
      </c>
    </row>
    <row r="6878" spans="1:2" x14ac:dyDescent="0.25">
      <c r="A6878" s="62">
        <v>41102602</v>
      </c>
      <c r="B6878" s="63" t="s">
        <v>12222</v>
      </c>
    </row>
    <row r="6879" spans="1:2" x14ac:dyDescent="0.25">
      <c r="A6879" s="62">
        <v>41102603</v>
      </c>
      <c r="B6879" s="63" t="s">
        <v>5365</v>
      </c>
    </row>
    <row r="6880" spans="1:2" x14ac:dyDescent="0.25">
      <c r="A6880" s="62">
        <v>41102604</v>
      </c>
      <c r="B6880" s="63" t="s">
        <v>16236</v>
      </c>
    </row>
    <row r="6881" spans="1:2" x14ac:dyDescent="0.25">
      <c r="A6881" s="62">
        <v>41102605</v>
      </c>
      <c r="B6881" s="63" t="s">
        <v>8139</v>
      </c>
    </row>
    <row r="6882" spans="1:2" x14ac:dyDescent="0.25">
      <c r="A6882" s="62">
        <v>41102606</v>
      </c>
      <c r="B6882" s="63" t="s">
        <v>12988</v>
      </c>
    </row>
    <row r="6883" spans="1:2" x14ac:dyDescent="0.25">
      <c r="A6883" s="62">
        <v>41102607</v>
      </c>
      <c r="B6883" s="63" t="s">
        <v>10059</v>
      </c>
    </row>
    <row r="6884" spans="1:2" x14ac:dyDescent="0.25">
      <c r="A6884" s="62">
        <v>41102608</v>
      </c>
      <c r="B6884" s="63" t="s">
        <v>15237</v>
      </c>
    </row>
    <row r="6885" spans="1:2" x14ac:dyDescent="0.25">
      <c r="A6885" s="62">
        <v>41102701</v>
      </c>
      <c r="B6885" s="63" t="s">
        <v>16622</v>
      </c>
    </row>
    <row r="6886" spans="1:2" x14ac:dyDescent="0.25">
      <c r="A6886" s="62">
        <v>41102702</v>
      </c>
      <c r="B6886" s="63" t="s">
        <v>11472</v>
      </c>
    </row>
    <row r="6887" spans="1:2" x14ac:dyDescent="0.25">
      <c r="A6887" s="62">
        <v>41102703</v>
      </c>
      <c r="B6887" s="63" t="s">
        <v>7517</v>
      </c>
    </row>
    <row r="6888" spans="1:2" x14ac:dyDescent="0.25">
      <c r="A6888" s="62">
        <v>41102704</v>
      </c>
      <c r="B6888" s="63" t="s">
        <v>14141</v>
      </c>
    </row>
    <row r="6889" spans="1:2" x14ac:dyDescent="0.25">
      <c r="A6889" s="62">
        <v>41102705</v>
      </c>
      <c r="B6889" s="63" t="s">
        <v>6948</v>
      </c>
    </row>
    <row r="6890" spans="1:2" x14ac:dyDescent="0.25">
      <c r="A6890" s="62">
        <v>41102706</v>
      </c>
      <c r="B6890" s="63" t="s">
        <v>12384</v>
      </c>
    </row>
    <row r="6891" spans="1:2" x14ac:dyDescent="0.25">
      <c r="A6891" s="62">
        <v>41102901</v>
      </c>
      <c r="B6891" s="63" t="s">
        <v>6702</v>
      </c>
    </row>
    <row r="6892" spans="1:2" x14ac:dyDescent="0.25">
      <c r="A6892" s="62">
        <v>41102902</v>
      </c>
      <c r="B6892" s="63" t="s">
        <v>6075</v>
      </c>
    </row>
    <row r="6893" spans="1:2" x14ac:dyDescent="0.25">
      <c r="A6893" s="62">
        <v>41102903</v>
      </c>
      <c r="B6893" s="63" t="s">
        <v>17546</v>
      </c>
    </row>
    <row r="6894" spans="1:2" x14ac:dyDescent="0.25">
      <c r="A6894" s="62">
        <v>41102904</v>
      </c>
      <c r="B6894" s="63" t="s">
        <v>426</v>
      </c>
    </row>
    <row r="6895" spans="1:2" x14ac:dyDescent="0.25">
      <c r="A6895" s="62">
        <v>41102905</v>
      </c>
      <c r="B6895" s="63" t="s">
        <v>8238</v>
      </c>
    </row>
    <row r="6896" spans="1:2" x14ac:dyDescent="0.25">
      <c r="A6896" s="62">
        <v>41102909</v>
      </c>
      <c r="B6896" s="63" t="s">
        <v>9228</v>
      </c>
    </row>
    <row r="6897" spans="1:2" x14ac:dyDescent="0.25">
      <c r="A6897" s="62">
        <v>41102910</v>
      </c>
      <c r="B6897" s="63" t="s">
        <v>10014</v>
      </c>
    </row>
    <row r="6898" spans="1:2" x14ac:dyDescent="0.25">
      <c r="A6898" s="62">
        <v>41102911</v>
      </c>
      <c r="B6898" s="63" t="s">
        <v>9612</v>
      </c>
    </row>
    <row r="6899" spans="1:2" x14ac:dyDescent="0.25">
      <c r="A6899" s="62">
        <v>41102912</v>
      </c>
      <c r="B6899" s="63" t="s">
        <v>12805</v>
      </c>
    </row>
    <row r="6900" spans="1:2" x14ac:dyDescent="0.25">
      <c r="A6900" s="62">
        <v>41102913</v>
      </c>
      <c r="B6900" s="63" t="s">
        <v>15150</v>
      </c>
    </row>
    <row r="6901" spans="1:2" x14ac:dyDescent="0.25">
      <c r="A6901" s="62">
        <v>41102914</v>
      </c>
      <c r="B6901" s="63" t="s">
        <v>3226</v>
      </c>
    </row>
    <row r="6902" spans="1:2" x14ac:dyDescent="0.25">
      <c r="A6902" s="62">
        <v>41102915</v>
      </c>
      <c r="B6902" s="63" t="s">
        <v>16839</v>
      </c>
    </row>
    <row r="6903" spans="1:2" x14ac:dyDescent="0.25">
      <c r="A6903" s="62">
        <v>41102916</v>
      </c>
      <c r="B6903" s="63" t="s">
        <v>4886</v>
      </c>
    </row>
    <row r="6904" spans="1:2" x14ac:dyDescent="0.25">
      <c r="A6904" s="62">
        <v>41102917</v>
      </c>
      <c r="B6904" s="63" t="s">
        <v>9465</v>
      </c>
    </row>
    <row r="6905" spans="1:2" x14ac:dyDescent="0.25">
      <c r="A6905" s="62">
        <v>41102918</v>
      </c>
      <c r="B6905" s="63" t="s">
        <v>9163</v>
      </c>
    </row>
    <row r="6906" spans="1:2" x14ac:dyDescent="0.25">
      <c r="A6906" s="62">
        <v>41102919</v>
      </c>
      <c r="B6906" s="63" t="s">
        <v>15549</v>
      </c>
    </row>
    <row r="6907" spans="1:2" x14ac:dyDescent="0.25">
      <c r="A6907" s="62">
        <v>41102920</v>
      </c>
      <c r="B6907" s="63" t="s">
        <v>16233</v>
      </c>
    </row>
    <row r="6908" spans="1:2" x14ac:dyDescent="0.25">
      <c r="A6908" s="62">
        <v>41102921</v>
      </c>
      <c r="B6908" s="63" t="s">
        <v>9744</v>
      </c>
    </row>
    <row r="6909" spans="1:2" x14ac:dyDescent="0.25">
      <c r="A6909" s="62">
        <v>41102922</v>
      </c>
      <c r="B6909" s="63" t="s">
        <v>3296</v>
      </c>
    </row>
    <row r="6910" spans="1:2" x14ac:dyDescent="0.25">
      <c r="A6910" s="62">
        <v>41103001</v>
      </c>
      <c r="B6910" s="63" t="s">
        <v>4485</v>
      </c>
    </row>
    <row r="6911" spans="1:2" x14ac:dyDescent="0.25">
      <c r="A6911" s="62">
        <v>41103003</v>
      </c>
      <c r="B6911" s="63" t="s">
        <v>11334</v>
      </c>
    </row>
    <row r="6912" spans="1:2" x14ac:dyDescent="0.25">
      <c r="A6912" s="62">
        <v>41103004</v>
      </c>
      <c r="B6912" s="63" t="s">
        <v>4719</v>
      </c>
    </row>
    <row r="6913" spans="1:2" x14ac:dyDescent="0.25">
      <c r="A6913" s="62">
        <v>41103005</v>
      </c>
      <c r="B6913" s="63" t="s">
        <v>3375</v>
      </c>
    </row>
    <row r="6914" spans="1:2" x14ac:dyDescent="0.25">
      <c r="A6914" s="62">
        <v>41103006</v>
      </c>
      <c r="B6914" s="63" t="s">
        <v>14899</v>
      </c>
    </row>
    <row r="6915" spans="1:2" x14ac:dyDescent="0.25">
      <c r="A6915" s="62">
        <v>41103007</v>
      </c>
      <c r="B6915" s="63" t="s">
        <v>4223</v>
      </c>
    </row>
    <row r="6916" spans="1:2" x14ac:dyDescent="0.25">
      <c r="A6916" s="62">
        <v>41103008</v>
      </c>
      <c r="B6916" s="63" t="s">
        <v>10159</v>
      </c>
    </row>
    <row r="6917" spans="1:2" x14ac:dyDescent="0.25">
      <c r="A6917" s="62">
        <v>41103010</v>
      </c>
      <c r="B6917" s="63" t="s">
        <v>11903</v>
      </c>
    </row>
    <row r="6918" spans="1:2" x14ac:dyDescent="0.25">
      <c r="A6918" s="62">
        <v>41103011</v>
      </c>
      <c r="B6918" s="63" t="s">
        <v>10271</v>
      </c>
    </row>
    <row r="6919" spans="1:2" x14ac:dyDescent="0.25">
      <c r="A6919" s="62">
        <v>41103012</v>
      </c>
      <c r="B6919" s="63" t="s">
        <v>3542</v>
      </c>
    </row>
    <row r="6920" spans="1:2" x14ac:dyDescent="0.25">
      <c r="A6920" s="62">
        <v>41103013</v>
      </c>
      <c r="B6920" s="63" t="s">
        <v>5249</v>
      </c>
    </row>
    <row r="6921" spans="1:2" x14ac:dyDescent="0.25">
      <c r="A6921" s="62">
        <v>41103014</v>
      </c>
      <c r="B6921" s="63" t="s">
        <v>3436</v>
      </c>
    </row>
    <row r="6922" spans="1:2" x14ac:dyDescent="0.25">
      <c r="A6922" s="62">
        <v>41103015</v>
      </c>
      <c r="B6922" s="63" t="s">
        <v>9159</v>
      </c>
    </row>
    <row r="6923" spans="1:2" x14ac:dyDescent="0.25">
      <c r="A6923" s="62">
        <v>41103017</v>
      </c>
      <c r="B6923" s="63" t="s">
        <v>5204</v>
      </c>
    </row>
    <row r="6924" spans="1:2" x14ac:dyDescent="0.25">
      <c r="A6924" s="62">
        <v>41103019</v>
      </c>
      <c r="B6924" s="63" t="s">
        <v>17081</v>
      </c>
    </row>
    <row r="6925" spans="1:2" x14ac:dyDescent="0.25">
      <c r="A6925" s="62">
        <v>41103020</v>
      </c>
      <c r="B6925" s="63" t="s">
        <v>4192</v>
      </c>
    </row>
    <row r="6926" spans="1:2" x14ac:dyDescent="0.25">
      <c r="A6926" s="62">
        <v>41103021</v>
      </c>
      <c r="B6926" s="63" t="s">
        <v>11063</v>
      </c>
    </row>
    <row r="6927" spans="1:2" x14ac:dyDescent="0.25">
      <c r="A6927" s="62">
        <v>41103022</v>
      </c>
      <c r="B6927" s="63" t="s">
        <v>13955</v>
      </c>
    </row>
    <row r="6928" spans="1:2" x14ac:dyDescent="0.25">
      <c r="A6928" s="62">
        <v>41103023</v>
      </c>
      <c r="B6928" s="63" t="s">
        <v>1038</v>
      </c>
    </row>
    <row r="6929" spans="1:2" x14ac:dyDescent="0.25">
      <c r="A6929" s="62">
        <v>41103024</v>
      </c>
      <c r="B6929" s="63" t="s">
        <v>18758</v>
      </c>
    </row>
    <row r="6930" spans="1:2" x14ac:dyDescent="0.25">
      <c r="A6930" s="62">
        <v>41103025</v>
      </c>
      <c r="B6930" s="63" t="s">
        <v>5791</v>
      </c>
    </row>
    <row r="6931" spans="1:2" x14ac:dyDescent="0.25">
      <c r="A6931" s="62">
        <v>41103201</v>
      </c>
      <c r="B6931" s="63" t="s">
        <v>15706</v>
      </c>
    </row>
    <row r="6932" spans="1:2" x14ac:dyDescent="0.25">
      <c r="A6932" s="62">
        <v>41103202</v>
      </c>
      <c r="B6932" s="63" t="s">
        <v>6023</v>
      </c>
    </row>
    <row r="6933" spans="1:2" x14ac:dyDescent="0.25">
      <c r="A6933" s="62">
        <v>41103203</v>
      </c>
      <c r="B6933" s="63" t="s">
        <v>16841</v>
      </c>
    </row>
    <row r="6934" spans="1:2" x14ac:dyDescent="0.25">
      <c r="A6934" s="62">
        <v>41103205</v>
      </c>
      <c r="B6934" s="63" t="s">
        <v>6194</v>
      </c>
    </row>
    <row r="6935" spans="1:2" x14ac:dyDescent="0.25">
      <c r="A6935" s="62">
        <v>41103206</v>
      </c>
      <c r="B6935" s="63" t="s">
        <v>17149</v>
      </c>
    </row>
    <row r="6936" spans="1:2" x14ac:dyDescent="0.25">
      <c r="A6936" s="62">
        <v>41103207</v>
      </c>
      <c r="B6936" s="63" t="s">
        <v>12521</v>
      </c>
    </row>
    <row r="6937" spans="1:2" x14ac:dyDescent="0.25">
      <c r="A6937" s="62">
        <v>41103208</v>
      </c>
      <c r="B6937" s="63" t="s">
        <v>6253</v>
      </c>
    </row>
    <row r="6938" spans="1:2" x14ac:dyDescent="0.25">
      <c r="A6938" s="62">
        <v>41103209</v>
      </c>
      <c r="B6938" s="63" t="s">
        <v>2575</v>
      </c>
    </row>
    <row r="6939" spans="1:2" x14ac:dyDescent="0.25">
      <c r="A6939" s="62">
        <v>41103210</v>
      </c>
      <c r="B6939" s="63" t="s">
        <v>6331</v>
      </c>
    </row>
    <row r="6940" spans="1:2" x14ac:dyDescent="0.25">
      <c r="A6940" s="62">
        <v>41103301</v>
      </c>
      <c r="B6940" s="63" t="s">
        <v>1567</v>
      </c>
    </row>
    <row r="6941" spans="1:2" x14ac:dyDescent="0.25">
      <c r="A6941" s="62">
        <v>41103302</v>
      </c>
      <c r="B6941" s="63" t="s">
        <v>4300</v>
      </c>
    </row>
    <row r="6942" spans="1:2" x14ac:dyDescent="0.25">
      <c r="A6942" s="62">
        <v>41103303</v>
      </c>
      <c r="B6942" s="63" t="s">
        <v>10310</v>
      </c>
    </row>
    <row r="6943" spans="1:2" x14ac:dyDescent="0.25">
      <c r="A6943" s="62">
        <v>41103305</v>
      </c>
      <c r="B6943" s="63" t="s">
        <v>3985</v>
      </c>
    </row>
    <row r="6944" spans="1:2" x14ac:dyDescent="0.25">
      <c r="A6944" s="62">
        <v>41103306</v>
      </c>
      <c r="B6944" s="63" t="s">
        <v>14150</v>
      </c>
    </row>
    <row r="6945" spans="1:2" x14ac:dyDescent="0.25">
      <c r="A6945" s="62">
        <v>41103307</v>
      </c>
      <c r="B6945" s="63" t="s">
        <v>11917</v>
      </c>
    </row>
    <row r="6946" spans="1:2" x14ac:dyDescent="0.25">
      <c r="A6946" s="62">
        <v>41103308</v>
      </c>
      <c r="B6946" s="63" t="s">
        <v>12029</v>
      </c>
    </row>
    <row r="6947" spans="1:2" x14ac:dyDescent="0.25">
      <c r="A6947" s="62">
        <v>41103309</v>
      </c>
      <c r="B6947" s="63" t="s">
        <v>15774</v>
      </c>
    </row>
    <row r="6948" spans="1:2" x14ac:dyDescent="0.25">
      <c r="A6948" s="62">
        <v>41103310</v>
      </c>
      <c r="B6948" s="63" t="s">
        <v>17781</v>
      </c>
    </row>
    <row r="6949" spans="1:2" x14ac:dyDescent="0.25">
      <c r="A6949" s="62">
        <v>41103311</v>
      </c>
      <c r="B6949" s="63" t="s">
        <v>451</v>
      </c>
    </row>
    <row r="6950" spans="1:2" x14ac:dyDescent="0.25">
      <c r="A6950" s="62">
        <v>41103312</v>
      </c>
      <c r="B6950" s="63" t="s">
        <v>4455</v>
      </c>
    </row>
    <row r="6951" spans="1:2" x14ac:dyDescent="0.25">
      <c r="A6951" s="62">
        <v>41103313</v>
      </c>
      <c r="B6951" s="63" t="s">
        <v>11801</v>
      </c>
    </row>
    <row r="6952" spans="1:2" x14ac:dyDescent="0.25">
      <c r="A6952" s="62">
        <v>41103314</v>
      </c>
      <c r="B6952" s="63" t="s">
        <v>901</v>
      </c>
    </row>
    <row r="6953" spans="1:2" x14ac:dyDescent="0.25">
      <c r="A6953" s="62">
        <v>41103315</v>
      </c>
      <c r="B6953" s="63" t="s">
        <v>8526</v>
      </c>
    </row>
    <row r="6954" spans="1:2" x14ac:dyDescent="0.25">
      <c r="A6954" s="62">
        <v>41103316</v>
      </c>
      <c r="B6954" s="63" t="s">
        <v>4200</v>
      </c>
    </row>
    <row r="6955" spans="1:2" x14ac:dyDescent="0.25">
      <c r="A6955" s="62">
        <v>41103317</v>
      </c>
      <c r="B6955" s="63" t="s">
        <v>17285</v>
      </c>
    </row>
    <row r="6956" spans="1:2" x14ac:dyDescent="0.25">
      <c r="A6956" s="62">
        <v>41103318</v>
      </c>
      <c r="B6956" s="63" t="s">
        <v>17465</v>
      </c>
    </row>
    <row r="6957" spans="1:2" x14ac:dyDescent="0.25">
      <c r="A6957" s="62">
        <v>41103401</v>
      </c>
      <c r="B6957" s="63" t="s">
        <v>14823</v>
      </c>
    </row>
    <row r="6958" spans="1:2" x14ac:dyDescent="0.25">
      <c r="A6958" s="62">
        <v>41103403</v>
      </c>
      <c r="B6958" s="63" t="s">
        <v>8646</v>
      </c>
    </row>
    <row r="6959" spans="1:2" x14ac:dyDescent="0.25">
      <c r="A6959" s="62">
        <v>41103406</v>
      </c>
      <c r="B6959" s="63" t="s">
        <v>16453</v>
      </c>
    </row>
    <row r="6960" spans="1:2" x14ac:dyDescent="0.25">
      <c r="A6960" s="62">
        <v>41103407</v>
      </c>
      <c r="B6960" s="63" t="s">
        <v>3371</v>
      </c>
    </row>
    <row r="6961" spans="1:2" x14ac:dyDescent="0.25">
      <c r="A6961" s="62">
        <v>41103408</v>
      </c>
      <c r="B6961" s="63" t="s">
        <v>2246</v>
      </c>
    </row>
    <row r="6962" spans="1:2" x14ac:dyDescent="0.25">
      <c r="A6962" s="62">
        <v>41103409</v>
      </c>
      <c r="B6962" s="63" t="s">
        <v>5425</v>
      </c>
    </row>
    <row r="6963" spans="1:2" x14ac:dyDescent="0.25">
      <c r="A6963" s="62">
        <v>41103410</v>
      </c>
      <c r="B6963" s="63" t="s">
        <v>5299</v>
      </c>
    </row>
    <row r="6964" spans="1:2" x14ac:dyDescent="0.25">
      <c r="A6964" s="62">
        <v>41103411</v>
      </c>
      <c r="B6964" s="63" t="s">
        <v>16741</v>
      </c>
    </row>
    <row r="6965" spans="1:2" x14ac:dyDescent="0.25">
      <c r="A6965" s="62">
        <v>41103412</v>
      </c>
      <c r="B6965" s="63" t="s">
        <v>18641</v>
      </c>
    </row>
    <row r="6966" spans="1:2" x14ac:dyDescent="0.25">
      <c r="A6966" s="62">
        <v>41103413</v>
      </c>
      <c r="B6966" s="63" t="s">
        <v>8791</v>
      </c>
    </row>
    <row r="6967" spans="1:2" x14ac:dyDescent="0.25">
      <c r="A6967" s="62">
        <v>41103414</v>
      </c>
      <c r="B6967" s="63" t="s">
        <v>1473</v>
      </c>
    </row>
    <row r="6968" spans="1:2" x14ac:dyDescent="0.25">
      <c r="A6968" s="62">
        <v>41103415</v>
      </c>
      <c r="B6968" s="63" t="s">
        <v>14752</v>
      </c>
    </row>
    <row r="6969" spans="1:2" x14ac:dyDescent="0.25">
      <c r="A6969" s="62">
        <v>41103501</v>
      </c>
      <c r="B6969" s="63" t="s">
        <v>417</v>
      </c>
    </row>
    <row r="6970" spans="1:2" x14ac:dyDescent="0.25">
      <c r="A6970" s="62">
        <v>41103502</v>
      </c>
      <c r="B6970" s="63" t="s">
        <v>5901</v>
      </c>
    </row>
    <row r="6971" spans="1:2" x14ac:dyDescent="0.25">
      <c r="A6971" s="62">
        <v>41103504</v>
      </c>
      <c r="B6971" s="63" t="s">
        <v>2997</v>
      </c>
    </row>
    <row r="6972" spans="1:2" x14ac:dyDescent="0.25">
      <c r="A6972" s="62">
        <v>41103506</v>
      </c>
      <c r="B6972" s="63" t="s">
        <v>2119</v>
      </c>
    </row>
    <row r="6973" spans="1:2" x14ac:dyDescent="0.25">
      <c r="A6973" s="62">
        <v>41103507</v>
      </c>
      <c r="B6973" s="63" t="s">
        <v>16908</v>
      </c>
    </row>
    <row r="6974" spans="1:2" x14ac:dyDescent="0.25">
      <c r="A6974" s="62">
        <v>41103508</v>
      </c>
      <c r="B6974" s="63" t="s">
        <v>7274</v>
      </c>
    </row>
    <row r="6975" spans="1:2" x14ac:dyDescent="0.25">
      <c r="A6975" s="62">
        <v>41103509</v>
      </c>
      <c r="B6975" s="63" t="s">
        <v>6328</v>
      </c>
    </row>
    <row r="6976" spans="1:2" x14ac:dyDescent="0.25">
      <c r="A6976" s="62">
        <v>41103510</v>
      </c>
      <c r="B6976" s="63" t="s">
        <v>17276</v>
      </c>
    </row>
    <row r="6977" spans="1:2" x14ac:dyDescent="0.25">
      <c r="A6977" s="62">
        <v>41103511</v>
      </c>
      <c r="B6977" s="63" t="s">
        <v>17502</v>
      </c>
    </row>
    <row r="6978" spans="1:2" x14ac:dyDescent="0.25">
      <c r="A6978" s="62">
        <v>41103512</v>
      </c>
      <c r="B6978" s="63" t="s">
        <v>1806</v>
      </c>
    </row>
    <row r="6979" spans="1:2" x14ac:dyDescent="0.25">
      <c r="A6979" s="62">
        <v>41103513</v>
      </c>
      <c r="B6979" s="63" t="s">
        <v>6167</v>
      </c>
    </row>
    <row r="6980" spans="1:2" x14ac:dyDescent="0.25">
      <c r="A6980" s="62">
        <v>41103701</v>
      </c>
      <c r="B6980" s="63" t="s">
        <v>2670</v>
      </c>
    </row>
    <row r="6981" spans="1:2" x14ac:dyDescent="0.25">
      <c r="A6981" s="62">
        <v>41103702</v>
      </c>
      <c r="B6981" s="63" t="s">
        <v>11256</v>
      </c>
    </row>
    <row r="6982" spans="1:2" x14ac:dyDescent="0.25">
      <c r="A6982" s="62">
        <v>41103703</v>
      </c>
      <c r="B6982" s="63" t="s">
        <v>4989</v>
      </c>
    </row>
    <row r="6983" spans="1:2" x14ac:dyDescent="0.25">
      <c r="A6983" s="62">
        <v>41103704</v>
      </c>
      <c r="B6983" s="63" t="s">
        <v>15594</v>
      </c>
    </row>
    <row r="6984" spans="1:2" x14ac:dyDescent="0.25">
      <c r="A6984" s="62">
        <v>41103705</v>
      </c>
      <c r="B6984" s="63" t="s">
        <v>16390</v>
      </c>
    </row>
    <row r="6985" spans="1:2" x14ac:dyDescent="0.25">
      <c r="A6985" s="62">
        <v>41103706</v>
      </c>
      <c r="B6985" s="63" t="s">
        <v>7211</v>
      </c>
    </row>
    <row r="6986" spans="1:2" x14ac:dyDescent="0.25">
      <c r="A6986" s="62">
        <v>41103707</v>
      </c>
      <c r="B6986" s="63" t="s">
        <v>12599</v>
      </c>
    </row>
    <row r="6987" spans="1:2" x14ac:dyDescent="0.25">
      <c r="A6987" s="62">
        <v>41103708</v>
      </c>
      <c r="B6987" s="63" t="s">
        <v>7210</v>
      </c>
    </row>
    <row r="6988" spans="1:2" x14ac:dyDescent="0.25">
      <c r="A6988" s="62">
        <v>41103709</v>
      </c>
      <c r="B6988" s="63" t="s">
        <v>1298</v>
      </c>
    </row>
    <row r="6989" spans="1:2" x14ac:dyDescent="0.25">
      <c r="A6989" s="62">
        <v>41103710</v>
      </c>
      <c r="B6989" s="63" t="s">
        <v>7624</v>
      </c>
    </row>
    <row r="6990" spans="1:2" x14ac:dyDescent="0.25">
      <c r="A6990" s="62">
        <v>41103711</v>
      </c>
      <c r="B6990" s="63" t="s">
        <v>12494</v>
      </c>
    </row>
    <row r="6991" spans="1:2" x14ac:dyDescent="0.25">
      <c r="A6991" s="62">
        <v>41103712</v>
      </c>
      <c r="B6991" s="63" t="s">
        <v>8053</v>
      </c>
    </row>
    <row r="6992" spans="1:2" x14ac:dyDescent="0.25">
      <c r="A6992" s="62">
        <v>41103713</v>
      </c>
      <c r="B6992" s="63" t="s">
        <v>14274</v>
      </c>
    </row>
    <row r="6993" spans="1:2" x14ac:dyDescent="0.25">
      <c r="A6993" s="62">
        <v>41103714</v>
      </c>
      <c r="B6993" s="63" t="s">
        <v>11326</v>
      </c>
    </row>
    <row r="6994" spans="1:2" x14ac:dyDescent="0.25">
      <c r="A6994" s="62">
        <v>41103715</v>
      </c>
      <c r="B6994" s="63" t="s">
        <v>10401</v>
      </c>
    </row>
    <row r="6995" spans="1:2" x14ac:dyDescent="0.25">
      <c r="A6995" s="62">
        <v>41103801</v>
      </c>
      <c r="B6995" s="63" t="s">
        <v>7424</v>
      </c>
    </row>
    <row r="6996" spans="1:2" x14ac:dyDescent="0.25">
      <c r="A6996" s="62">
        <v>41103802</v>
      </c>
      <c r="B6996" s="63" t="s">
        <v>3711</v>
      </c>
    </row>
    <row r="6997" spans="1:2" x14ac:dyDescent="0.25">
      <c r="A6997" s="62">
        <v>41103803</v>
      </c>
      <c r="B6997" s="63" t="s">
        <v>8866</v>
      </c>
    </row>
    <row r="6998" spans="1:2" x14ac:dyDescent="0.25">
      <c r="A6998" s="62">
        <v>41103804</v>
      </c>
      <c r="B6998" s="63" t="s">
        <v>16535</v>
      </c>
    </row>
    <row r="6999" spans="1:2" x14ac:dyDescent="0.25">
      <c r="A6999" s="62">
        <v>41103805</v>
      </c>
      <c r="B6999" s="63" t="s">
        <v>3606</v>
      </c>
    </row>
    <row r="7000" spans="1:2" x14ac:dyDescent="0.25">
      <c r="A7000" s="62">
        <v>41103806</v>
      </c>
      <c r="B7000" s="63" t="s">
        <v>7731</v>
      </c>
    </row>
    <row r="7001" spans="1:2" x14ac:dyDescent="0.25">
      <c r="A7001" s="62">
        <v>41103807</v>
      </c>
      <c r="B7001" s="63" t="s">
        <v>3064</v>
      </c>
    </row>
    <row r="7002" spans="1:2" x14ac:dyDescent="0.25">
      <c r="A7002" s="62">
        <v>41103808</v>
      </c>
      <c r="B7002" s="63" t="s">
        <v>12794</v>
      </c>
    </row>
    <row r="7003" spans="1:2" x14ac:dyDescent="0.25">
      <c r="A7003" s="62">
        <v>41103809</v>
      </c>
      <c r="B7003" s="63" t="s">
        <v>16124</v>
      </c>
    </row>
    <row r="7004" spans="1:2" x14ac:dyDescent="0.25">
      <c r="A7004" s="62">
        <v>41103810</v>
      </c>
      <c r="B7004" s="63" t="s">
        <v>11250</v>
      </c>
    </row>
    <row r="7005" spans="1:2" x14ac:dyDescent="0.25">
      <c r="A7005" s="62">
        <v>41103811</v>
      </c>
      <c r="B7005" s="63" t="s">
        <v>4422</v>
      </c>
    </row>
    <row r="7006" spans="1:2" x14ac:dyDescent="0.25">
      <c r="A7006" s="62">
        <v>41103812</v>
      </c>
      <c r="B7006" s="63" t="s">
        <v>1332</v>
      </c>
    </row>
    <row r="7007" spans="1:2" x14ac:dyDescent="0.25">
      <c r="A7007" s="62">
        <v>41103813</v>
      </c>
      <c r="B7007" s="63" t="s">
        <v>3420</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12223</v>
      </c>
    </row>
    <row r="7012" spans="1:2" x14ac:dyDescent="0.25">
      <c r="A7012" s="62">
        <v>41103902</v>
      </c>
      <c r="B7012" s="63" t="s">
        <v>7068</v>
      </c>
    </row>
    <row r="7013" spans="1:2" x14ac:dyDescent="0.25">
      <c r="A7013" s="62">
        <v>41103903</v>
      </c>
      <c r="B7013" s="63" t="s">
        <v>3447</v>
      </c>
    </row>
    <row r="7014" spans="1:2" x14ac:dyDescent="0.25">
      <c r="A7014" s="62">
        <v>41103904</v>
      </c>
      <c r="B7014" s="63" t="s">
        <v>16046</v>
      </c>
    </row>
    <row r="7015" spans="1:2" x14ac:dyDescent="0.25">
      <c r="A7015" s="62">
        <v>41103905</v>
      </c>
      <c r="B7015" s="63" t="s">
        <v>6459</v>
      </c>
    </row>
    <row r="7016" spans="1:2" x14ac:dyDescent="0.25">
      <c r="A7016" s="62">
        <v>41103906</v>
      </c>
      <c r="B7016" s="63" t="s">
        <v>10961</v>
      </c>
    </row>
    <row r="7017" spans="1:2" x14ac:dyDescent="0.25">
      <c r="A7017" s="62">
        <v>41103907</v>
      </c>
      <c r="B7017" s="63" t="s">
        <v>6399</v>
      </c>
    </row>
    <row r="7018" spans="1:2" x14ac:dyDescent="0.25">
      <c r="A7018" s="62">
        <v>41103908</v>
      </c>
      <c r="B7018" s="63" t="s">
        <v>10309</v>
      </c>
    </row>
    <row r="7019" spans="1:2" x14ac:dyDescent="0.25">
      <c r="A7019" s="62">
        <v>41103909</v>
      </c>
      <c r="B7019" s="63" t="s">
        <v>8071</v>
      </c>
    </row>
    <row r="7020" spans="1:2" x14ac:dyDescent="0.25">
      <c r="A7020" s="62">
        <v>41103910</v>
      </c>
      <c r="B7020" s="63" t="s">
        <v>8492</v>
      </c>
    </row>
    <row r="7021" spans="1:2" x14ac:dyDescent="0.25">
      <c r="A7021" s="62">
        <v>41103911</v>
      </c>
      <c r="B7021" s="63" t="s">
        <v>4268</v>
      </c>
    </row>
    <row r="7022" spans="1:2" x14ac:dyDescent="0.25">
      <c r="A7022" s="62">
        <v>41103912</v>
      </c>
      <c r="B7022" s="63" t="s">
        <v>18594</v>
      </c>
    </row>
    <row r="7023" spans="1:2" x14ac:dyDescent="0.25">
      <c r="A7023" s="62">
        <v>41103913</v>
      </c>
      <c r="B7023" s="63" t="s">
        <v>7302</v>
      </c>
    </row>
    <row r="7024" spans="1:2" x14ac:dyDescent="0.25">
      <c r="A7024" s="62">
        <v>41104001</v>
      </c>
      <c r="B7024" s="63" t="s">
        <v>10645</v>
      </c>
    </row>
    <row r="7025" spans="1:2" x14ac:dyDescent="0.25">
      <c r="A7025" s="62">
        <v>41104002</v>
      </c>
      <c r="B7025" s="63" t="s">
        <v>15274</v>
      </c>
    </row>
    <row r="7026" spans="1:2" x14ac:dyDescent="0.25">
      <c r="A7026" s="62">
        <v>41104003</v>
      </c>
      <c r="B7026" s="63" t="s">
        <v>6386</v>
      </c>
    </row>
    <row r="7027" spans="1:2" x14ac:dyDescent="0.25">
      <c r="A7027" s="62">
        <v>41104004</v>
      </c>
      <c r="B7027" s="63" t="s">
        <v>11482</v>
      </c>
    </row>
    <row r="7028" spans="1:2" x14ac:dyDescent="0.25">
      <c r="A7028" s="62">
        <v>41104005</v>
      </c>
      <c r="B7028" s="63" t="s">
        <v>4496</v>
      </c>
    </row>
    <row r="7029" spans="1:2" x14ac:dyDescent="0.25">
      <c r="A7029" s="62">
        <v>41104006</v>
      </c>
      <c r="B7029" s="63" t="s">
        <v>8740</v>
      </c>
    </row>
    <row r="7030" spans="1:2" x14ac:dyDescent="0.25">
      <c r="A7030" s="62">
        <v>41104007</v>
      </c>
      <c r="B7030" s="63" t="s">
        <v>13841</v>
      </c>
    </row>
    <row r="7031" spans="1:2" x14ac:dyDescent="0.25">
      <c r="A7031" s="62">
        <v>41104008</v>
      </c>
      <c r="B7031" s="63" t="s">
        <v>4254</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8742</v>
      </c>
    </row>
    <row r="7037" spans="1:2" x14ac:dyDescent="0.25">
      <c r="A7037" s="62">
        <v>41104014</v>
      </c>
      <c r="B7037" s="63" t="s">
        <v>15828</v>
      </c>
    </row>
    <row r="7038" spans="1:2" x14ac:dyDescent="0.25">
      <c r="A7038" s="62">
        <v>41104015</v>
      </c>
      <c r="B7038" s="63" t="s">
        <v>13574</v>
      </c>
    </row>
    <row r="7039" spans="1:2" x14ac:dyDescent="0.25">
      <c r="A7039" s="62">
        <v>41104016</v>
      </c>
      <c r="B7039" s="63" t="s">
        <v>9446</v>
      </c>
    </row>
    <row r="7040" spans="1:2" x14ac:dyDescent="0.25">
      <c r="A7040" s="62">
        <v>41104017</v>
      </c>
      <c r="B7040" s="63" t="s">
        <v>3481</v>
      </c>
    </row>
    <row r="7041" spans="1:2" x14ac:dyDescent="0.25">
      <c r="A7041" s="62">
        <v>41104018</v>
      </c>
      <c r="B7041" s="63" t="s">
        <v>3899</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6740</v>
      </c>
    </row>
    <row r="7046" spans="1:2" x14ac:dyDescent="0.25">
      <c r="A7046" s="62">
        <v>41104103</v>
      </c>
      <c r="B7046" s="63" t="s">
        <v>14678</v>
      </c>
    </row>
    <row r="7047" spans="1:2" x14ac:dyDescent="0.25">
      <c r="A7047" s="62">
        <v>41104104</v>
      </c>
      <c r="B7047" s="63" t="s">
        <v>16461</v>
      </c>
    </row>
    <row r="7048" spans="1:2" x14ac:dyDescent="0.25">
      <c r="A7048" s="62">
        <v>41104105</v>
      </c>
      <c r="B7048" s="63" t="s">
        <v>4635</v>
      </c>
    </row>
    <row r="7049" spans="1:2" x14ac:dyDescent="0.25">
      <c r="A7049" s="62">
        <v>41104106</v>
      </c>
      <c r="B7049" s="63" t="s">
        <v>15902</v>
      </c>
    </row>
    <row r="7050" spans="1:2" x14ac:dyDescent="0.25">
      <c r="A7050" s="62">
        <v>41104107</v>
      </c>
      <c r="B7050" s="63" t="s">
        <v>11046</v>
      </c>
    </row>
    <row r="7051" spans="1:2" x14ac:dyDescent="0.25">
      <c r="A7051" s="62">
        <v>41104108</v>
      </c>
      <c r="B7051" s="63" t="s">
        <v>9412</v>
      </c>
    </row>
    <row r="7052" spans="1:2" x14ac:dyDescent="0.25">
      <c r="A7052" s="62">
        <v>41104109</v>
      </c>
      <c r="B7052" s="63" t="s">
        <v>4036</v>
      </c>
    </row>
    <row r="7053" spans="1:2" x14ac:dyDescent="0.25">
      <c r="A7053" s="62">
        <v>41104110</v>
      </c>
      <c r="B7053" s="63" t="s">
        <v>17275</v>
      </c>
    </row>
    <row r="7054" spans="1:2" x14ac:dyDescent="0.25">
      <c r="A7054" s="62">
        <v>41104111</v>
      </c>
      <c r="B7054" s="63" t="s">
        <v>1243</v>
      </c>
    </row>
    <row r="7055" spans="1:2" x14ac:dyDescent="0.25">
      <c r="A7055" s="62">
        <v>41104112</v>
      </c>
      <c r="B7055" s="63" t="s">
        <v>4816</v>
      </c>
    </row>
    <row r="7056" spans="1:2" x14ac:dyDescent="0.25">
      <c r="A7056" s="62">
        <v>41104114</v>
      </c>
      <c r="B7056" s="63" t="s">
        <v>10272</v>
      </c>
    </row>
    <row r="7057" spans="1:2" x14ac:dyDescent="0.25">
      <c r="A7057" s="62">
        <v>41104115</v>
      </c>
      <c r="B7057" s="63" t="s">
        <v>16229</v>
      </c>
    </row>
    <row r="7058" spans="1:2" x14ac:dyDescent="0.25">
      <c r="A7058" s="62">
        <v>41104116</v>
      </c>
      <c r="B7058" s="63" t="s">
        <v>14106</v>
      </c>
    </row>
    <row r="7059" spans="1:2" x14ac:dyDescent="0.25">
      <c r="A7059" s="62">
        <v>41104117</v>
      </c>
      <c r="B7059" s="63" t="s">
        <v>13657</v>
      </c>
    </row>
    <row r="7060" spans="1:2" x14ac:dyDescent="0.25">
      <c r="A7060" s="62">
        <v>41104118</v>
      </c>
      <c r="B7060" s="63" t="s">
        <v>1117</v>
      </c>
    </row>
    <row r="7061" spans="1:2" x14ac:dyDescent="0.25">
      <c r="A7061" s="62">
        <v>41104119</v>
      </c>
      <c r="B7061" s="63" t="s">
        <v>2305</v>
      </c>
    </row>
    <row r="7062" spans="1:2" x14ac:dyDescent="0.25">
      <c r="A7062" s="62">
        <v>41104120</v>
      </c>
      <c r="B7062" s="63" t="s">
        <v>7494</v>
      </c>
    </row>
    <row r="7063" spans="1:2" x14ac:dyDescent="0.25">
      <c r="A7063" s="62">
        <v>41104121</v>
      </c>
      <c r="B7063" s="63" t="s">
        <v>1585</v>
      </c>
    </row>
    <row r="7064" spans="1:2" x14ac:dyDescent="0.25">
      <c r="A7064" s="62">
        <v>41104122</v>
      </c>
      <c r="B7064" s="63" t="s">
        <v>725</v>
      </c>
    </row>
    <row r="7065" spans="1:2" x14ac:dyDescent="0.25">
      <c r="A7065" s="62">
        <v>41104123</v>
      </c>
      <c r="B7065" s="63" t="s">
        <v>7946</v>
      </c>
    </row>
    <row r="7066" spans="1:2" x14ac:dyDescent="0.25">
      <c r="A7066" s="62">
        <v>41104124</v>
      </c>
      <c r="B7066" s="63" t="s">
        <v>17770</v>
      </c>
    </row>
    <row r="7067" spans="1:2" x14ac:dyDescent="0.25">
      <c r="A7067" s="62">
        <v>41104201</v>
      </c>
      <c r="B7067" s="63" t="s">
        <v>17489</v>
      </c>
    </row>
    <row r="7068" spans="1:2" x14ac:dyDescent="0.25">
      <c r="A7068" s="62">
        <v>41104202</v>
      </c>
      <c r="B7068" s="63" t="s">
        <v>11932</v>
      </c>
    </row>
    <row r="7069" spans="1:2" x14ac:dyDescent="0.25">
      <c r="A7069" s="62">
        <v>41104203</v>
      </c>
      <c r="B7069" s="63" t="s">
        <v>1041</v>
      </c>
    </row>
    <row r="7070" spans="1:2" x14ac:dyDescent="0.25">
      <c r="A7070" s="62">
        <v>41104204</v>
      </c>
      <c r="B7070" s="63" t="s">
        <v>7182</v>
      </c>
    </row>
    <row r="7071" spans="1:2" x14ac:dyDescent="0.25">
      <c r="A7071" s="62">
        <v>41104205</v>
      </c>
      <c r="B7071" s="63" t="s">
        <v>1641</v>
      </c>
    </row>
    <row r="7072" spans="1:2" x14ac:dyDescent="0.25">
      <c r="A7072" s="62">
        <v>41104206</v>
      </c>
      <c r="B7072" s="63" t="s">
        <v>1682</v>
      </c>
    </row>
    <row r="7073" spans="1:2" x14ac:dyDescent="0.25">
      <c r="A7073" s="62">
        <v>41104207</v>
      </c>
      <c r="B7073" s="63" t="s">
        <v>12264</v>
      </c>
    </row>
    <row r="7074" spans="1:2" x14ac:dyDescent="0.25">
      <c r="A7074" s="62">
        <v>41104208</v>
      </c>
      <c r="B7074" s="63" t="s">
        <v>18347</v>
      </c>
    </row>
    <row r="7075" spans="1:2" x14ac:dyDescent="0.25">
      <c r="A7075" s="62">
        <v>41104209</v>
      </c>
      <c r="B7075" s="63" t="s">
        <v>8634</v>
      </c>
    </row>
    <row r="7076" spans="1:2" x14ac:dyDescent="0.25">
      <c r="A7076" s="62">
        <v>41104210</v>
      </c>
      <c r="B7076" s="63" t="s">
        <v>6726</v>
      </c>
    </row>
    <row r="7077" spans="1:2" x14ac:dyDescent="0.25">
      <c r="A7077" s="62">
        <v>41104211</v>
      </c>
      <c r="B7077" s="63" t="s">
        <v>4133</v>
      </c>
    </row>
    <row r="7078" spans="1:2" x14ac:dyDescent="0.25">
      <c r="A7078" s="62">
        <v>41104212</v>
      </c>
      <c r="B7078" s="63" t="s">
        <v>11666</v>
      </c>
    </row>
    <row r="7079" spans="1:2" x14ac:dyDescent="0.25">
      <c r="A7079" s="62">
        <v>41104301</v>
      </c>
      <c r="B7079" s="63" t="s">
        <v>259</v>
      </c>
    </row>
    <row r="7080" spans="1:2" x14ac:dyDescent="0.25">
      <c r="A7080" s="62">
        <v>41104302</v>
      </c>
      <c r="B7080" s="63" t="s">
        <v>16198</v>
      </c>
    </row>
    <row r="7081" spans="1:2" x14ac:dyDescent="0.25">
      <c r="A7081" s="62">
        <v>41104303</v>
      </c>
      <c r="B7081" s="63" t="s">
        <v>7389</v>
      </c>
    </row>
    <row r="7082" spans="1:2" x14ac:dyDescent="0.25">
      <c r="A7082" s="62">
        <v>41104304</v>
      </c>
      <c r="B7082" s="63" t="s">
        <v>552</v>
      </c>
    </row>
    <row r="7083" spans="1:2" x14ac:dyDescent="0.25">
      <c r="A7083" s="62">
        <v>41104305</v>
      </c>
      <c r="B7083" s="63" t="s">
        <v>597</v>
      </c>
    </row>
    <row r="7084" spans="1:2" x14ac:dyDescent="0.25">
      <c r="A7084" s="62">
        <v>41104306</v>
      </c>
      <c r="B7084" s="63" t="s">
        <v>10095</v>
      </c>
    </row>
    <row r="7085" spans="1:2" x14ac:dyDescent="0.25">
      <c r="A7085" s="62">
        <v>41104307</v>
      </c>
      <c r="B7085" s="63" t="s">
        <v>8901</v>
      </c>
    </row>
    <row r="7086" spans="1:2" x14ac:dyDescent="0.25">
      <c r="A7086" s="62">
        <v>41104308</v>
      </c>
      <c r="B7086" s="63" t="s">
        <v>8301</v>
      </c>
    </row>
    <row r="7087" spans="1:2" x14ac:dyDescent="0.25">
      <c r="A7087" s="62">
        <v>41104401</v>
      </c>
      <c r="B7087" s="63" t="s">
        <v>9175</v>
      </c>
    </row>
    <row r="7088" spans="1:2" x14ac:dyDescent="0.25">
      <c r="A7088" s="62">
        <v>41104402</v>
      </c>
      <c r="B7088" s="63" t="s">
        <v>783</v>
      </c>
    </row>
    <row r="7089" spans="1:2" x14ac:dyDescent="0.25">
      <c r="A7089" s="62">
        <v>41104403</v>
      </c>
      <c r="B7089" s="63" t="s">
        <v>11921</v>
      </c>
    </row>
    <row r="7090" spans="1:2" x14ac:dyDescent="0.25">
      <c r="A7090" s="62">
        <v>41104404</v>
      </c>
      <c r="B7090" s="63" t="s">
        <v>2323</v>
      </c>
    </row>
    <row r="7091" spans="1:2" x14ac:dyDescent="0.25">
      <c r="A7091" s="62">
        <v>41104405</v>
      </c>
      <c r="B7091" s="63" t="s">
        <v>1892</v>
      </c>
    </row>
    <row r="7092" spans="1:2" x14ac:dyDescent="0.25">
      <c r="A7092" s="62">
        <v>41104406</v>
      </c>
      <c r="B7092" s="63" t="s">
        <v>6255</v>
      </c>
    </row>
    <row r="7093" spans="1:2" x14ac:dyDescent="0.25">
      <c r="A7093" s="62">
        <v>41104407</v>
      </c>
      <c r="B7093" s="63" t="s">
        <v>12925</v>
      </c>
    </row>
    <row r="7094" spans="1:2" x14ac:dyDescent="0.25">
      <c r="A7094" s="62">
        <v>41104408</v>
      </c>
      <c r="B7094" s="63" t="s">
        <v>17399</v>
      </c>
    </row>
    <row r="7095" spans="1:2" x14ac:dyDescent="0.25">
      <c r="A7095" s="62">
        <v>41104409</v>
      </c>
      <c r="B7095" s="63" t="s">
        <v>17537</v>
      </c>
    </row>
    <row r="7096" spans="1:2" x14ac:dyDescent="0.25">
      <c r="A7096" s="62">
        <v>41104410</v>
      </c>
      <c r="B7096" s="63" t="s">
        <v>15981</v>
      </c>
    </row>
    <row r="7097" spans="1:2" x14ac:dyDescent="0.25">
      <c r="A7097" s="62">
        <v>41104411</v>
      </c>
      <c r="B7097" s="63" t="s">
        <v>18631</v>
      </c>
    </row>
    <row r="7098" spans="1:2" x14ac:dyDescent="0.25">
      <c r="A7098" s="62">
        <v>41104412</v>
      </c>
      <c r="B7098" s="63" t="s">
        <v>7656</v>
      </c>
    </row>
    <row r="7099" spans="1:2" x14ac:dyDescent="0.25">
      <c r="A7099" s="62">
        <v>41104413</v>
      </c>
      <c r="B7099" s="63" t="s">
        <v>4253</v>
      </c>
    </row>
    <row r="7100" spans="1:2" x14ac:dyDescent="0.25">
      <c r="A7100" s="62">
        <v>41104414</v>
      </c>
      <c r="B7100" s="63" t="s">
        <v>5366</v>
      </c>
    </row>
    <row r="7101" spans="1:2" x14ac:dyDescent="0.25">
      <c r="A7101" s="62">
        <v>41104415</v>
      </c>
      <c r="B7101" s="63" t="s">
        <v>14197</v>
      </c>
    </row>
    <row r="7102" spans="1:2" x14ac:dyDescent="0.25">
      <c r="A7102" s="62">
        <v>41104416</v>
      </c>
      <c r="B7102" s="63" t="s">
        <v>4125</v>
      </c>
    </row>
    <row r="7103" spans="1:2" x14ac:dyDescent="0.25">
      <c r="A7103" s="62">
        <v>41104417</v>
      </c>
      <c r="B7103" s="63" t="s">
        <v>8954</v>
      </c>
    </row>
    <row r="7104" spans="1:2" x14ac:dyDescent="0.25">
      <c r="A7104" s="62">
        <v>41104418</v>
      </c>
      <c r="B7104" s="63" t="s">
        <v>6683</v>
      </c>
    </row>
    <row r="7105" spans="1:2" x14ac:dyDescent="0.25">
      <c r="A7105" s="62">
        <v>41104419</v>
      </c>
      <c r="B7105" s="63" t="s">
        <v>16427</v>
      </c>
    </row>
    <row r="7106" spans="1:2" x14ac:dyDescent="0.25">
      <c r="A7106" s="62">
        <v>41104420</v>
      </c>
      <c r="B7106" s="63" t="s">
        <v>13202</v>
      </c>
    </row>
    <row r="7107" spans="1:2" x14ac:dyDescent="0.25">
      <c r="A7107" s="62">
        <v>41104421</v>
      </c>
      <c r="B7107" s="63" t="s">
        <v>10877</v>
      </c>
    </row>
    <row r="7108" spans="1:2" x14ac:dyDescent="0.25">
      <c r="A7108" s="62">
        <v>41104422</v>
      </c>
      <c r="B7108" s="63" t="s">
        <v>15335</v>
      </c>
    </row>
    <row r="7109" spans="1:2" x14ac:dyDescent="0.25">
      <c r="A7109" s="62">
        <v>41104423</v>
      </c>
      <c r="B7109" s="63" t="s">
        <v>12048</v>
      </c>
    </row>
    <row r="7110" spans="1:2" x14ac:dyDescent="0.25">
      <c r="A7110" s="62">
        <v>41104424</v>
      </c>
      <c r="B7110" s="63" t="s">
        <v>8209</v>
      </c>
    </row>
    <row r="7111" spans="1:2" x14ac:dyDescent="0.25">
      <c r="A7111" s="62">
        <v>41104501</v>
      </c>
      <c r="B7111" s="63" t="s">
        <v>17800</v>
      </c>
    </row>
    <row r="7112" spans="1:2" x14ac:dyDescent="0.25">
      <c r="A7112" s="62">
        <v>41104502</v>
      </c>
      <c r="B7112" s="63" t="s">
        <v>31</v>
      </c>
    </row>
    <row r="7113" spans="1:2" x14ac:dyDescent="0.25">
      <c r="A7113" s="62">
        <v>41104503</v>
      </c>
      <c r="B7113" s="63" t="s">
        <v>8409</v>
      </c>
    </row>
    <row r="7114" spans="1:2" x14ac:dyDescent="0.25">
      <c r="A7114" s="62">
        <v>41104504</v>
      </c>
      <c r="B7114" s="63" t="s">
        <v>11474</v>
      </c>
    </row>
    <row r="7115" spans="1:2" x14ac:dyDescent="0.25">
      <c r="A7115" s="62">
        <v>41104505</v>
      </c>
      <c r="B7115" s="63" t="s">
        <v>11192</v>
      </c>
    </row>
    <row r="7116" spans="1:2" x14ac:dyDescent="0.25">
      <c r="A7116" s="62">
        <v>41104506</v>
      </c>
      <c r="B7116" s="63" t="s">
        <v>5661</v>
      </c>
    </row>
    <row r="7117" spans="1:2" x14ac:dyDescent="0.25">
      <c r="A7117" s="62">
        <v>41104507</v>
      </c>
      <c r="B7117" s="63" t="s">
        <v>9127</v>
      </c>
    </row>
    <row r="7118" spans="1:2" x14ac:dyDescent="0.25">
      <c r="A7118" s="62">
        <v>41104508</v>
      </c>
      <c r="B7118" s="63" t="s">
        <v>10972</v>
      </c>
    </row>
    <row r="7119" spans="1:2" x14ac:dyDescent="0.25">
      <c r="A7119" s="62">
        <v>41104509</v>
      </c>
      <c r="B7119" s="63" t="s">
        <v>9022</v>
      </c>
    </row>
    <row r="7120" spans="1:2" x14ac:dyDescent="0.25">
      <c r="A7120" s="62">
        <v>41104510</v>
      </c>
      <c r="B7120" s="63" t="s">
        <v>1749</v>
      </c>
    </row>
    <row r="7121" spans="1:2" x14ac:dyDescent="0.25">
      <c r="A7121" s="62">
        <v>41104511</v>
      </c>
      <c r="B7121" s="63" t="s">
        <v>10954</v>
      </c>
    </row>
    <row r="7122" spans="1:2" x14ac:dyDescent="0.25">
      <c r="A7122" s="62">
        <v>41104512</v>
      </c>
      <c r="B7122" s="63" t="s">
        <v>15535</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8749</v>
      </c>
    </row>
    <row r="7127" spans="1:2" x14ac:dyDescent="0.25">
      <c r="A7127" s="62">
        <v>41104605</v>
      </c>
      <c r="B7127" s="63" t="s">
        <v>10015</v>
      </c>
    </row>
    <row r="7128" spans="1:2" x14ac:dyDescent="0.25">
      <c r="A7128" s="62">
        <v>41104606</v>
      </c>
      <c r="B7128" s="63" t="s">
        <v>5144</v>
      </c>
    </row>
    <row r="7129" spans="1:2" x14ac:dyDescent="0.25">
      <c r="A7129" s="62">
        <v>41104607</v>
      </c>
      <c r="B7129" s="63" t="s">
        <v>6308</v>
      </c>
    </row>
    <row r="7130" spans="1:2" x14ac:dyDescent="0.25">
      <c r="A7130" s="62">
        <v>41104608</v>
      </c>
      <c r="B7130" s="63" t="s">
        <v>11709</v>
      </c>
    </row>
    <row r="7131" spans="1:2" x14ac:dyDescent="0.25">
      <c r="A7131" s="62">
        <v>41104609</v>
      </c>
      <c r="B7131" s="63" t="s">
        <v>16435</v>
      </c>
    </row>
    <row r="7132" spans="1:2" x14ac:dyDescent="0.25">
      <c r="A7132" s="62">
        <v>41104610</v>
      </c>
      <c r="B7132" s="63" t="s">
        <v>17044</v>
      </c>
    </row>
    <row r="7133" spans="1:2" x14ac:dyDescent="0.25">
      <c r="A7133" s="62">
        <v>41104611</v>
      </c>
      <c r="B7133" s="63" t="s">
        <v>3019</v>
      </c>
    </row>
    <row r="7134" spans="1:2" x14ac:dyDescent="0.25">
      <c r="A7134" s="62">
        <v>41104612</v>
      </c>
      <c r="B7134" s="63" t="s">
        <v>9945</v>
      </c>
    </row>
    <row r="7135" spans="1:2" x14ac:dyDescent="0.25">
      <c r="A7135" s="62">
        <v>41104701</v>
      </c>
      <c r="B7135" s="63" t="s">
        <v>13204</v>
      </c>
    </row>
    <row r="7136" spans="1:2" x14ac:dyDescent="0.25">
      <c r="A7136" s="62">
        <v>41104702</v>
      </c>
      <c r="B7136" s="63" t="s">
        <v>10078</v>
      </c>
    </row>
    <row r="7137" spans="1:2" x14ac:dyDescent="0.25">
      <c r="A7137" s="62">
        <v>41104703</v>
      </c>
      <c r="B7137" s="63" t="s">
        <v>13868</v>
      </c>
    </row>
    <row r="7138" spans="1:2" x14ac:dyDescent="0.25">
      <c r="A7138" s="62">
        <v>41104704</v>
      </c>
      <c r="B7138" s="63" t="s">
        <v>8108</v>
      </c>
    </row>
    <row r="7139" spans="1:2" x14ac:dyDescent="0.25">
      <c r="A7139" s="62">
        <v>41104801</v>
      </c>
      <c r="B7139" s="63" t="s">
        <v>6115</v>
      </c>
    </row>
    <row r="7140" spans="1:2" x14ac:dyDescent="0.25">
      <c r="A7140" s="62">
        <v>41104802</v>
      </c>
      <c r="B7140" s="63" t="s">
        <v>465</v>
      </c>
    </row>
    <row r="7141" spans="1:2" x14ac:dyDescent="0.25">
      <c r="A7141" s="62">
        <v>41104803</v>
      </c>
      <c r="B7141" s="63" t="s">
        <v>12001</v>
      </c>
    </row>
    <row r="7142" spans="1:2" x14ac:dyDescent="0.25">
      <c r="A7142" s="62">
        <v>41104804</v>
      </c>
      <c r="B7142" s="63" t="s">
        <v>8496</v>
      </c>
    </row>
    <row r="7143" spans="1:2" x14ac:dyDescent="0.25">
      <c r="A7143" s="62">
        <v>41104805</v>
      </c>
      <c r="B7143" s="63" t="s">
        <v>14896</v>
      </c>
    </row>
    <row r="7144" spans="1:2" x14ac:dyDescent="0.25">
      <c r="A7144" s="62">
        <v>41104806</v>
      </c>
      <c r="B7144" s="63" t="s">
        <v>9395</v>
      </c>
    </row>
    <row r="7145" spans="1:2" x14ac:dyDescent="0.25">
      <c r="A7145" s="62">
        <v>41104807</v>
      </c>
      <c r="B7145" s="63" t="s">
        <v>272</v>
      </c>
    </row>
    <row r="7146" spans="1:2" x14ac:dyDescent="0.25">
      <c r="A7146" s="62">
        <v>41104808</v>
      </c>
      <c r="B7146" s="63" t="s">
        <v>11386</v>
      </c>
    </row>
    <row r="7147" spans="1:2" x14ac:dyDescent="0.25">
      <c r="A7147" s="62">
        <v>41104809</v>
      </c>
      <c r="B7147" s="63" t="s">
        <v>6424</v>
      </c>
    </row>
    <row r="7148" spans="1:2" x14ac:dyDescent="0.25">
      <c r="A7148" s="62">
        <v>41104810</v>
      </c>
      <c r="B7148" s="63" t="s">
        <v>12533</v>
      </c>
    </row>
    <row r="7149" spans="1:2" x14ac:dyDescent="0.25">
      <c r="A7149" s="62">
        <v>41104811</v>
      </c>
      <c r="B7149" s="63" t="s">
        <v>5024</v>
      </c>
    </row>
    <row r="7150" spans="1:2" x14ac:dyDescent="0.25">
      <c r="A7150" s="62">
        <v>41104812</v>
      </c>
      <c r="B7150" s="63" t="s">
        <v>7157</v>
      </c>
    </row>
    <row r="7151" spans="1:2" x14ac:dyDescent="0.25">
      <c r="A7151" s="62">
        <v>41104813</v>
      </c>
      <c r="B7151" s="63" t="s">
        <v>18327</v>
      </c>
    </row>
    <row r="7152" spans="1:2" x14ac:dyDescent="0.25">
      <c r="A7152" s="62">
        <v>41104814</v>
      </c>
      <c r="B7152" s="63" t="s">
        <v>3866</v>
      </c>
    </row>
    <row r="7153" spans="1:2" x14ac:dyDescent="0.25">
      <c r="A7153" s="62">
        <v>41104815</v>
      </c>
      <c r="B7153" s="63" t="s">
        <v>1466</v>
      </c>
    </row>
    <row r="7154" spans="1:2" x14ac:dyDescent="0.25">
      <c r="A7154" s="62">
        <v>41104816</v>
      </c>
      <c r="B7154" s="63" t="s">
        <v>6572</v>
      </c>
    </row>
    <row r="7155" spans="1:2" x14ac:dyDescent="0.25">
      <c r="A7155" s="62">
        <v>41104817</v>
      </c>
      <c r="B7155" s="63" t="s">
        <v>10090</v>
      </c>
    </row>
    <row r="7156" spans="1:2" x14ac:dyDescent="0.25">
      <c r="A7156" s="62">
        <v>41104901</v>
      </c>
      <c r="B7156" s="63" t="s">
        <v>10188</v>
      </c>
    </row>
    <row r="7157" spans="1:2" x14ac:dyDescent="0.25">
      <c r="A7157" s="62">
        <v>41104902</v>
      </c>
      <c r="B7157" s="63" t="s">
        <v>17634</v>
      </c>
    </row>
    <row r="7158" spans="1:2" x14ac:dyDescent="0.25">
      <c r="A7158" s="62">
        <v>41104903</v>
      </c>
      <c r="B7158" s="63" t="s">
        <v>2295</v>
      </c>
    </row>
    <row r="7159" spans="1:2" x14ac:dyDescent="0.25">
      <c r="A7159" s="62">
        <v>41104904</v>
      </c>
      <c r="B7159" s="63" t="s">
        <v>10859</v>
      </c>
    </row>
    <row r="7160" spans="1:2" x14ac:dyDescent="0.25">
      <c r="A7160" s="62">
        <v>41104905</v>
      </c>
      <c r="B7160" s="63" t="s">
        <v>9254</v>
      </c>
    </row>
    <row r="7161" spans="1:2" x14ac:dyDescent="0.25">
      <c r="A7161" s="62">
        <v>41104906</v>
      </c>
      <c r="B7161" s="63" t="s">
        <v>6586</v>
      </c>
    </row>
    <row r="7162" spans="1:2" x14ac:dyDescent="0.25">
      <c r="A7162" s="62">
        <v>41104907</v>
      </c>
      <c r="B7162" s="63" t="s">
        <v>4636</v>
      </c>
    </row>
    <row r="7163" spans="1:2" x14ac:dyDescent="0.25">
      <c r="A7163" s="62">
        <v>41104908</v>
      </c>
      <c r="B7163" s="63" t="s">
        <v>3043</v>
      </c>
    </row>
    <row r="7164" spans="1:2" x14ac:dyDescent="0.25">
      <c r="A7164" s="62">
        <v>41104909</v>
      </c>
      <c r="B7164" s="63" t="s">
        <v>7193</v>
      </c>
    </row>
    <row r="7165" spans="1:2" x14ac:dyDescent="0.25">
      <c r="A7165" s="62">
        <v>41104910</v>
      </c>
      <c r="B7165" s="63" t="s">
        <v>16206</v>
      </c>
    </row>
    <row r="7166" spans="1:2" x14ac:dyDescent="0.25">
      <c r="A7166" s="62">
        <v>41104911</v>
      </c>
      <c r="B7166" s="63" t="s">
        <v>17051</v>
      </c>
    </row>
    <row r="7167" spans="1:2" x14ac:dyDescent="0.25">
      <c r="A7167" s="62">
        <v>41104912</v>
      </c>
      <c r="B7167" s="63" t="s">
        <v>17586</v>
      </c>
    </row>
    <row r="7168" spans="1:2" x14ac:dyDescent="0.25">
      <c r="A7168" s="62">
        <v>41104913</v>
      </c>
      <c r="B7168" s="63" t="s">
        <v>1832</v>
      </c>
    </row>
    <row r="7169" spans="1:2" x14ac:dyDescent="0.25">
      <c r="A7169" s="62">
        <v>41104914</v>
      </c>
      <c r="B7169" s="63" t="s">
        <v>16699</v>
      </c>
    </row>
    <row r="7170" spans="1:2" x14ac:dyDescent="0.25">
      <c r="A7170" s="62">
        <v>41104915</v>
      </c>
      <c r="B7170" s="63" t="s">
        <v>10727</v>
      </c>
    </row>
    <row r="7171" spans="1:2" x14ac:dyDescent="0.25">
      <c r="A7171" s="62">
        <v>41104916</v>
      </c>
      <c r="B7171" s="63" t="s">
        <v>7282</v>
      </c>
    </row>
    <row r="7172" spans="1:2" x14ac:dyDescent="0.25">
      <c r="A7172" s="62">
        <v>41104917</v>
      </c>
      <c r="B7172" s="63" t="s">
        <v>10261</v>
      </c>
    </row>
    <row r="7173" spans="1:2" x14ac:dyDescent="0.25">
      <c r="A7173" s="62">
        <v>41104918</v>
      </c>
      <c r="B7173" s="63" t="s">
        <v>2967</v>
      </c>
    </row>
    <row r="7174" spans="1:2" x14ac:dyDescent="0.25">
      <c r="A7174" s="62">
        <v>41104919</v>
      </c>
      <c r="B7174" s="63" t="s">
        <v>16019</v>
      </c>
    </row>
    <row r="7175" spans="1:2" x14ac:dyDescent="0.25">
      <c r="A7175" s="62">
        <v>41104920</v>
      </c>
      <c r="B7175" s="63" t="s">
        <v>6655</v>
      </c>
    </row>
    <row r="7176" spans="1:2" x14ac:dyDescent="0.25">
      <c r="A7176" s="62">
        <v>41104921</v>
      </c>
      <c r="B7176" s="63" t="s">
        <v>8802</v>
      </c>
    </row>
    <row r="7177" spans="1:2" x14ac:dyDescent="0.25">
      <c r="A7177" s="62">
        <v>41104922</v>
      </c>
      <c r="B7177" s="63" t="s">
        <v>16510</v>
      </c>
    </row>
    <row r="7178" spans="1:2" x14ac:dyDescent="0.25">
      <c r="A7178" s="62">
        <v>41104923</v>
      </c>
      <c r="B7178" s="63" t="s">
        <v>3037</v>
      </c>
    </row>
    <row r="7179" spans="1:2" x14ac:dyDescent="0.25">
      <c r="A7179" s="62">
        <v>41104924</v>
      </c>
      <c r="B7179" s="63" t="s">
        <v>3007</v>
      </c>
    </row>
    <row r="7180" spans="1:2" x14ac:dyDescent="0.25">
      <c r="A7180" s="62">
        <v>41104925</v>
      </c>
      <c r="B7180" s="63" t="s">
        <v>308</v>
      </c>
    </row>
    <row r="7181" spans="1:2" x14ac:dyDescent="0.25">
      <c r="A7181" s="62">
        <v>41104926</v>
      </c>
      <c r="B7181" s="63" t="s">
        <v>13754</v>
      </c>
    </row>
    <row r="7182" spans="1:2" x14ac:dyDescent="0.25">
      <c r="A7182" s="62">
        <v>41104927</v>
      </c>
      <c r="B7182" s="63" t="s">
        <v>15501</v>
      </c>
    </row>
    <row r="7183" spans="1:2" x14ac:dyDescent="0.25">
      <c r="A7183" s="62">
        <v>41104928</v>
      </c>
      <c r="B7183" s="63" t="s">
        <v>18071</v>
      </c>
    </row>
    <row r="7184" spans="1:2" x14ac:dyDescent="0.25">
      <c r="A7184" s="62">
        <v>41104929</v>
      </c>
      <c r="B7184" s="63" t="s">
        <v>15654</v>
      </c>
    </row>
    <row r="7185" spans="1:2" x14ac:dyDescent="0.25">
      <c r="A7185" s="62">
        <v>41105001</v>
      </c>
      <c r="B7185" s="63" t="s">
        <v>2036</v>
      </c>
    </row>
    <row r="7186" spans="1:2" x14ac:dyDescent="0.25">
      <c r="A7186" s="62">
        <v>41105002</v>
      </c>
      <c r="B7186" s="63" t="s">
        <v>7217</v>
      </c>
    </row>
    <row r="7187" spans="1:2" x14ac:dyDescent="0.25">
      <c r="A7187" s="62">
        <v>41105003</v>
      </c>
      <c r="B7187" s="63" t="s">
        <v>15245</v>
      </c>
    </row>
    <row r="7188" spans="1:2" x14ac:dyDescent="0.25">
      <c r="A7188" s="62">
        <v>41105101</v>
      </c>
      <c r="B7188" s="63" t="s">
        <v>11541</v>
      </c>
    </row>
    <row r="7189" spans="1:2" x14ac:dyDescent="0.25">
      <c r="A7189" s="62">
        <v>41105102</v>
      </c>
      <c r="B7189" s="63" t="s">
        <v>929</v>
      </c>
    </row>
    <row r="7190" spans="1:2" x14ac:dyDescent="0.25">
      <c r="A7190" s="62">
        <v>41105103</v>
      </c>
      <c r="B7190" s="63" t="s">
        <v>17645</v>
      </c>
    </row>
    <row r="7191" spans="1:2" x14ac:dyDescent="0.25">
      <c r="A7191" s="62">
        <v>41105104</v>
      </c>
      <c r="B7191" s="63" t="s">
        <v>3836</v>
      </c>
    </row>
    <row r="7192" spans="1:2" x14ac:dyDescent="0.25">
      <c r="A7192" s="62">
        <v>41105105</v>
      </c>
      <c r="B7192" s="63" t="s">
        <v>15409</v>
      </c>
    </row>
    <row r="7193" spans="1:2" x14ac:dyDescent="0.25">
      <c r="A7193" s="62">
        <v>41105106</v>
      </c>
      <c r="B7193" s="63" t="s">
        <v>12143</v>
      </c>
    </row>
    <row r="7194" spans="1:2" x14ac:dyDescent="0.25">
      <c r="A7194" s="62">
        <v>41105107</v>
      </c>
      <c r="B7194" s="63" t="s">
        <v>15056</v>
      </c>
    </row>
    <row r="7195" spans="1:2" x14ac:dyDescent="0.25">
      <c r="A7195" s="62">
        <v>41105108</v>
      </c>
      <c r="B7195" s="63" t="s">
        <v>1285</v>
      </c>
    </row>
    <row r="7196" spans="1:2" x14ac:dyDescent="0.25">
      <c r="A7196" s="62">
        <v>41105109</v>
      </c>
      <c r="B7196" s="63" t="s">
        <v>3084</v>
      </c>
    </row>
    <row r="7197" spans="1:2" x14ac:dyDescent="0.25">
      <c r="A7197" s="62">
        <v>41105201</v>
      </c>
      <c r="B7197" s="63" t="s">
        <v>18688</v>
      </c>
    </row>
    <row r="7198" spans="1:2" x14ac:dyDescent="0.25">
      <c r="A7198" s="62">
        <v>41105202</v>
      </c>
      <c r="B7198" s="63" t="s">
        <v>9948</v>
      </c>
    </row>
    <row r="7199" spans="1:2" x14ac:dyDescent="0.25">
      <c r="A7199" s="62">
        <v>41105203</v>
      </c>
      <c r="B7199" s="63" t="s">
        <v>3118</v>
      </c>
    </row>
    <row r="7200" spans="1:2" x14ac:dyDescent="0.25">
      <c r="A7200" s="62">
        <v>41105204</v>
      </c>
      <c r="B7200" s="63" t="s">
        <v>17519</v>
      </c>
    </row>
    <row r="7201" spans="1:2" x14ac:dyDescent="0.25">
      <c r="A7201" s="62">
        <v>41105205</v>
      </c>
      <c r="B7201" s="63" t="s">
        <v>4921</v>
      </c>
    </row>
    <row r="7202" spans="1:2" x14ac:dyDescent="0.25">
      <c r="A7202" s="62">
        <v>41105301</v>
      </c>
      <c r="B7202" s="63" t="s">
        <v>11143</v>
      </c>
    </row>
    <row r="7203" spans="1:2" x14ac:dyDescent="0.25">
      <c r="A7203" s="62">
        <v>41105302</v>
      </c>
      <c r="B7203" s="63" t="s">
        <v>16151</v>
      </c>
    </row>
    <row r="7204" spans="1:2" x14ac:dyDescent="0.25">
      <c r="A7204" s="62">
        <v>41105303</v>
      </c>
      <c r="B7204" s="63" t="s">
        <v>17990</v>
      </c>
    </row>
    <row r="7205" spans="1:2" x14ac:dyDescent="0.25">
      <c r="A7205" s="62">
        <v>41105304</v>
      </c>
      <c r="B7205" s="63" t="s">
        <v>446</v>
      </c>
    </row>
    <row r="7206" spans="1:2" x14ac:dyDescent="0.25">
      <c r="A7206" s="62">
        <v>41105305</v>
      </c>
      <c r="B7206" s="63" t="s">
        <v>16220</v>
      </c>
    </row>
    <row r="7207" spans="1:2" x14ac:dyDescent="0.25">
      <c r="A7207" s="62">
        <v>41105307</v>
      </c>
      <c r="B7207" s="63" t="s">
        <v>7310</v>
      </c>
    </row>
    <row r="7208" spans="1:2" x14ac:dyDescent="0.25">
      <c r="A7208" s="62">
        <v>41105308</v>
      </c>
      <c r="B7208" s="63" t="s">
        <v>8466</v>
      </c>
    </row>
    <row r="7209" spans="1:2" x14ac:dyDescent="0.25">
      <c r="A7209" s="62">
        <v>41105309</v>
      </c>
      <c r="B7209" s="63" t="s">
        <v>7810</v>
      </c>
    </row>
    <row r="7210" spans="1:2" x14ac:dyDescent="0.25">
      <c r="A7210" s="62">
        <v>41105310</v>
      </c>
      <c r="B7210" s="63" t="s">
        <v>14813</v>
      </c>
    </row>
    <row r="7211" spans="1:2" x14ac:dyDescent="0.25">
      <c r="A7211" s="62">
        <v>41105311</v>
      </c>
      <c r="B7211" s="63" t="s">
        <v>12945</v>
      </c>
    </row>
    <row r="7212" spans="1:2" x14ac:dyDescent="0.25">
      <c r="A7212" s="62">
        <v>41105312</v>
      </c>
      <c r="B7212" s="63" t="s">
        <v>5158</v>
      </c>
    </row>
    <row r="7213" spans="1:2" x14ac:dyDescent="0.25">
      <c r="A7213" s="62">
        <v>41105313</v>
      </c>
      <c r="B7213" s="63" t="s">
        <v>3222</v>
      </c>
    </row>
    <row r="7214" spans="1:2" x14ac:dyDescent="0.25">
      <c r="A7214" s="62">
        <v>41105314</v>
      </c>
      <c r="B7214" s="63" t="s">
        <v>13915</v>
      </c>
    </row>
    <row r="7215" spans="1:2" x14ac:dyDescent="0.25">
      <c r="A7215" s="62">
        <v>41105315</v>
      </c>
      <c r="B7215" s="63" t="s">
        <v>8070</v>
      </c>
    </row>
    <row r="7216" spans="1:2" x14ac:dyDescent="0.25">
      <c r="A7216" s="62">
        <v>41105316</v>
      </c>
      <c r="B7216" s="63" t="s">
        <v>15922</v>
      </c>
    </row>
    <row r="7217" spans="1:2" x14ac:dyDescent="0.25">
      <c r="A7217" s="62">
        <v>41105317</v>
      </c>
      <c r="B7217" s="63" t="s">
        <v>5273</v>
      </c>
    </row>
    <row r="7218" spans="1:2" x14ac:dyDescent="0.25">
      <c r="A7218" s="62">
        <v>41105318</v>
      </c>
      <c r="B7218" s="63" t="s">
        <v>16421</v>
      </c>
    </row>
    <row r="7219" spans="1:2" x14ac:dyDescent="0.25">
      <c r="A7219" s="62">
        <v>41105319</v>
      </c>
      <c r="B7219" s="63" t="s">
        <v>16458</v>
      </c>
    </row>
    <row r="7220" spans="1:2" x14ac:dyDescent="0.25">
      <c r="A7220" s="62">
        <v>41105320</v>
      </c>
      <c r="B7220" s="63" t="s">
        <v>7993</v>
      </c>
    </row>
    <row r="7221" spans="1:2" x14ac:dyDescent="0.25">
      <c r="A7221" s="62">
        <v>41105321</v>
      </c>
      <c r="B7221" s="63" t="s">
        <v>2379</v>
      </c>
    </row>
    <row r="7222" spans="1:2" x14ac:dyDescent="0.25">
      <c r="A7222" s="62">
        <v>41105322</v>
      </c>
      <c r="B7222" s="63" t="s">
        <v>213</v>
      </c>
    </row>
    <row r="7223" spans="1:2" x14ac:dyDescent="0.25">
      <c r="A7223" s="62">
        <v>41105323</v>
      </c>
      <c r="B7223" s="63" t="s">
        <v>16265</v>
      </c>
    </row>
    <row r="7224" spans="1:2" x14ac:dyDescent="0.25">
      <c r="A7224" s="62">
        <v>41105324</v>
      </c>
      <c r="B7224" s="63" t="s">
        <v>3503</v>
      </c>
    </row>
    <row r="7225" spans="1:2" x14ac:dyDescent="0.25">
      <c r="A7225" s="62">
        <v>41105325</v>
      </c>
      <c r="B7225" s="63" t="s">
        <v>289</v>
      </c>
    </row>
    <row r="7226" spans="1:2" x14ac:dyDescent="0.25">
      <c r="A7226" s="62">
        <v>41105326</v>
      </c>
      <c r="B7226" s="63" t="s">
        <v>11170</v>
      </c>
    </row>
    <row r="7227" spans="1:2" x14ac:dyDescent="0.25">
      <c r="A7227" s="62">
        <v>41105327</v>
      </c>
      <c r="B7227" s="63" t="s">
        <v>4415</v>
      </c>
    </row>
    <row r="7228" spans="1:2" x14ac:dyDescent="0.25">
      <c r="A7228" s="62">
        <v>41105328</v>
      </c>
      <c r="B7228" s="63" t="s">
        <v>12182</v>
      </c>
    </row>
    <row r="7229" spans="1:2" x14ac:dyDescent="0.25">
      <c r="A7229" s="62">
        <v>41105329</v>
      </c>
      <c r="B7229" s="63" t="s">
        <v>2331</v>
      </c>
    </row>
    <row r="7230" spans="1:2" x14ac:dyDescent="0.25">
      <c r="A7230" s="62">
        <v>41105330</v>
      </c>
      <c r="B7230" s="63" t="s">
        <v>8911</v>
      </c>
    </row>
    <row r="7231" spans="1:2" x14ac:dyDescent="0.25">
      <c r="A7231" s="62">
        <v>41105331</v>
      </c>
      <c r="B7231" s="63" t="s">
        <v>2271</v>
      </c>
    </row>
    <row r="7232" spans="1:2" x14ac:dyDescent="0.25">
      <c r="A7232" s="62">
        <v>41105332</v>
      </c>
      <c r="B7232" s="63" t="s">
        <v>11630</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12084</v>
      </c>
    </row>
    <row r="7237" spans="1:2" x14ac:dyDescent="0.25">
      <c r="A7237" s="62">
        <v>41105337</v>
      </c>
      <c r="B7237" s="63" t="s">
        <v>6587</v>
      </c>
    </row>
    <row r="7238" spans="1:2" x14ac:dyDescent="0.25">
      <c r="A7238" s="62">
        <v>41105338</v>
      </c>
      <c r="B7238" s="63" t="s">
        <v>18156</v>
      </c>
    </row>
    <row r="7239" spans="1:2" x14ac:dyDescent="0.25">
      <c r="A7239" s="62">
        <v>41105339</v>
      </c>
      <c r="B7239" s="63" t="s">
        <v>1553</v>
      </c>
    </row>
    <row r="7240" spans="1:2" x14ac:dyDescent="0.25">
      <c r="A7240" s="62">
        <v>41105501</v>
      </c>
      <c r="B7240" s="63" t="s">
        <v>15275</v>
      </c>
    </row>
    <row r="7241" spans="1:2" x14ac:dyDescent="0.25">
      <c r="A7241" s="62">
        <v>41105502</v>
      </c>
      <c r="B7241" s="63" t="s">
        <v>5539</v>
      </c>
    </row>
    <row r="7242" spans="1:2" x14ac:dyDescent="0.25">
      <c r="A7242" s="62">
        <v>41105503</v>
      </c>
      <c r="B7242" s="63" t="s">
        <v>10026</v>
      </c>
    </row>
    <row r="7243" spans="1:2" x14ac:dyDescent="0.25">
      <c r="A7243" s="62">
        <v>41105504</v>
      </c>
      <c r="B7243" s="63" t="s">
        <v>8778</v>
      </c>
    </row>
    <row r="7244" spans="1:2" x14ac:dyDescent="0.25">
      <c r="A7244" s="62">
        <v>41105505</v>
      </c>
      <c r="B7244" s="63" t="s">
        <v>16097</v>
      </c>
    </row>
    <row r="7245" spans="1:2" x14ac:dyDescent="0.25">
      <c r="A7245" s="62">
        <v>41105506</v>
      </c>
      <c r="B7245" s="63" t="s">
        <v>11623</v>
      </c>
    </row>
    <row r="7246" spans="1:2" x14ac:dyDescent="0.25">
      <c r="A7246" s="62">
        <v>41105507</v>
      </c>
      <c r="B7246" s="63" t="s">
        <v>1861</v>
      </c>
    </row>
    <row r="7247" spans="1:2" x14ac:dyDescent="0.25">
      <c r="A7247" s="62">
        <v>41105508</v>
      </c>
      <c r="B7247" s="63" t="s">
        <v>10307</v>
      </c>
    </row>
    <row r="7248" spans="1:2" x14ac:dyDescent="0.25">
      <c r="A7248" s="62">
        <v>41105509</v>
      </c>
      <c r="B7248" s="63" t="s">
        <v>7294</v>
      </c>
    </row>
    <row r="7249" spans="1:2" x14ac:dyDescent="0.25">
      <c r="A7249" s="62">
        <v>41105510</v>
      </c>
      <c r="B7249" s="63" t="s">
        <v>1588</v>
      </c>
    </row>
    <row r="7250" spans="1:2" x14ac:dyDescent="0.25">
      <c r="A7250" s="62">
        <v>41105511</v>
      </c>
      <c r="B7250" s="63" t="s">
        <v>1556</v>
      </c>
    </row>
    <row r="7251" spans="1:2" x14ac:dyDescent="0.25">
      <c r="A7251" s="62">
        <v>41105512</v>
      </c>
      <c r="B7251" s="63" t="s">
        <v>17148</v>
      </c>
    </row>
    <row r="7252" spans="1:2" x14ac:dyDescent="0.25">
      <c r="A7252" s="62">
        <v>41105513</v>
      </c>
      <c r="B7252" s="63" t="s">
        <v>11405</v>
      </c>
    </row>
    <row r="7253" spans="1:2" x14ac:dyDescent="0.25">
      <c r="A7253" s="62">
        <v>41105514</v>
      </c>
      <c r="B7253" s="63" t="s">
        <v>5799</v>
      </c>
    </row>
    <row r="7254" spans="1:2" x14ac:dyDescent="0.25">
      <c r="A7254" s="62">
        <v>41105515</v>
      </c>
      <c r="B7254" s="63" t="s">
        <v>7957</v>
      </c>
    </row>
    <row r="7255" spans="1:2" x14ac:dyDescent="0.25">
      <c r="A7255" s="62">
        <v>41105516</v>
      </c>
      <c r="B7255" s="63" t="s">
        <v>9666</v>
      </c>
    </row>
    <row r="7256" spans="1:2" x14ac:dyDescent="0.25">
      <c r="A7256" s="62">
        <v>41105517</v>
      </c>
      <c r="B7256" s="63" t="s">
        <v>2732</v>
      </c>
    </row>
    <row r="7257" spans="1:2" x14ac:dyDescent="0.25">
      <c r="A7257" s="62">
        <v>41105518</v>
      </c>
      <c r="B7257" s="63" t="s">
        <v>6671</v>
      </c>
    </row>
    <row r="7258" spans="1:2" x14ac:dyDescent="0.25">
      <c r="A7258" s="62">
        <v>41105519</v>
      </c>
      <c r="B7258" s="63" t="s">
        <v>1113</v>
      </c>
    </row>
    <row r="7259" spans="1:2" x14ac:dyDescent="0.25">
      <c r="A7259" s="62">
        <v>41105520</v>
      </c>
      <c r="B7259" s="63" t="s">
        <v>4833</v>
      </c>
    </row>
    <row r="7260" spans="1:2" x14ac:dyDescent="0.25">
      <c r="A7260" s="62">
        <v>41105601</v>
      </c>
      <c r="B7260" s="63" t="s">
        <v>16827</v>
      </c>
    </row>
    <row r="7261" spans="1:2" x14ac:dyDescent="0.25">
      <c r="A7261" s="62">
        <v>41105701</v>
      </c>
      <c r="B7261" s="63" t="s">
        <v>17483</v>
      </c>
    </row>
    <row r="7262" spans="1:2" x14ac:dyDescent="0.25">
      <c r="A7262" s="62">
        <v>41105801</v>
      </c>
      <c r="B7262" s="63" t="s">
        <v>5472</v>
      </c>
    </row>
    <row r="7263" spans="1:2" x14ac:dyDescent="0.25">
      <c r="A7263" s="62">
        <v>41105802</v>
      </c>
      <c r="B7263" s="63" t="s">
        <v>4364</v>
      </c>
    </row>
    <row r="7264" spans="1:2" x14ac:dyDescent="0.25">
      <c r="A7264" s="62">
        <v>41105803</v>
      </c>
      <c r="B7264" s="63" t="s">
        <v>11891</v>
      </c>
    </row>
    <row r="7265" spans="1:2" x14ac:dyDescent="0.25">
      <c r="A7265" s="62">
        <v>41105804</v>
      </c>
      <c r="B7265" s="63" t="s">
        <v>8477</v>
      </c>
    </row>
    <row r="7266" spans="1:2" x14ac:dyDescent="0.25">
      <c r="A7266" s="62">
        <v>41105901</v>
      </c>
      <c r="B7266" s="63" t="s">
        <v>438</v>
      </c>
    </row>
    <row r="7267" spans="1:2" x14ac:dyDescent="0.25">
      <c r="A7267" s="62">
        <v>41105902</v>
      </c>
      <c r="B7267" s="63" t="s">
        <v>12580</v>
      </c>
    </row>
    <row r="7268" spans="1:2" x14ac:dyDescent="0.25">
      <c r="A7268" s="62">
        <v>41105903</v>
      </c>
      <c r="B7268" s="63" t="s">
        <v>8005</v>
      </c>
    </row>
    <row r="7269" spans="1:2" x14ac:dyDescent="0.25">
      <c r="A7269" s="62">
        <v>41105904</v>
      </c>
      <c r="B7269" s="63" t="s">
        <v>3635</v>
      </c>
    </row>
    <row r="7270" spans="1:2" x14ac:dyDescent="0.25">
      <c r="A7270" s="62">
        <v>41105905</v>
      </c>
      <c r="B7270" s="63" t="s">
        <v>14842</v>
      </c>
    </row>
    <row r="7271" spans="1:2" x14ac:dyDescent="0.25">
      <c r="A7271" s="62">
        <v>41105906</v>
      </c>
      <c r="B7271" s="63" t="s">
        <v>9455</v>
      </c>
    </row>
    <row r="7272" spans="1:2" x14ac:dyDescent="0.25">
      <c r="A7272" s="62">
        <v>41105907</v>
      </c>
      <c r="B7272" s="63" t="s">
        <v>15360</v>
      </c>
    </row>
    <row r="7273" spans="1:2" x14ac:dyDescent="0.25">
      <c r="A7273" s="62">
        <v>41105908</v>
      </c>
      <c r="B7273" s="63" t="s">
        <v>952</v>
      </c>
    </row>
    <row r="7274" spans="1:2" x14ac:dyDescent="0.25">
      <c r="A7274" s="62">
        <v>41106001</v>
      </c>
      <c r="B7274" s="63" t="s">
        <v>4533</v>
      </c>
    </row>
    <row r="7275" spans="1:2" x14ac:dyDescent="0.25">
      <c r="A7275" s="62">
        <v>41106002</v>
      </c>
      <c r="B7275" s="63" t="s">
        <v>18256</v>
      </c>
    </row>
    <row r="7276" spans="1:2" x14ac:dyDescent="0.25">
      <c r="A7276" s="62">
        <v>41106003</v>
      </c>
      <c r="B7276" s="63" t="s">
        <v>15891</v>
      </c>
    </row>
    <row r="7277" spans="1:2" x14ac:dyDescent="0.25">
      <c r="A7277" s="62">
        <v>41106004</v>
      </c>
      <c r="B7277" s="63" t="s">
        <v>12739</v>
      </c>
    </row>
    <row r="7278" spans="1:2" x14ac:dyDescent="0.25">
      <c r="A7278" s="62">
        <v>41106005</v>
      </c>
      <c r="B7278" s="63" t="s">
        <v>8682</v>
      </c>
    </row>
    <row r="7279" spans="1:2" x14ac:dyDescent="0.25">
      <c r="A7279" s="62">
        <v>41106006</v>
      </c>
      <c r="B7279" s="63" t="s">
        <v>3950</v>
      </c>
    </row>
    <row r="7280" spans="1:2" x14ac:dyDescent="0.25">
      <c r="A7280" s="62">
        <v>41106101</v>
      </c>
      <c r="B7280" s="63" t="s">
        <v>15531</v>
      </c>
    </row>
    <row r="7281" spans="1:2" x14ac:dyDescent="0.25">
      <c r="A7281" s="62">
        <v>41106102</v>
      </c>
      <c r="B7281" s="63" t="s">
        <v>9308</v>
      </c>
    </row>
    <row r="7282" spans="1:2" x14ac:dyDescent="0.25">
      <c r="A7282" s="62">
        <v>41106103</v>
      </c>
      <c r="B7282" s="63" t="s">
        <v>14302</v>
      </c>
    </row>
    <row r="7283" spans="1:2" x14ac:dyDescent="0.25">
      <c r="A7283" s="62">
        <v>41106104</v>
      </c>
      <c r="B7283" s="63" t="s">
        <v>16522</v>
      </c>
    </row>
    <row r="7284" spans="1:2" x14ac:dyDescent="0.25">
      <c r="A7284" s="62">
        <v>41106201</v>
      </c>
      <c r="B7284" s="63" t="s">
        <v>8896</v>
      </c>
    </row>
    <row r="7285" spans="1:2" x14ac:dyDescent="0.25">
      <c r="A7285" s="62">
        <v>41106202</v>
      </c>
      <c r="B7285" s="63" t="s">
        <v>11857</v>
      </c>
    </row>
    <row r="7286" spans="1:2" x14ac:dyDescent="0.25">
      <c r="A7286" s="62">
        <v>41106203</v>
      </c>
      <c r="B7286" s="63" t="s">
        <v>6807</v>
      </c>
    </row>
    <row r="7287" spans="1:2" x14ac:dyDescent="0.25">
      <c r="A7287" s="62">
        <v>41106204</v>
      </c>
      <c r="B7287" s="63" t="s">
        <v>11297</v>
      </c>
    </row>
    <row r="7288" spans="1:2" x14ac:dyDescent="0.25">
      <c r="A7288" s="62">
        <v>41106205</v>
      </c>
      <c r="B7288" s="63" t="s">
        <v>10254</v>
      </c>
    </row>
    <row r="7289" spans="1:2" x14ac:dyDescent="0.25">
      <c r="A7289" s="62">
        <v>41106206</v>
      </c>
      <c r="B7289" s="63" t="s">
        <v>15223</v>
      </c>
    </row>
    <row r="7290" spans="1:2" x14ac:dyDescent="0.25">
      <c r="A7290" s="62">
        <v>41106207</v>
      </c>
      <c r="B7290" s="63" t="s">
        <v>689</v>
      </c>
    </row>
    <row r="7291" spans="1:2" x14ac:dyDescent="0.25">
      <c r="A7291" s="62">
        <v>41106208</v>
      </c>
      <c r="B7291" s="63" t="s">
        <v>16652</v>
      </c>
    </row>
    <row r="7292" spans="1:2" x14ac:dyDescent="0.25">
      <c r="A7292" s="62">
        <v>41106209</v>
      </c>
      <c r="B7292" s="63" t="s">
        <v>3290</v>
      </c>
    </row>
    <row r="7293" spans="1:2" x14ac:dyDescent="0.25">
      <c r="A7293" s="62">
        <v>41106210</v>
      </c>
      <c r="B7293" s="63" t="s">
        <v>18181</v>
      </c>
    </row>
    <row r="7294" spans="1:2" x14ac:dyDescent="0.25">
      <c r="A7294" s="62">
        <v>41106211</v>
      </c>
      <c r="B7294" s="63" t="s">
        <v>4309</v>
      </c>
    </row>
    <row r="7295" spans="1:2" x14ac:dyDescent="0.25">
      <c r="A7295" s="62">
        <v>41106212</v>
      </c>
      <c r="B7295" s="63" t="s">
        <v>4799</v>
      </c>
    </row>
    <row r="7296" spans="1:2" x14ac:dyDescent="0.25">
      <c r="A7296" s="62">
        <v>41106213</v>
      </c>
      <c r="B7296" s="63" t="s">
        <v>16412</v>
      </c>
    </row>
    <row r="7297" spans="1:2" x14ac:dyDescent="0.25">
      <c r="A7297" s="62">
        <v>41106214</v>
      </c>
      <c r="B7297" s="63" t="s">
        <v>4006</v>
      </c>
    </row>
    <row r="7298" spans="1:2" x14ac:dyDescent="0.25">
      <c r="A7298" s="62">
        <v>41106215</v>
      </c>
      <c r="B7298" s="63" t="s">
        <v>4954</v>
      </c>
    </row>
    <row r="7299" spans="1:2" x14ac:dyDescent="0.25">
      <c r="A7299" s="62">
        <v>41106216</v>
      </c>
      <c r="B7299" s="63" t="s">
        <v>2850</v>
      </c>
    </row>
    <row r="7300" spans="1:2" x14ac:dyDescent="0.25">
      <c r="A7300" s="62">
        <v>41106217</v>
      </c>
      <c r="B7300" s="63" t="s">
        <v>11544</v>
      </c>
    </row>
    <row r="7301" spans="1:2" x14ac:dyDescent="0.25">
      <c r="A7301" s="62">
        <v>41106218</v>
      </c>
      <c r="B7301" s="63" t="s">
        <v>2929</v>
      </c>
    </row>
    <row r="7302" spans="1:2" x14ac:dyDescent="0.25">
      <c r="A7302" s="62">
        <v>41106219</v>
      </c>
      <c r="B7302" s="63" t="s">
        <v>14999</v>
      </c>
    </row>
    <row r="7303" spans="1:2" x14ac:dyDescent="0.25">
      <c r="A7303" s="62">
        <v>41106220</v>
      </c>
      <c r="B7303" s="63" t="s">
        <v>16278</v>
      </c>
    </row>
    <row r="7304" spans="1:2" x14ac:dyDescent="0.25">
      <c r="A7304" s="62">
        <v>41106221</v>
      </c>
      <c r="B7304" s="63" t="s">
        <v>12956</v>
      </c>
    </row>
    <row r="7305" spans="1:2" x14ac:dyDescent="0.25">
      <c r="A7305" s="62">
        <v>41106222</v>
      </c>
      <c r="B7305" s="63" t="s">
        <v>4000</v>
      </c>
    </row>
    <row r="7306" spans="1:2" x14ac:dyDescent="0.25">
      <c r="A7306" s="62">
        <v>41106223</v>
      </c>
      <c r="B7306" s="63" t="s">
        <v>7245</v>
      </c>
    </row>
    <row r="7307" spans="1:2" x14ac:dyDescent="0.25">
      <c r="A7307" s="62">
        <v>41106301</v>
      </c>
      <c r="B7307" s="63" t="s">
        <v>12179</v>
      </c>
    </row>
    <row r="7308" spans="1:2" x14ac:dyDescent="0.25">
      <c r="A7308" s="62">
        <v>41106302</v>
      </c>
      <c r="B7308" s="63" t="s">
        <v>15242</v>
      </c>
    </row>
    <row r="7309" spans="1:2" x14ac:dyDescent="0.25">
      <c r="A7309" s="62">
        <v>41106303</v>
      </c>
      <c r="B7309" s="63" t="s">
        <v>6475</v>
      </c>
    </row>
    <row r="7310" spans="1:2" x14ac:dyDescent="0.25">
      <c r="A7310" s="62">
        <v>41106304</v>
      </c>
      <c r="B7310" s="63" t="s">
        <v>9293</v>
      </c>
    </row>
    <row r="7311" spans="1:2" x14ac:dyDescent="0.25">
      <c r="A7311" s="62">
        <v>41106305</v>
      </c>
      <c r="B7311" s="63" t="s">
        <v>7745</v>
      </c>
    </row>
    <row r="7312" spans="1:2" x14ac:dyDescent="0.25">
      <c r="A7312" s="62">
        <v>41106306</v>
      </c>
      <c r="B7312" s="63" t="s">
        <v>18472</v>
      </c>
    </row>
    <row r="7313" spans="1:2" x14ac:dyDescent="0.25">
      <c r="A7313" s="62">
        <v>41106307</v>
      </c>
      <c r="B7313" s="63" t="s">
        <v>12909</v>
      </c>
    </row>
    <row r="7314" spans="1:2" x14ac:dyDescent="0.25">
      <c r="A7314" s="62">
        <v>41106308</v>
      </c>
      <c r="B7314" s="63" t="s">
        <v>10969</v>
      </c>
    </row>
    <row r="7315" spans="1:2" x14ac:dyDescent="0.25">
      <c r="A7315" s="62">
        <v>41106309</v>
      </c>
      <c r="B7315" s="63" t="s">
        <v>2279</v>
      </c>
    </row>
    <row r="7316" spans="1:2" x14ac:dyDescent="0.25">
      <c r="A7316" s="62">
        <v>41106310</v>
      </c>
      <c r="B7316" s="63" t="s">
        <v>2595</v>
      </c>
    </row>
    <row r="7317" spans="1:2" x14ac:dyDescent="0.25">
      <c r="A7317" s="62">
        <v>41106311</v>
      </c>
      <c r="B7317" s="63" t="s">
        <v>14073</v>
      </c>
    </row>
    <row r="7318" spans="1:2" x14ac:dyDescent="0.25">
      <c r="A7318" s="62">
        <v>41106312</v>
      </c>
      <c r="B7318" s="63" t="s">
        <v>4069</v>
      </c>
    </row>
    <row r="7319" spans="1:2" x14ac:dyDescent="0.25">
      <c r="A7319" s="62">
        <v>41106313</v>
      </c>
      <c r="B7319" s="63" t="s">
        <v>12907</v>
      </c>
    </row>
    <row r="7320" spans="1:2" x14ac:dyDescent="0.25">
      <c r="A7320" s="62">
        <v>41106314</v>
      </c>
      <c r="B7320" s="63" t="s">
        <v>16650</v>
      </c>
    </row>
    <row r="7321" spans="1:2" x14ac:dyDescent="0.25">
      <c r="A7321" s="62">
        <v>41106401</v>
      </c>
      <c r="B7321" s="63" t="s">
        <v>2944</v>
      </c>
    </row>
    <row r="7322" spans="1:2" x14ac:dyDescent="0.25">
      <c r="A7322" s="62">
        <v>41106402</v>
      </c>
      <c r="B7322" s="63" t="s">
        <v>5657</v>
      </c>
    </row>
    <row r="7323" spans="1:2" x14ac:dyDescent="0.25">
      <c r="A7323" s="62">
        <v>41106403</v>
      </c>
      <c r="B7323" s="63" t="s">
        <v>1981</v>
      </c>
    </row>
    <row r="7324" spans="1:2" x14ac:dyDescent="0.25">
      <c r="A7324" s="62">
        <v>41106501</v>
      </c>
      <c r="B7324" s="63" t="s">
        <v>9504</v>
      </c>
    </row>
    <row r="7325" spans="1:2" x14ac:dyDescent="0.25">
      <c r="A7325" s="62">
        <v>41106502</v>
      </c>
      <c r="B7325" s="63" t="s">
        <v>3576</v>
      </c>
    </row>
    <row r="7326" spans="1:2" x14ac:dyDescent="0.25">
      <c r="A7326" s="62">
        <v>41106503</v>
      </c>
      <c r="B7326" s="63" t="s">
        <v>3816</v>
      </c>
    </row>
    <row r="7327" spans="1:2" x14ac:dyDescent="0.25">
      <c r="A7327" s="62">
        <v>41106504</v>
      </c>
      <c r="B7327" s="63" t="s">
        <v>845</v>
      </c>
    </row>
    <row r="7328" spans="1:2" x14ac:dyDescent="0.25">
      <c r="A7328" s="62">
        <v>41106505</v>
      </c>
      <c r="B7328" s="63" t="s">
        <v>14890</v>
      </c>
    </row>
    <row r="7329" spans="1:2" x14ac:dyDescent="0.25">
      <c r="A7329" s="62">
        <v>41106506</v>
      </c>
      <c r="B7329" s="63" t="s">
        <v>9191</v>
      </c>
    </row>
    <row r="7330" spans="1:2" x14ac:dyDescent="0.25">
      <c r="A7330" s="62">
        <v>41106507</v>
      </c>
      <c r="B7330" s="63" t="s">
        <v>16855</v>
      </c>
    </row>
    <row r="7331" spans="1:2" x14ac:dyDescent="0.25">
      <c r="A7331" s="62">
        <v>41106508</v>
      </c>
      <c r="B7331" s="63" t="s">
        <v>7969</v>
      </c>
    </row>
    <row r="7332" spans="1:2" x14ac:dyDescent="0.25">
      <c r="A7332" s="62">
        <v>41106509</v>
      </c>
      <c r="B7332" s="63" t="s">
        <v>5393</v>
      </c>
    </row>
    <row r="7333" spans="1:2" x14ac:dyDescent="0.25">
      <c r="A7333" s="62">
        <v>41106510</v>
      </c>
      <c r="B7333" s="63" t="s">
        <v>7646</v>
      </c>
    </row>
    <row r="7334" spans="1:2" x14ac:dyDescent="0.25">
      <c r="A7334" s="62">
        <v>41106511</v>
      </c>
      <c r="B7334" s="63" t="s">
        <v>12176</v>
      </c>
    </row>
    <row r="7335" spans="1:2" x14ac:dyDescent="0.25">
      <c r="A7335" s="62">
        <v>41106512</v>
      </c>
      <c r="B7335" s="63" t="s">
        <v>6936</v>
      </c>
    </row>
    <row r="7336" spans="1:2" x14ac:dyDescent="0.25">
      <c r="A7336" s="62">
        <v>41106513</v>
      </c>
      <c r="B7336" s="63" t="s">
        <v>9203</v>
      </c>
    </row>
    <row r="7337" spans="1:2" x14ac:dyDescent="0.25">
      <c r="A7337" s="62">
        <v>41106514</v>
      </c>
      <c r="B7337" s="63" t="s">
        <v>8326</v>
      </c>
    </row>
    <row r="7338" spans="1:2" x14ac:dyDescent="0.25">
      <c r="A7338" s="62">
        <v>41106515</v>
      </c>
      <c r="B7338" s="63" t="s">
        <v>18556</v>
      </c>
    </row>
    <row r="7339" spans="1:2" x14ac:dyDescent="0.25">
      <c r="A7339" s="62">
        <v>41106601</v>
      </c>
      <c r="B7339" s="63" t="s">
        <v>9008</v>
      </c>
    </row>
    <row r="7340" spans="1:2" x14ac:dyDescent="0.25">
      <c r="A7340" s="62">
        <v>41106602</v>
      </c>
      <c r="B7340" s="63" t="s">
        <v>8700</v>
      </c>
    </row>
    <row r="7341" spans="1:2" x14ac:dyDescent="0.25">
      <c r="A7341" s="62">
        <v>41106603</v>
      </c>
      <c r="B7341" s="63" t="s">
        <v>11023</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15656</v>
      </c>
    </row>
    <row r="7346" spans="1:2" x14ac:dyDescent="0.25">
      <c r="A7346" s="62">
        <v>41106608</v>
      </c>
      <c r="B7346" s="63" t="s">
        <v>16993</v>
      </c>
    </row>
    <row r="7347" spans="1:2" x14ac:dyDescent="0.25">
      <c r="A7347" s="62">
        <v>41106609</v>
      </c>
      <c r="B7347" s="63" t="s">
        <v>17794</v>
      </c>
    </row>
    <row r="7348" spans="1:2" x14ac:dyDescent="0.25">
      <c r="A7348" s="62">
        <v>41106610</v>
      </c>
      <c r="B7348" s="63" t="s">
        <v>2440</v>
      </c>
    </row>
    <row r="7349" spans="1:2" x14ac:dyDescent="0.25">
      <c r="A7349" s="62">
        <v>41106611</v>
      </c>
      <c r="B7349" s="63" t="s">
        <v>17396</v>
      </c>
    </row>
    <row r="7350" spans="1:2" x14ac:dyDescent="0.25">
      <c r="A7350" s="62">
        <v>41106612</v>
      </c>
      <c r="B7350" s="63" t="s">
        <v>16697</v>
      </c>
    </row>
    <row r="7351" spans="1:2" x14ac:dyDescent="0.25">
      <c r="A7351" s="62">
        <v>41106613</v>
      </c>
      <c r="B7351" s="63" t="s">
        <v>5337</v>
      </c>
    </row>
    <row r="7352" spans="1:2" x14ac:dyDescent="0.25">
      <c r="A7352" s="62">
        <v>41106614</v>
      </c>
      <c r="B7352" s="63" t="s">
        <v>9326</v>
      </c>
    </row>
    <row r="7353" spans="1:2" x14ac:dyDescent="0.25">
      <c r="A7353" s="62">
        <v>41106615</v>
      </c>
      <c r="B7353" s="63" t="s">
        <v>7147</v>
      </c>
    </row>
    <row r="7354" spans="1:2" x14ac:dyDescent="0.25">
      <c r="A7354" s="62">
        <v>41106616</v>
      </c>
      <c r="B7354" s="63" t="s">
        <v>6883</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16546</v>
      </c>
    </row>
    <row r="7359" spans="1:2" x14ac:dyDescent="0.25">
      <c r="A7359" s="62">
        <v>41106621</v>
      </c>
      <c r="B7359" s="63" t="s">
        <v>5042</v>
      </c>
    </row>
    <row r="7360" spans="1:2" x14ac:dyDescent="0.25">
      <c r="A7360" s="62">
        <v>41106622</v>
      </c>
      <c r="B7360" s="63" t="s">
        <v>12120</v>
      </c>
    </row>
    <row r="7361" spans="1:2" x14ac:dyDescent="0.25">
      <c r="A7361" s="62">
        <v>41111501</v>
      </c>
      <c r="B7361" s="63" t="s">
        <v>1097</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7569</v>
      </c>
    </row>
    <row r="7366" spans="1:2" x14ac:dyDescent="0.25">
      <c r="A7366" s="62">
        <v>41111506</v>
      </c>
      <c r="B7366" s="63" t="s">
        <v>16623</v>
      </c>
    </row>
    <row r="7367" spans="1:2" x14ac:dyDescent="0.25">
      <c r="A7367" s="62">
        <v>41111507</v>
      </c>
      <c r="B7367" s="63" t="s">
        <v>37</v>
      </c>
    </row>
    <row r="7368" spans="1:2" x14ac:dyDescent="0.25">
      <c r="A7368" s="62">
        <v>41111508</v>
      </c>
      <c r="B7368" s="63" t="s">
        <v>15541</v>
      </c>
    </row>
    <row r="7369" spans="1:2" x14ac:dyDescent="0.25">
      <c r="A7369" s="62">
        <v>41111509</v>
      </c>
      <c r="B7369" s="63" t="s">
        <v>2618</v>
      </c>
    </row>
    <row r="7370" spans="1:2" x14ac:dyDescent="0.25">
      <c r="A7370" s="62">
        <v>41111510</v>
      </c>
      <c r="B7370" s="63" t="s">
        <v>8430</v>
      </c>
    </row>
    <row r="7371" spans="1:2" x14ac:dyDescent="0.25">
      <c r="A7371" s="62">
        <v>41111511</v>
      </c>
      <c r="B7371" s="63" t="s">
        <v>5054</v>
      </c>
    </row>
    <row r="7372" spans="1:2" x14ac:dyDescent="0.25">
      <c r="A7372" s="62">
        <v>41111512</v>
      </c>
      <c r="B7372" s="63" t="s">
        <v>17609</v>
      </c>
    </row>
    <row r="7373" spans="1:2" x14ac:dyDescent="0.25">
      <c r="A7373" s="62">
        <v>41111513</v>
      </c>
      <c r="B7373" s="63" t="s">
        <v>15384</v>
      </c>
    </row>
    <row r="7374" spans="1:2" x14ac:dyDescent="0.25">
      <c r="A7374" s="62">
        <v>41111515</v>
      </c>
      <c r="B7374" s="63" t="s">
        <v>7351</v>
      </c>
    </row>
    <row r="7375" spans="1:2" x14ac:dyDescent="0.25">
      <c r="A7375" s="62">
        <v>41111516</v>
      </c>
      <c r="B7375" s="63" t="s">
        <v>17745</v>
      </c>
    </row>
    <row r="7376" spans="1:2" x14ac:dyDescent="0.25">
      <c r="A7376" s="62">
        <v>41111517</v>
      </c>
      <c r="B7376" s="63" t="s">
        <v>2998</v>
      </c>
    </row>
    <row r="7377" spans="1:2" x14ac:dyDescent="0.25">
      <c r="A7377" s="62">
        <v>41111601</v>
      </c>
      <c r="B7377" s="63" t="s">
        <v>18251</v>
      </c>
    </row>
    <row r="7378" spans="1:2" x14ac:dyDescent="0.25">
      <c r="A7378" s="62">
        <v>41111602</v>
      </c>
      <c r="B7378" s="63" t="s">
        <v>7592</v>
      </c>
    </row>
    <row r="7379" spans="1:2" x14ac:dyDescent="0.25">
      <c r="A7379" s="62">
        <v>41111603</v>
      </c>
      <c r="B7379" s="63" t="s">
        <v>8575</v>
      </c>
    </row>
    <row r="7380" spans="1:2" x14ac:dyDescent="0.25">
      <c r="A7380" s="62">
        <v>41111604</v>
      </c>
      <c r="B7380" s="63" t="s">
        <v>16214</v>
      </c>
    </row>
    <row r="7381" spans="1:2" x14ac:dyDescent="0.25">
      <c r="A7381" s="62">
        <v>41111605</v>
      </c>
      <c r="B7381" s="63" t="s">
        <v>8713</v>
      </c>
    </row>
    <row r="7382" spans="1:2" x14ac:dyDescent="0.25">
      <c r="A7382" s="62">
        <v>41111606</v>
      </c>
      <c r="B7382" s="63" t="s">
        <v>2157</v>
      </c>
    </row>
    <row r="7383" spans="1:2" x14ac:dyDescent="0.25">
      <c r="A7383" s="62">
        <v>41111607</v>
      </c>
      <c r="B7383" s="63" t="s">
        <v>13620</v>
      </c>
    </row>
    <row r="7384" spans="1:2" x14ac:dyDescent="0.25">
      <c r="A7384" s="62">
        <v>41111613</v>
      </c>
      <c r="B7384" s="63" t="s">
        <v>13573</v>
      </c>
    </row>
    <row r="7385" spans="1:2" x14ac:dyDescent="0.25">
      <c r="A7385" s="62">
        <v>41111614</v>
      </c>
      <c r="B7385" s="63" t="s">
        <v>4355</v>
      </c>
    </row>
    <row r="7386" spans="1:2" x14ac:dyDescent="0.25">
      <c r="A7386" s="62">
        <v>41111615</v>
      </c>
      <c r="B7386" s="63" t="s">
        <v>2147</v>
      </c>
    </row>
    <row r="7387" spans="1:2" x14ac:dyDescent="0.25">
      <c r="A7387" s="62">
        <v>41111616</v>
      </c>
      <c r="B7387" s="63" t="s">
        <v>680</v>
      </c>
    </row>
    <row r="7388" spans="1:2" x14ac:dyDescent="0.25">
      <c r="A7388" s="62">
        <v>41111617</v>
      </c>
      <c r="B7388" s="63" t="s">
        <v>8044</v>
      </c>
    </row>
    <row r="7389" spans="1:2" x14ac:dyDescent="0.25">
      <c r="A7389" s="62">
        <v>41111618</v>
      </c>
      <c r="B7389" s="63" t="s">
        <v>12071</v>
      </c>
    </row>
    <row r="7390" spans="1:2" x14ac:dyDescent="0.25">
      <c r="A7390" s="62">
        <v>41111619</v>
      </c>
      <c r="B7390" s="63" t="s">
        <v>13622</v>
      </c>
    </row>
    <row r="7391" spans="1:2" x14ac:dyDescent="0.25">
      <c r="A7391" s="62">
        <v>41111620</v>
      </c>
      <c r="B7391" s="63" t="s">
        <v>10868</v>
      </c>
    </row>
    <row r="7392" spans="1:2" x14ac:dyDescent="0.25">
      <c r="A7392" s="62">
        <v>41111621</v>
      </c>
      <c r="B7392" s="63" t="s">
        <v>18255</v>
      </c>
    </row>
    <row r="7393" spans="1:2" x14ac:dyDescent="0.25">
      <c r="A7393" s="62">
        <v>41111622</v>
      </c>
      <c r="B7393" s="63" t="s">
        <v>3324</v>
      </c>
    </row>
    <row r="7394" spans="1:2" x14ac:dyDescent="0.25">
      <c r="A7394" s="62">
        <v>41111623</v>
      </c>
      <c r="B7394" s="63" t="s">
        <v>16372</v>
      </c>
    </row>
    <row r="7395" spans="1:2" x14ac:dyDescent="0.25">
      <c r="A7395" s="62">
        <v>41111701</v>
      </c>
      <c r="B7395" s="63" t="s">
        <v>13337</v>
      </c>
    </row>
    <row r="7396" spans="1:2" x14ac:dyDescent="0.25">
      <c r="A7396" s="62">
        <v>41111702</v>
      </c>
      <c r="B7396" s="63" t="s">
        <v>8559</v>
      </c>
    </row>
    <row r="7397" spans="1:2" x14ac:dyDescent="0.25">
      <c r="A7397" s="62">
        <v>41111703</v>
      </c>
      <c r="B7397" s="63" t="s">
        <v>10498</v>
      </c>
    </row>
    <row r="7398" spans="1:2" x14ac:dyDescent="0.25">
      <c r="A7398" s="62">
        <v>41111704</v>
      </c>
      <c r="B7398" s="63" t="s">
        <v>2150</v>
      </c>
    </row>
    <row r="7399" spans="1:2" x14ac:dyDescent="0.25">
      <c r="A7399" s="62">
        <v>41111705</v>
      </c>
      <c r="B7399" s="63" t="s">
        <v>15286</v>
      </c>
    </row>
    <row r="7400" spans="1:2" x14ac:dyDescent="0.25">
      <c r="A7400" s="62">
        <v>41111706</v>
      </c>
      <c r="B7400" s="63" t="s">
        <v>1671</v>
      </c>
    </row>
    <row r="7401" spans="1:2" x14ac:dyDescent="0.25">
      <c r="A7401" s="62">
        <v>41111707</v>
      </c>
      <c r="B7401" s="63" t="s">
        <v>5741</v>
      </c>
    </row>
    <row r="7402" spans="1:2" x14ac:dyDescent="0.25">
      <c r="A7402" s="62">
        <v>41111708</v>
      </c>
      <c r="B7402" s="63" t="s">
        <v>6485</v>
      </c>
    </row>
    <row r="7403" spans="1:2" x14ac:dyDescent="0.25">
      <c r="A7403" s="62">
        <v>41111709</v>
      </c>
      <c r="B7403" s="63" t="s">
        <v>208</v>
      </c>
    </row>
    <row r="7404" spans="1:2" x14ac:dyDescent="0.25">
      <c r="A7404" s="62">
        <v>41111710</v>
      </c>
      <c r="B7404" s="63" t="s">
        <v>10917</v>
      </c>
    </row>
    <row r="7405" spans="1:2" x14ac:dyDescent="0.25">
      <c r="A7405" s="62">
        <v>41111711</v>
      </c>
      <c r="B7405" s="63" t="s">
        <v>6945</v>
      </c>
    </row>
    <row r="7406" spans="1:2" x14ac:dyDescent="0.25">
      <c r="A7406" s="62">
        <v>41111712</v>
      </c>
      <c r="B7406" s="63" t="s">
        <v>14023</v>
      </c>
    </row>
    <row r="7407" spans="1:2" x14ac:dyDescent="0.25">
      <c r="A7407" s="62">
        <v>41111713</v>
      </c>
      <c r="B7407" s="63" t="s">
        <v>6840</v>
      </c>
    </row>
    <row r="7408" spans="1:2" x14ac:dyDescent="0.25">
      <c r="A7408" s="62">
        <v>41111714</v>
      </c>
      <c r="B7408" s="63" t="s">
        <v>4621</v>
      </c>
    </row>
    <row r="7409" spans="1:2" x14ac:dyDescent="0.25">
      <c r="A7409" s="62">
        <v>41111715</v>
      </c>
      <c r="B7409" s="63" t="s">
        <v>17122</v>
      </c>
    </row>
    <row r="7410" spans="1:2" x14ac:dyDescent="0.25">
      <c r="A7410" s="62">
        <v>41111716</v>
      </c>
      <c r="B7410" s="63" t="s">
        <v>2735</v>
      </c>
    </row>
    <row r="7411" spans="1:2" x14ac:dyDescent="0.25">
      <c r="A7411" s="62">
        <v>41111717</v>
      </c>
      <c r="B7411" s="63" t="s">
        <v>16640</v>
      </c>
    </row>
    <row r="7412" spans="1:2" x14ac:dyDescent="0.25">
      <c r="A7412" s="62">
        <v>41111718</v>
      </c>
      <c r="B7412" s="63" t="s">
        <v>7873</v>
      </c>
    </row>
    <row r="7413" spans="1:2" x14ac:dyDescent="0.25">
      <c r="A7413" s="62">
        <v>41111719</v>
      </c>
      <c r="B7413" s="63" t="s">
        <v>17055</v>
      </c>
    </row>
    <row r="7414" spans="1:2" x14ac:dyDescent="0.25">
      <c r="A7414" s="62">
        <v>41111720</v>
      </c>
      <c r="B7414" s="63" t="s">
        <v>6697</v>
      </c>
    </row>
    <row r="7415" spans="1:2" x14ac:dyDescent="0.25">
      <c r="A7415" s="62">
        <v>41111721</v>
      </c>
      <c r="B7415" s="63" t="s">
        <v>15709</v>
      </c>
    </row>
    <row r="7416" spans="1:2" x14ac:dyDescent="0.25">
      <c r="A7416" s="62">
        <v>41111722</v>
      </c>
      <c r="B7416" s="63" t="s">
        <v>6001</v>
      </c>
    </row>
    <row r="7417" spans="1:2" x14ac:dyDescent="0.25">
      <c r="A7417" s="62">
        <v>41111723</v>
      </c>
      <c r="B7417" s="63" t="s">
        <v>10444</v>
      </c>
    </row>
    <row r="7418" spans="1:2" x14ac:dyDescent="0.25">
      <c r="A7418" s="62">
        <v>41111724</v>
      </c>
      <c r="B7418" s="63" t="s">
        <v>13499</v>
      </c>
    </row>
    <row r="7419" spans="1:2" x14ac:dyDescent="0.25">
      <c r="A7419" s="62">
        <v>41111725</v>
      </c>
      <c r="B7419" s="63" t="s">
        <v>18081</v>
      </c>
    </row>
    <row r="7420" spans="1:2" x14ac:dyDescent="0.25">
      <c r="A7420" s="62">
        <v>41111726</v>
      </c>
      <c r="B7420" s="63" t="s">
        <v>12745</v>
      </c>
    </row>
    <row r="7421" spans="1:2" x14ac:dyDescent="0.25">
      <c r="A7421" s="62">
        <v>41111727</v>
      </c>
      <c r="B7421" s="63" t="s">
        <v>4775</v>
      </c>
    </row>
    <row r="7422" spans="1:2" x14ac:dyDescent="0.25">
      <c r="A7422" s="62">
        <v>41111728</v>
      </c>
      <c r="B7422" s="63" t="s">
        <v>5139</v>
      </c>
    </row>
    <row r="7423" spans="1:2" x14ac:dyDescent="0.25">
      <c r="A7423" s="62">
        <v>41111729</v>
      </c>
      <c r="B7423" s="63" t="s">
        <v>17968</v>
      </c>
    </row>
    <row r="7424" spans="1:2" x14ac:dyDescent="0.25">
      <c r="A7424" s="62">
        <v>41111730</v>
      </c>
      <c r="B7424" s="63" t="s">
        <v>3302</v>
      </c>
    </row>
    <row r="7425" spans="1:2" x14ac:dyDescent="0.25">
      <c r="A7425" s="62">
        <v>41111731</v>
      </c>
      <c r="B7425" s="63" t="s">
        <v>13356</v>
      </c>
    </row>
    <row r="7426" spans="1:2" x14ac:dyDescent="0.25">
      <c r="A7426" s="62">
        <v>41111733</v>
      </c>
      <c r="B7426" s="63" t="s">
        <v>13168</v>
      </c>
    </row>
    <row r="7427" spans="1:2" x14ac:dyDescent="0.25">
      <c r="A7427" s="62">
        <v>41111734</v>
      </c>
      <c r="B7427" s="63" t="s">
        <v>6087</v>
      </c>
    </row>
    <row r="7428" spans="1:2" x14ac:dyDescent="0.25">
      <c r="A7428" s="62">
        <v>41111735</v>
      </c>
      <c r="B7428" s="63" t="s">
        <v>17409</v>
      </c>
    </row>
    <row r="7429" spans="1:2" x14ac:dyDescent="0.25">
      <c r="A7429" s="62">
        <v>41111736</v>
      </c>
      <c r="B7429" s="63" t="s">
        <v>642</v>
      </c>
    </row>
    <row r="7430" spans="1:2" x14ac:dyDescent="0.25">
      <c r="A7430" s="62">
        <v>41111737</v>
      </c>
      <c r="B7430" s="63" t="s">
        <v>9563</v>
      </c>
    </row>
    <row r="7431" spans="1:2" x14ac:dyDescent="0.25">
      <c r="A7431" s="62">
        <v>41111738</v>
      </c>
      <c r="B7431" s="63" t="s">
        <v>7700</v>
      </c>
    </row>
    <row r="7432" spans="1:2" x14ac:dyDescent="0.25">
      <c r="A7432" s="62">
        <v>41111739</v>
      </c>
      <c r="B7432" s="63" t="s">
        <v>5254</v>
      </c>
    </row>
    <row r="7433" spans="1:2" x14ac:dyDescent="0.25">
      <c r="A7433" s="62">
        <v>41111801</v>
      </c>
      <c r="B7433" s="63" t="s">
        <v>6941</v>
      </c>
    </row>
    <row r="7434" spans="1:2" x14ac:dyDescent="0.25">
      <c r="A7434" s="62">
        <v>41111802</v>
      </c>
      <c r="B7434" s="63" t="s">
        <v>44</v>
      </c>
    </row>
    <row r="7435" spans="1:2" x14ac:dyDescent="0.25">
      <c r="A7435" s="62">
        <v>41111803</v>
      </c>
      <c r="B7435" s="63" t="s">
        <v>3578</v>
      </c>
    </row>
    <row r="7436" spans="1:2" x14ac:dyDescent="0.25">
      <c r="A7436" s="62">
        <v>41111804</v>
      </c>
      <c r="B7436" s="63" t="s">
        <v>16051</v>
      </c>
    </row>
    <row r="7437" spans="1:2" x14ac:dyDescent="0.25">
      <c r="A7437" s="62">
        <v>41111805</v>
      </c>
      <c r="B7437" s="63" t="s">
        <v>6648</v>
      </c>
    </row>
    <row r="7438" spans="1:2" x14ac:dyDescent="0.25">
      <c r="A7438" s="62">
        <v>41111806</v>
      </c>
      <c r="B7438" s="63" t="s">
        <v>1748</v>
      </c>
    </row>
    <row r="7439" spans="1:2" x14ac:dyDescent="0.25">
      <c r="A7439" s="62">
        <v>41111807</v>
      </c>
      <c r="B7439" s="63" t="s">
        <v>1543</v>
      </c>
    </row>
    <row r="7440" spans="1:2" x14ac:dyDescent="0.25">
      <c r="A7440" s="62">
        <v>41111808</v>
      </c>
      <c r="B7440" s="63" t="s">
        <v>10152</v>
      </c>
    </row>
    <row r="7441" spans="1:2" x14ac:dyDescent="0.25">
      <c r="A7441" s="62">
        <v>41111809</v>
      </c>
      <c r="B7441" s="63" t="s">
        <v>14406</v>
      </c>
    </row>
    <row r="7442" spans="1:2" x14ac:dyDescent="0.25">
      <c r="A7442" s="62">
        <v>41111901</v>
      </c>
      <c r="B7442" s="63" t="s">
        <v>4641</v>
      </c>
    </row>
    <row r="7443" spans="1:2" x14ac:dyDescent="0.25">
      <c r="A7443" s="62">
        <v>41111902</v>
      </c>
      <c r="B7443" s="63" t="s">
        <v>7553</v>
      </c>
    </row>
    <row r="7444" spans="1:2" x14ac:dyDescent="0.25">
      <c r="A7444" s="62">
        <v>41111903</v>
      </c>
      <c r="B7444" s="63" t="s">
        <v>4352</v>
      </c>
    </row>
    <row r="7445" spans="1:2" x14ac:dyDescent="0.25">
      <c r="A7445" s="62">
        <v>41111904</v>
      </c>
      <c r="B7445" s="63" t="s">
        <v>14243</v>
      </c>
    </row>
    <row r="7446" spans="1:2" x14ac:dyDescent="0.25">
      <c r="A7446" s="62">
        <v>41111905</v>
      </c>
      <c r="B7446" s="63" t="s">
        <v>510</v>
      </c>
    </row>
    <row r="7447" spans="1:2" x14ac:dyDescent="0.25">
      <c r="A7447" s="62">
        <v>41111906</v>
      </c>
      <c r="B7447" s="63" t="s">
        <v>15012</v>
      </c>
    </row>
    <row r="7448" spans="1:2" x14ac:dyDescent="0.25">
      <c r="A7448" s="62">
        <v>41111907</v>
      </c>
      <c r="B7448" s="63" t="s">
        <v>6357</v>
      </c>
    </row>
    <row r="7449" spans="1:2" x14ac:dyDescent="0.25">
      <c r="A7449" s="62">
        <v>41111908</v>
      </c>
      <c r="B7449" s="63" t="s">
        <v>2227</v>
      </c>
    </row>
    <row r="7450" spans="1:2" x14ac:dyDescent="0.25">
      <c r="A7450" s="62">
        <v>41111909</v>
      </c>
      <c r="B7450" s="63" t="s">
        <v>14289</v>
      </c>
    </row>
    <row r="7451" spans="1:2" x14ac:dyDescent="0.25">
      <c r="A7451" s="62">
        <v>41111910</v>
      </c>
      <c r="B7451" s="63" t="s">
        <v>8203</v>
      </c>
    </row>
    <row r="7452" spans="1:2" x14ac:dyDescent="0.25">
      <c r="A7452" s="62">
        <v>41111911</v>
      </c>
      <c r="B7452" s="63" t="s">
        <v>14572</v>
      </c>
    </row>
    <row r="7453" spans="1:2" x14ac:dyDescent="0.25">
      <c r="A7453" s="62">
        <v>41111912</v>
      </c>
      <c r="B7453" s="63" t="s">
        <v>2719</v>
      </c>
    </row>
    <row r="7454" spans="1:2" x14ac:dyDescent="0.25">
      <c r="A7454" s="62">
        <v>41111913</v>
      </c>
      <c r="B7454" s="63" t="s">
        <v>5755</v>
      </c>
    </row>
    <row r="7455" spans="1:2" x14ac:dyDescent="0.25">
      <c r="A7455" s="62">
        <v>41111914</v>
      </c>
      <c r="B7455" s="63" t="s">
        <v>15364</v>
      </c>
    </row>
    <row r="7456" spans="1:2" x14ac:dyDescent="0.25">
      <c r="A7456" s="62">
        <v>41111915</v>
      </c>
      <c r="B7456" s="63" t="s">
        <v>16084</v>
      </c>
    </row>
    <row r="7457" spans="1:2" x14ac:dyDescent="0.25">
      <c r="A7457" s="62">
        <v>41111916</v>
      </c>
      <c r="B7457" s="63" t="s">
        <v>13031</v>
      </c>
    </row>
    <row r="7458" spans="1:2" x14ac:dyDescent="0.25">
      <c r="A7458" s="62">
        <v>41111917</v>
      </c>
      <c r="B7458" s="63" t="s">
        <v>7968</v>
      </c>
    </row>
    <row r="7459" spans="1:2" x14ac:dyDescent="0.25">
      <c r="A7459" s="62">
        <v>41111918</v>
      </c>
      <c r="B7459" s="63" t="s">
        <v>16418</v>
      </c>
    </row>
    <row r="7460" spans="1:2" x14ac:dyDescent="0.25">
      <c r="A7460" s="62">
        <v>41111919</v>
      </c>
      <c r="B7460" s="63" t="s">
        <v>7089</v>
      </c>
    </row>
    <row r="7461" spans="1:2" x14ac:dyDescent="0.25">
      <c r="A7461" s="62">
        <v>41111920</v>
      </c>
      <c r="B7461" s="63" t="s">
        <v>14889</v>
      </c>
    </row>
    <row r="7462" spans="1:2" x14ac:dyDescent="0.25">
      <c r="A7462" s="62">
        <v>41111921</v>
      </c>
      <c r="B7462" s="63" t="s">
        <v>5946</v>
      </c>
    </row>
    <row r="7463" spans="1:2" x14ac:dyDescent="0.25">
      <c r="A7463" s="62">
        <v>41111922</v>
      </c>
      <c r="B7463" s="63" t="s">
        <v>17648</v>
      </c>
    </row>
    <row r="7464" spans="1:2" x14ac:dyDescent="0.25">
      <c r="A7464" s="62">
        <v>41111923</v>
      </c>
      <c r="B7464" s="63" t="s">
        <v>10524</v>
      </c>
    </row>
    <row r="7465" spans="1:2" x14ac:dyDescent="0.25">
      <c r="A7465" s="62">
        <v>41111924</v>
      </c>
      <c r="B7465" s="63" t="s">
        <v>5376</v>
      </c>
    </row>
    <row r="7466" spans="1:2" x14ac:dyDescent="0.25">
      <c r="A7466" s="62">
        <v>41111926</v>
      </c>
      <c r="B7466" s="63" t="s">
        <v>8142</v>
      </c>
    </row>
    <row r="7467" spans="1:2" x14ac:dyDescent="0.25">
      <c r="A7467" s="62">
        <v>41111927</v>
      </c>
      <c r="B7467" s="63" t="s">
        <v>6182</v>
      </c>
    </row>
    <row r="7468" spans="1:2" x14ac:dyDescent="0.25">
      <c r="A7468" s="62">
        <v>41111928</v>
      </c>
      <c r="B7468" s="63" t="s">
        <v>3862</v>
      </c>
    </row>
    <row r="7469" spans="1:2" x14ac:dyDescent="0.25">
      <c r="A7469" s="62">
        <v>41111929</v>
      </c>
      <c r="B7469" s="63" t="s">
        <v>9952</v>
      </c>
    </row>
    <row r="7470" spans="1:2" x14ac:dyDescent="0.25">
      <c r="A7470" s="62">
        <v>41111930</v>
      </c>
      <c r="B7470" s="63" t="s">
        <v>7975</v>
      </c>
    </row>
    <row r="7471" spans="1:2" x14ac:dyDescent="0.25">
      <c r="A7471" s="62">
        <v>41111931</v>
      </c>
      <c r="B7471" s="63" t="s">
        <v>15682</v>
      </c>
    </row>
    <row r="7472" spans="1:2" x14ac:dyDescent="0.25">
      <c r="A7472" s="62">
        <v>41111932</v>
      </c>
      <c r="B7472" s="63" t="s">
        <v>3969</v>
      </c>
    </row>
    <row r="7473" spans="1:2" x14ac:dyDescent="0.25">
      <c r="A7473" s="62">
        <v>41111933</v>
      </c>
      <c r="B7473" s="63" t="s">
        <v>7686</v>
      </c>
    </row>
    <row r="7474" spans="1:2" x14ac:dyDescent="0.25">
      <c r="A7474" s="62">
        <v>41111934</v>
      </c>
      <c r="B7474" s="63" t="s">
        <v>7076</v>
      </c>
    </row>
    <row r="7475" spans="1:2" x14ac:dyDescent="0.25">
      <c r="A7475" s="62">
        <v>41111935</v>
      </c>
      <c r="B7475" s="63" t="s">
        <v>4338</v>
      </c>
    </row>
    <row r="7476" spans="1:2" x14ac:dyDescent="0.25">
      <c r="A7476" s="62">
        <v>41111936</v>
      </c>
      <c r="B7476" s="63" t="s">
        <v>17874</v>
      </c>
    </row>
    <row r="7477" spans="1:2" x14ac:dyDescent="0.25">
      <c r="A7477" s="62">
        <v>41111937</v>
      </c>
      <c r="B7477" s="63" t="s">
        <v>14710</v>
      </c>
    </row>
    <row r="7478" spans="1:2" x14ac:dyDescent="0.25">
      <c r="A7478" s="62">
        <v>41111938</v>
      </c>
      <c r="B7478" s="63" t="s">
        <v>17835</v>
      </c>
    </row>
    <row r="7479" spans="1:2" x14ac:dyDescent="0.25">
      <c r="A7479" s="62">
        <v>41111939</v>
      </c>
      <c r="B7479" s="63" t="s">
        <v>16972</v>
      </c>
    </row>
    <row r="7480" spans="1:2" x14ac:dyDescent="0.25">
      <c r="A7480" s="62">
        <v>41111940</v>
      </c>
      <c r="B7480" s="63" t="s">
        <v>18720</v>
      </c>
    </row>
    <row r="7481" spans="1:2" x14ac:dyDescent="0.25">
      <c r="A7481" s="62">
        <v>41111941</v>
      </c>
      <c r="B7481" s="63" t="s">
        <v>3204</v>
      </c>
    </row>
    <row r="7482" spans="1:2" x14ac:dyDescent="0.25">
      <c r="A7482" s="62">
        <v>41111942</v>
      </c>
      <c r="B7482" s="63" t="s">
        <v>3751</v>
      </c>
    </row>
    <row r="7483" spans="1:2" x14ac:dyDescent="0.25">
      <c r="A7483" s="62">
        <v>41111943</v>
      </c>
      <c r="B7483" s="63" t="s">
        <v>12878</v>
      </c>
    </row>
    <row r="7484" spans="1:2" x14ac:dyDescent="0.25">
      <c r="A7484" s="62">
        <v>41111944</v>
      </c>
      <c r="B7484" s="63" t="s">
        <v>5548</v>
      </c>
    </row>
    <row r="7485" spans="1:2" x14ac:dyDescent="0.25">
      <c r="A7485" s="62">
        <v>41111945</v>
      </c>
      <c r="B7485" s="63" t="s">
        <v>10280</v>
      </c>
    </row>
    <row r="7486" spans="1:2" x14ac:dyDescent="0.25">
      <c r="A7486" s="62">
        <v>41111946</v>
      </c>
      <c r="B7486" s="63" t="s">
        <v>8921</v>
      </c>
    </row>
    <row r="7487" spans="1:2" x14ac:dyDescent="0.25">
      <c r="A7487" s="62">
        <v>41111947</v>
      </c>
      <c r="B7487" s="63" t="s">
        <v>17191</v>
      </c>
    </row>
    <row r="7488" spans="1:2" x14ac:dyDescent="0.25">
      <c r="A7488" s="62">
        <v>41111948</v>
      </c>
      <c r="B7488" s="63" t="s">
        <v>9223</v>
      </c>
    </row>
    <row r="7489" spans="1:2" x14ac:dyDescent="0.25">
      <c r="A7489" s="62">
        <v>41112101</v>
      </c>
      <c r="B7489" s="63" t="s">
        <v>9397</v>
      </c>
    </row>
    <row r="7490" spans="1:2" x14ac:dyDescent="0.25">
      <c r="A7490" s="62">
        <v>41112103</v>
      </c>
      <c r="B7490" s="63" t="s">
        <v>1408</v>
      </c>
    </row>
    <row r="7491" spans="1:2" x14ac:dyDescent="0.25">
      <c r="A7491" s="62">
        <v>41112104</v>
      </c>
      <c r="B7491" s="63" t="s">
        <v>4250</v>
      </c>
    </row>
    <row r="7492" spans="1:2" x14ac:dyDescent="0.25">
      <c r="A7492" s="62">
        <v>41112105</v>
      </c>
      <c r="B7492" s="63" t="s">
        <v>3971</v>
      </c>
    </row>
    <row r="7493" spans="1:2" x14ac:dyDescent="0.25">
      <c r="A7493" s="62">
        <v>41112106</v>
      </c>
      <c r="B7493" s="63" t="s">
        <v>13345</v>
      </c>
    </row>
    <row r="7494" spans="1:2" x14ac:dyDescent="0.25">
      <c r="A7494" s="62">
        <v>41112107</v>
      </c>
      <c r="B7494" s="63" t="s">
        <v>6928</v>
      </c>
    </row>
    <row r="7495" spans="1:2" x14ac:dyDescent="0.25">
      <c r="A7495" s="62">
        <v>41112108</v>
      </c>
      <c r="B7495" s="63" t="s">
        <v>14357</v>
      </c>
    </row>
    <row r="7496" spans="1:2" x14ac:dyDescent="0.25">
      <c r="A7496" s="62">
        <v>41112201</v>
      </c>
      <c r="B7496" s="63" t="s">
        <v>2297</v>
      </c>
    </row>
    <row r="7497" spans="1:2" x14ac:dyDescent="0.25">
      <c r="A7497" s="62">
        <v>41112202</v>
      </c>
      <c r="B7497" s="63" t="s">
        <v>7070</v>
      </c>
    </row>
    <row r="7498" spans="1:2" x14ac:dyDescent="0.25">
      <c r="A7498" s="62">
        <v>41112203</v>
      </c>
      <c r="B7498" s="63" t="s">
        <v>11978</v>
      </c>
    </row>
    <row r="7499" spans="1:2" x14ac:dyDescent="0.25">
      <c r="A7499" s="62">
        <v>41112204</v>
      </c>
      <c r="B7499" s="63" t="s">
        <v>6739</v>
      </c>
    </row>
    <row r="7500" spans="1:2" x14ac:dyDescent="0.25">
      <c r="A7500" s="62">
        <v>41112205</v>
      </c>
      <c r="B7500" s="63" t="s">
        <v>5584</v>
      </c>
    </row>
    <row r="7501" spans="1:2" x14ac:dyDescent="0.25">
      <c r="A7501" s="62">
        <v>41112206</v>
      </c>
      <c r="B7501" s="63" t="s">
        <v>148</v>
      </c>
    </row>
    <row r="7502" spans="1:2" x14ac:dyDescent="0.25">
      <c r="A7502" s="62">
        <v>41112207</v>
      </c>
      <c r="B7502" s="63" t="s">
        <v>3178</v>
      </c>
    </row>
    <row r="7503" spans="1:2" x14ac:dyDescent="0.25">
      <c r="A7503" s="62">
        <v>41112209</v>
      </c>
      <c r="B7503" s="63" t="s">
        <v>3603</v>
      </c>
    </row>
    <row r="7504" spans="1:2" x14ac:dyDescent="0.25">
      <c r="A7504" s="62">
        <v>41112210</v>
      </c>
      <c r="B7504" s="63" t="s">
        <v>12241</v>
      </c>
    </row>
    <row r="7505" spans="1:2" x14ac:dyDescent="0.25">
      <c r="A7505" s="62">
        <v>41112211</v>
      </c>
      <c r="B7505" s="63" t="s">
        <v>798</v>
      </c>
    </row>
    <row r="7506" spans="1:2" x14ac:dyDescent="0.25">
      <c r="A7506" s="62">
        <v>41112212</v>
      </c>
      <c r="B7506" s="63" t="s">
        <v>9161</v>
      </c>
    </row>
    <row r="7507" spans="1:2" x14ac:dyDescent="0.25">
      <c r="A7507" s="62">
        <v>41112213</v>
      </c>
      <c r="B7507" s="63" t="s">
        <v>166</v>
      </c>
    </row>
    <row r="7508" spans="1:2" x14ac:dyDescent="0.25">
      <c r="A7508" s="62">
        <v>41112214</v>
      </c>
      <c r="B7508" s="63" t="s">
        <v>15865</v>
      </c>
    </row>
    <row r="7509" spans="1:2" x14ac:dyDescent="0.25">
      <c r="A7509" s="62">
        <v>41112215</v>
      </c>
      <c r="B7509" s="63" t="s">
        <v>2936</v>
      </c>
    </row>
    <row r="7510" spans="1:2" x14ac:dyDescent="0.25">
      <c r="A7510" s="62">
        <v>41112216</v>
      </c>
      <c r="B7510" s="63" t="s">
        <v>686</v>
      </c>
    </row>
    <row r="7511" spans="1:2" x14ac:dyDescent="0.25">
      <c r="A7511" s="62">
        <v>41112217</v>
      </c>
      <c r="B7511" s="63" t="s">
        <v>14320</v>
      </c>
    </row>
    <row r="7512" spans="1:2" x14ac:dyDescent="0.25">
      <c r="A7512" s="62">
        <v>41112218</v>
      </c>
      <c r="B7512" s="63" t="s">
        <v>14965</v>
      </c>
    </row>
    <row r="7513" spans="1:2" x14ac:dyDescent="0.25">
      <c r="A7513" s="62">
        <v>41112219</v>
      </c>
      <c r="B7513" s="63" t="s">
        <v>3934</v>
      </c>
    </row>
    <row r="7514" spans="1:2" x14ac:dyDescent="0.25">
      <c r="A7514" s="62">
        <v>41112220</v>
      </c>
      <c r="B7514" s="63" t="s">
        <v>4655</v>
      </c>
    </row>
    <row r="7515" spans="1:2" x14ac:dyDescent="0.25">
      <c r="A7515" s="62">
        <v>41112221</v>
      </c>
      <c r="B7515" s="63" t="s">
        <v>17714</v>
      </c>
    </row>
    <row r="7516" spans="1:2" x14ac:dyDescent="0.25">
      <c r="A7516" s="62">
        <v>41112301</v>
      </c>
      <c r="B7516" s="63" t="s">
        <v>921</v>
      </c>
    </row>
    <row r="7517" spans="1:2" x14ac:dyDescent="0.25">
      <c r="A7517" s="62">
        <v>41112302</v>
      </c>
      <c r="B7517" s="63" t="s">
        <v>17032</v>
      </c>
    </row>
    <row r="7518" spans="1:2" x14ac:dyDescent="0.25">
      <c r="A7518" s="62">
        <v>41112303</v>
      </c>
      <c r="B7518" s="63" t="s">
        <v>206</v>
      </c>
    </row>
    <row r="7519" spans="1:2" x14ac:dyDescent="0.25">
      <c r="A7519" s="62">
        <v>41112304</v>
      </c>
      <c r="B7519" s="63" t="s">
        <v>13619</v>
      </c>
    </row>
    <row r="7520" spans="1:2" x14ac:dyDescent="0.25">
      <c r="A7520" s="62">
        <v>41112401</v>
      </c>
      <c r="B7520" s="63" t="s">
        <v>11801</v>
      </c>
    </row>
    <row r="7521" spans="1:2" x14ac:dyDescent="0.25">
      <c r="A7521" s="62">
        <v>41112402</v>
      </c>
      <c r="B7521" s="63" t="s">
        <v>2576</v>
      </c>
    </row>
    <row r="7522" spans="1:2" x14ac:dyDescent="0.25">
      <c r="A7522" s="62">
        <v>41112403</v>
      </c>
      <c r="B7522" s="63" t="s">
        <v>17453</v>
      </c>
    </row>
    <row r="7523" spans="1:2" x14ac:dyDescent="0.25">
      <c r="A7523" s="62">
        <v>41112404</v>
      </c>
      <c r="B7523" s="63" t="s">
        <v>1805</v>
      </c>
    </row>
    <row r="7524" spans="1:2" x14ac:dyDescent="0.25">
      <c r="A7524" s="62">
        <v>41112405</v>
      </c>
      <c r="B7524" s="63" t="s">
        <v>7506</v>
      </c>
    </row>
    <row r="7525" spans="1:2" x14ac:dyDescent="0.25">
      <c r="A7525" s="62">
        <v>41112406</v>
      </c>
      <c r="B7525" s="63" t="s">
        <v>10279</v>
      </c>
    </row>
    <row r="7526" spans="1:2" x14ac:dyDescent="0.25">
      <c r="A7526" s="62">
        <v>41112407</v>
      </c>
      <c r="B7526" s="63" t="s">
        <v>5107</v>
      </c>
    </row>
    <row r="7527" spans="1:2" x14ac:dyDescent="0.25">
      <c r="A7527" s="62">
        <v>41112408</v>
      </c>
      <c r="B7527" s="63" t="s">
        <v>1011</v>
      </c>
    </row>
    <row r="7528" spans="1:2" x14ac:dyDescent="0.25">
      <c r="A7528" s="62">
        <v>41112409</v>
      </c>
      <c r="B7528" s="63" t="s">
        <v>17048</v>
      </c>
    </row>
    <row r="7529" spans="1:2" x14ac:dyDescent="0.25">
      <c r="A7529" s="62">
        <v>41112410</v>
      </c>
      <c r="B7529" s="63" t="s">
        <v>8382</v>
      </c>
    </row>
    <row r="7530" spans="1:2" x14ac:dyDescent="0.25">
      <c r="A7530" s="62">
        <v>41112411</v>
      </c>
      <c r="B7530" s="63" t="s">
        <v>6589</v>
      </c>
    </row>
    <row r="7531" spans="1:2" x14ac:dyDescent="0.25">
      <c r="A7531" s="62">
        <v>41112501</v>
      </c>
      <c r="B7531" s="63" t="s">
        <v>6693</v>
      </c>
    </row>
    <row r="7532" spans="1:2" x14ac:dyDescent="0.25">
      <c r="A7532" s="62">
        <v>41112502</v>
      </c>
      <c r="B7532" s="63" t="s">
        <v>3412</v>
      </c>
    </row>
    <row r="7533" spans="1:2" x14ac:dyDescent="0.25">
      <c r="A7533" s="62">
        <v>41112503</v>
      </c>
      <c r="B7533" s="63" t="s">
        <v>10786</v>
      </c>
    </row>
    <row r="7534" spans="1:2" x14ac:dyDescent="0.25">
      <c r="A7534" s="62">
        <v>41112504</v>
      </c>
      <c r="B7534" s="63" t="s">
        <v>5689</v>
      </c>
    </row>
    <row r="7535" spans="1:2" x14ac:dyDescent="0.25">
      <c r="A7535" s="62">
        <v>41112505</v>
      </c>
      <c r="B7535" s="63" t="s">
        <v>15169</v>
      </c>
    </row>
    <row r="7536" spans="1:2" x14ac:dyDescent="0.25">
      <c r="A7536" s="62">
        <v>41112506</v>
      </c>
      <c r="B7536" s="63" t="s">
        <v>13961</v>
      </c>
    </row>
    <row r="7537" spans="1:2" x14ac:dyDescent="0.25">
      <c r="A7537" s="62">
        <v>41112508</v>
      </c>
      <c r="B7537" s="63" t="s">
        <v>17976</v>
      </c>
    </row>
    <row r="7538" spans="1:2" x14ac:dyDescent="0.25">
      <c r="A7538" s="62">
        <v>41112509</v>
      </c>
      <c r="B7538" s="63" t="s">
        <v>2888</v>
      </c>
    </row>
    <row r="7539" spans="1:2" x14ac:dyDescent="0.25">
      <c r="A7539" s="62">
        <v>41112510</v>
      </c>
      <c r="B7539" s="63" t="s">
        <v>18615</v>
      </c>
    </row>
    <row r="7540" spans="1:2" x14ac:dyDescent="0.25">
      <c r="A7540" s="62">
        <v>41112511</v>
      </c>
      <c r="B7540" s="63" t="s">
        <v>495</v>
      </c>
    </row>
    <row r="7541" spans="1:2" x14ac:dyDescent="0.25">
      <c r="A7541" s="62">
        <v>41112512</v>
      </c>
      <c r="B7541" s="63" t="s">
        <v>13798</v>
      </c>
    </row>
    <row r="7542" spans="1:2" x14ac:dyDescent="0.25">
      <c r="A7542" s="62">
        <v>41112513</v>
      </c>
      <c r="B7542" s="63" t="s">
        <v>1138</v>
      </c>
    </row>
    <row r="7543" spans="1:2" x14ac:dyDescent="0.25">
      <c r="A7543" s="62">
        <v>41112514</v>
      </c>
      <c r="B7543" s="63" t="s">
        <v>573</v>
      </c>
    </row>
    <row r="7544" spans="1:2" x14ac:dyDescent="0.25">
      <c r="A7544" s="62">
        <v>41112516</v>
      </c>
      <c r="B7544" s="63" t="s">
        <v>16245</v>
      </c>
    </row>
    <row r="7545" spans="1:2" x14ac:dyDescent="0.25">
      <c r="A7545" s="62">
        <v>41112601</v>
      </c>
      <c r="B7545" s="63" t="s">
        <v>17415</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14025</v>
      </c>
    </row>
    <row r="7550" spans="1:2" x14ac:dyDescent="0.25">
      <c r="A7550" s="62">
        <v>41112801</v>
      </c>
      <c r="B7550" s="63" t="s">
        <v>14883</v>
      </c>
    </row>
    <row r="7551" spans="1:2" x14ac:dyDescent="0.25">
      <c r="A7551" s="62">
        <v>41112802</v>
      </c>
      <c r="B7551" s="63" t="s">
        <v>2963</v>
      </c>
    </row>
    <row r="7552" spans="1:2" x14ac:dyDescent="0.25">
      <c r="A7552" s="62">
        <v>41112803</v>
      </c>
      <c r="B7552" s="63" t="s">
        <v>17328</v>
      </c>
    </row>
    <row r="7553" spans="1:2" x14ac:dyDescent="0.25">
      <c r="A7553" s="62">
        <v>41112901</v>
      </c>
      <c r="B7553" s="63" t="s">
        <v>13268</v>
      </c>
    </row>
    <row r="7554" spans="1:2" x14ac:dyDescent="0.25">
      <c r="A7554" s="62">
        <v>41112902</v>
      </c>
      <c r="B7554" s="63" t="s">
        <v>10787</v>
      </c>
    </row>
    <row r="7555" spans="1:2" x14ac:dyDescent="0.25">
      <c r="A7555" s="62">
        <v>41112903</v>
      </c>
      <c r="B7555" s="63" t="s">
        <v>1468</v>
      </c>
    </row>
    <row r="7556" spans="1:2" x14ac:dyDescent="0.25">
      <c r="A7556" s="62">
        <v>41112904</v>
      </c>
      <c r="B7556" s="63" t="s">
        <v>12465</v>
      </c>
    </row>
    <row r="7557" spans="1:2" x14ac:dyDescent="0.25">
      <c r="A7557" s="62">
        <v>41113001</v>
      </c>
      <c r="B7557" s="63" t="s">
        <v>13575</v>
      </c>
    </row>
    <row r="7558" spans="1:2" x14ac:dyDescent="0.25">
      <c r="A7558" s="62">
        <v>41113002</v>
      </c>
      <c r="B7558" s="63" t="s">
        <v>2229</v>
      </c>
    </row>
    <row r="7559" spans="1:2" x14ac:dyDescent="0.25">
      <c r="A7559" s="62">
        <v>41113003</v>
      </c>
      <c r="B7559" s="63" t="s">
        <v>6063</v>
      </c>
    </row>
    <row r="7560" spans="1:2" x14ac:dyDescent="0.25">
      <c r="A7560" s="62">
        <v>41113004</v>
      </c>
      <c r="B7560" s="63" t="s">
        <v>11598</v>
      </c>
    </row>
    <row r="7561" spans="1:2" x14ac:dyDescent="0.25">
      <c r="A7561" s="62">
        <v>41113005</v>
      </c>
      <c r="B7561" s="63" t="s">
        <v>2235</v>
      </c>
    </row>
    <row r="7562" spans="1:2" x14ac:dyDescent="0.25">
      <c r="A7562" s="62">
        <v>41113006</v>
      </c>
      <c r="B7562" s="63" t="s">
        <v>9559</v>
      </c>
    </row>
    <row r="7563" spans="1:2" x14ac:dyDescent="0.25">
      <c r="A7563" s="62">
        <v>41113007</v>
      </c>
      <c r="B7563" s="63" t="s">
        <v>9056</v>
      </c>
    </row>
    <row r="7564" spans="1:2" x14ac:dyDescent="0.25">
      <c r="A7564" s="62">
        <v>41113008</v>
      </c>
      <c r="B7564" s="63" t="s">
        <v>14533</v>
      </c>
    </row>
    <row r="7565" spans="1:2" x14ac:dyDescent="0.25">
      <c r="A7565" s="62">
        <v>41113009</v>
      </c>
      <c r="B7565" s="63" t="s">
        <v>15187</v>
      </c>
    </row>
    <row r="7566" spans="1:2" x14ac:dyDescent="0.25">
      <c r="A7566" s="62">
        <v>41113010</v>
      </c>
      <c r="B7566" s="63" t="s">
        <v>17731</v>
      </c>
    </row>
    <row r="7567" spans="1:2" x14ac:dyDescent="0.25">
      <c r="A7567" s="62">
        <v>41113023</v>
      </c>
      <c r="B7567" s="63" t="s">
        <v>10950</v>
      </c>
    </row>
    <row r="7568" spans="1:2" x14ac:dyDescent="0.25">
      <c r="A7568" s="62">
        <v>41113024</v>
      </c>
      <c r="B7568" s="63" t="s">
        <v>11283</v>
      </c>
    </row>
    <row r="7569" spans="1:2" x14ac:dyDescent="0.25">
      <c r="A7569" s="62">
        <v>41113025</v>
      </c>
      <c r="B7569" s="63" t="s">
        <v>8274</v>
      </c>
    </row>
    <row r="7570" spans="1:2" x14ac:dyDescent="0.25">
      <c r="A7570" s="62">
        <v>41113026</v>
      </c>
      <c r="B7570" s="63" t="s">
        <v>2163</v>
      </c>
    </row>
    <row r="7571" spans="1:2" x14ac:dyDescent="0.25">
      <c r="A7571" s="62">
        <v>41113027</v>
      </c>
      <c r="B7571" s="63" t="s">
        <v>13149</v>
      </c>
    </row>
    <row r="7572" spans="1:2" x14ac:dyDescent="0.25">
      <c r="A7572" s="62">
        <v>41113029</v>
      </c>
      <c r="B7572" s="63" t="s">
        <v>15563</v>
      </c>
    </row>
    <row r="7573" spans="1:2" x14ac:dyDescent="0.25">
      <c r="A7573" s="62">
        <v>41113030</v>
      </c>
      <c r="B7573" s="63" t="s">
        <v>18620</v>
      </c>
    </row>
    <row r="7574" spans="1:2" x14ac:dyDescent="0.25">
      <c r="A7574" s="62">
        <v>41113031</v>
      </c>
      <c r="B7574" s="63" t="s">
        <v>16637</v>
      </c>
    </row>
    <row r="7575" spans="1:2" x14ac:dyDescent="0.25">
      <c r="A7575" s="62">
        <v>41113033</v>
      </c>
      <c r="B7575" s="63" t="s">
        <v>14924</v>
      </c>
    </row>
    <row r="7576" spans="1:2" x14ac:dyDescent="0.25">
      <c r="A7576" s="62">
        <v>41113034</v>
      </c>
      <c r="B7576" s="63" t="s">
        <v>18396</v>
      </c>
    </row>
    <row r="7577" spans="1:2" x14ac:dyDescent="0.25">
      <c r="A7577" s="62">
        <v>41113035</v>
      </c>
      <c r="B7577" s="63" t="s">
        <v>11679</v>
      </c>
    </row>
    <row r="7578" spans="1:2" x14ac:dyDescent="0.25">
      <c r="A7578" s="62">
        <v>41113036</v>
      </c>
      <c r="B7578" s="63" t="s">
        <v>16430</v>
      </c>
    </row>
    <row r="7579" spans="1:2" x14ac:dyDescent="0.25">
      <c r="A7579" s="62">
        <v>41113037</v>
      </c>
      <c r="B7579" s="63" t="s">
        <v>8231</v>
      </c>
    </row>
    <row r="7580" spans="1:2" x14ac:dyDescent="0.25">
      <c r="A7580" s="62">
        <v>41113101</v>
      </c>
      <c r="B7580" s="63" t="s">
        <v>4193</v>
      </c>
    </row>
    <row r="7581" spans="1:2" x14ac:dyDescent="0.25">
      <c r="A7581" s="62">
        <v>41113102</v>
      </c>
      <c r="B7581" s="63" t="s">
        <v>700</v>
      </c>
    </row>
    <row r="7582" spans="1:2" x14ac:dyDescent="0.25">
      <c r="A7582" s="62">
        <v>41113103</v>
      </c>
      <c r="B7582" s="63" t="s">
        <v>13191</v>
      </c>
    </row>
    <row r="7583" spans="1:2" x14ac:dyDescent="0.25">
      <c r="A7583" s="62">
        <v>41113104</v>
      </c>
      <c r="B7583" s="63" t="s">
        <v>7033</v>
      </c>
    </row>
    <row r="7584" spans="1:2" x14ac:dyDescent="0.25">
      <c r="A7584" s="62">
        <v>41113105</v>
      </c>
      <c r="B7584" s="63" t="s">
        <v>1725</v>
      </c>
    </row>
    <row r="7585" spans="1:2" x14ac:dyDescent="0.25">
      <c r="A7585" s="62">
        <v>41113106</v>
      </c>
      <c r="B7585" s="63" t="s">
        <v>6147</v>
      </c>
    </row>
    <row r="7586" spans="1:2" x14ac:dyDescent="0.25">
      <c r="A7586" s="62">
        <v>41113107</v>
      </c>
      <c r="B7586" s="63" t="s">
        <v>16296</v>
      </c>
    </row>
    <row r="7587" spans="1:2" x14ac:dyDescent="0.25">
      <c r="A7587" s="62">
        <v>41113108</v>
      </c>
      <c r="B7587" s="63" t="s">
        <v>7301</v>
      </c>
    </row>
    <row r="7588" spans="1:2" x14ac:dyDescent="0.25">
      <c r="A7588" s="62">
        <v>41113109</v>
      </c>
      <c r="B7588" s="63" t="s">
        <v>12908</v>
      </c>
    </row>
    <row r="7589" spans="1:2" x14ac:dyDescent="0.25">
      <c r="A7589" s="62">
        <v>41113110</v>
      </c>
      <c r="B7589" s="63" t="s">
        <v>5335</v>
      </c>
    </row>
    <row r="7590" spans="1:2" x14ac:dyDescent="0.25">
      <c r="A7590" s="62">
        <v>41113111</v>
      </c>
      <c r="B7590" s="63" t="s">
        <v>11016</v>
      </c>
    </row>
    <row r="7591" spans="1:2" x14ac:dyDescent="0.25">
      <c r="A7591" s="62">
        <v>41113112</v>
      </c>
      <c r="B7591" s="63" t="s">
        <v>13188</v>
      </c>
    </row>
    <row r="7592" spans="1:2" x14ac:dyDescent="0.25">
      <c r="A7592" s="62">
        <v>41113113</v>
      </c>
      <c r="B7592" s="63" t="s">
        <v>15790</v>
      </c>
    </row>
    <row r="7593" spans="1:2" x14ac:dyDescent="0.25">
      <c r="A7593" s="62">
        <v>41113114</v>
      </c>
      <c r="B7593" s="63" t="s">
        <v>17935</v>
      </c>
    </row>
    <row r="7594" spans="1:2" x14ac:dyDescent="0.25">
      <c r="A7594" s="62">
        <v>41113115</v>
      </c>
      <c r="B7594" s="63" t="s">
        <v>13508</v>
      </c>
    </row>
    <row r="7595" spans="1:2" x14ac:dyDescent="0.25">
      <c r="A7595" s="62">
        <v>41113116</v>
      </c>
      <c r="B7595" s="63" t="s">
        <v>6383</v>
      </c>
    </row>
    <row r="7596" spans="1:2" x14ac:dyDescent="0.25">
      <c r="A7596" s="62">
        <v>41113117</v>
      </c>
      <c r="B7596" s="63" t="s">
        <v>4332</v>
      </c>
    </row>
    <row r="7597" spans="1:2" x14ac:dyDescent="0.25">
      <c r="A7597" s="62">
        <v>41113118</v>
      </c>
      <c r="B7597" s="63" t="s">
        <v>7300</v>
      </c>
    </row>
    <row r="7598" spans="1:2" x14ac:dyDescent="0.25">
      <c r="A7598" s="62">
        <v>41113119</v>
      </c>
      <c r="B7598" s="63" t="s">
        <v>502</v>
      </c>
    </row>
    <row r="7599" spans="1:2" x14ac:dyDescent="0.25">
      <c r="A7599" s="62">
        <v>41113301</v>
      </c>
      <c r="B7599" s="63" t="s">
        <v>10151</v>
      </c>
    </row>
    <row r="7600" spans="1:2" x14ac:dyDescent="0.25">
      <c r="A7600" s="62">
        <v>41113302</v>
      </c>
      <c r="B7600" s="63" t="s">
        <v>8490</v>
      </c>
    </row>
    <row r="7601" spans="1:2" x14ac:dyDescent="0.25">
      <c r="A7601" s="62">
        <v>41113304</v>
      </c>
      <c r="B7601" s="63" t="s">
        <v>14413</v>
      </c>
    </row>
    <row r="7602" spans="1:2" x14ac:dyDescent="0.25">
      <c r="A7602" s="62">
        <v>41113305</v>
      </c>
      <c r="B7602" s="63" t="s">
        <v>9683</v>
      </c>
    </row>
    <row r="7603" spans="1:2" x14ac:dyDescent="0.25">
      <c r="A7603" s="62">
        <v>41113306</v>
      </c>
      <c r="B7603" s="63" t="s">
        <v>5116</v>
      </c>
    </row>
    <row r="7604" spans="1:2" x14ac:dyDescent="0.25">
      <c r="A7604" s="62">
        <v>41113308</v>
      </c>
      <c r="B7604" s="63" t="s">
        <v>3425</v>
      </c>
    </row>
    <row r="7605" spans="1:2" x14ac:dyDescent="0.25">
      <c r="A7605" s="62">
        <v>41113309</v>
      </c>
      <c r="B7605" s="63" t="s">
        <v>17006</v>
      </c>
    </row>
    <row r="7606" spans="1:2" x14ac:dyDescent="0.25">
      <c r="A7606" s="62">
        <v>41113310</v>
      </c>
      <c r="B7606" s="63" t="s">
        <v>9857</v>
      </c>
    </row>
    <row r="7607" spans="1:2" x14ac:dyDescent="0.25">
      <c r="A7607" s="62">
        <v>41113311</v>
      </c>
      <c r="B7607" s="63" t="s">
        <v>16625</v>
      </c>
    </row>
    <row r="7608" spans="1:2" x14ac:dyDescent="0.25">
      <c r="A7608" s="62">
        <v>41113312</v>
      </c>
      <c r="B7608" s="63" t="s">
        <v>12277</v>
      </c>
    </row>
    <row r="7609" spans="1:2" x14ac:dyDescent="0.25">
      <c r="A7609" s="62">
        <v>41113313</v>
      </c>
      <c r="B7609" s="63" t="s">
        <v>6199</v>
      </c>
    </row>
    <row r="7610" spans="1:2" x14ac:dyDescent="0.25">
      <c r="A7610" s="62">
        <v>41113314</v>
      </c>
      <c r="B7610" s="63" t="s">
        <v>4411</v>
      </c>
    </row>
    <row r="7611" spans="1:2" x14ac:dyDescent="0.25">
      <c r="A7611" s="62">
        <v>41113315</v>
      </c>
      <c r="B7611" s="63" t="s">
        <v>7108</v>
      </c>
    </row>
    <row r="7612" spans="1:2" x14ac:dyDescent="0.25">
      <c r="A7612" s="62">
        <v>41113316</v>
      </c>
      <c r="B7612" s="63" t="s">
        <v>16992</v>
      </c>
    </row>
    <row r="7613" spans="1:2" x14ac:dyDescent="0.25">
      <c r="A7613" s="62">
        <v>41113318</v>
      </c>
      <c r="B7613" s="63" t="s">
        <v>14271</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967</v>
      </c>
    </row>
    <row r="7618" spans="1:2" x14ac:dyDescent="0.25">
      <c r="A7618" s="62">
        <v>41113323</v>
      </c>
      <c r="B7618" s="63" t="s">
        <v>6891</v>
      </c>
    </row>
    <row r="7619" spans="1:2" x14ac:dyDescent="0.25">
      <c r="A7619" s="62">
        <v>41113401</v>
      </c>
      <c r="B7619" s="63" t="s">
        <v>1875</v>
      </c>
    </row>
    <row r="7620" spans="1:2" x14ac:dyDescent="0.25">
      <c r="A7620" s="62">
        <v>41113402</v>
      </c>
      <c r="B7620" s="63" t="s">
        <v>17043</v>
      </c>
    </row>
    <row r="7621" spans="1:2" x14ac:dyDescent="0.25">
      <c r="A7621" s="62">
        <v>41113403</v>
      </c>
      <c r="B7621" s="63" t="s">
        <v>11262</v>
      </c>
    </row>
    <row r="7622" spans="1:2" x14ac:dyDescent="0.25">
      <c r="A7622" s="62">
        <v>41113404</v>
      </c>
      <c r="B7622" s="63" t="s">
        <v>6834</v>
      </c>
    </row>
    <row r="7623" spans="1:2" x14ac:dyDescent="0.25">
      <c r="A7623" s="62">
        <v>41113405</v>
      </c>
      <c r="B7623" s="63" t="s">
        <v>18584</v>
      </c>
    </row>
    <row r="7624" spans="1:2" x14ac:dyDescent="0.25">
      <c r="A7624" s="62">
        <v>41113406</v>
      </c>
      <c r="B7624" s="63" t="s">
        <v>1888</v>
      </c>
    </row>
    <row r="7625" spans="1:2" x14ac:dyDescent="0.25">
      <c r="A7625" s="62">
        <v>41113407</v>
      </c>
      <c r="B7625" s="63" t="s">
        <v>5427</v>
      </c>
    </row>
    <row r="7626" spans="1:2" x14ac:dyDescent="0.25">
      <c r="A7626" s="62">
        <v>41113601</v>
      </c>
      <c r="B7626" s="63" t="s">
        <v>15491</v>
      </c>
    </row>
    <row r="7627" spans="1:2" x14ac:dyDescent="0.25">
      <c r="A7627" s="62">
        <v>41113602</v>
      </c>
      <c r="B7627" s="63" t="s">
        <v>6564</v>
      </c>
    </row>
    <row r="7628" spans="1:2" x14ac:dyDescent="0.25">
      <c r="A7628" s="62">
        <v>41113603</v>
      </c>
      <c r="B7628" s="63" t="s">
        <v>7006</v>
      </c>
    </row>
    <row r="7629" spans="1:2" x14ac:dyDescent="0.25">
      <c r="A7629" s="62">
        <v>41113604</v>
      </c>
      <c r="B7629" s="63" t="s">
        <v>13584</v>
      </c>
    </row>
    <row r="7630" spans="1:2" x14ac:dyDescent="0.25">
      <c r="A7630" s="62">
        <v>41113605</v>
      </c>
      <c r="B7630" s="63" t="s">
        <v>5945</v>
      </c>
    </row>
    <row r="7631" spans="1:2" x14ac:dyDescent="0.25">
      <c r="A7631" s="62">
        <v>41113606</v>
      </c>
      <c r="B7631" s="63" t="s">
        <v>784</v>
      </c>
    </row>
    <row r="7632" spans="1:2" x14ac:dyDescent="0.25">
      <c r="A7632" s="62">
        <v>41113607</v>
      </c>
      <c r="B7632" s="63" t="s">
        <v>5784</v>
      </c>
    </row>
    <row r="7633" spans="1:2" x14ac:dyDescent="0.25">
      <c r="A7633" s="62">
        <v>41113608</v>
      </c>
      <c r="B7633" s="63" t="s">
        <v>10376</v>
      </c>
    </row>
    <row r="7634" spans="1:2" x14ac:dyDescent="0.25">
      <c r="A7634" s="62">
        <v>41113611</v>
      </c>
      <c r="B7634" s="63" t="s">
        <v>12442</v>
      </c>
    </row>
    <row r="7635" spans="1:2" x14ac:dyDescent="0.25">
      <c r="A7635" s="62">
        <v>41113612</v>
      </c>
      <c r="B7635" s="63" t="s">
        <v>9364</v>
      </c>
    </row>
    <row r="7636" spans="1:2" x14ac:dyDescent="0.25">
      <c r="A7636" s="62">
        <v>41113613</v>
      </c>
      <c r="B7636" s="63" t="s">
        <v>894</v>
      </c>
    </row>
    <row r="7637" spans="1:2" x14ac:dyDescent="0.25">
      <c r="A7637" s="62">
        <v>41113614</v>
      </c>
      <c r="B7637" s="63" t="s">
        <v>14082</v>
      </c>
    </row>
    <row r="7638" spans="1:2" x14ac:dyDescent="0.25">
      <c r="A7638" s="62">
        <v>41113615</v>
      </c>
      <c r="B7638" s="63" t="s">
        <v>3048</v>
      </c>
    </row>
    <row r="7639" spans="1:2" x14ac:dyDescent="0.25">
      <c r="A7639" s="62">
        <v>41113616</v>
      </c>
      <c r="B7639" s="63" t="s">
        <v>8100</v>
      </c>
    </row>
    <row r="7640" spans="1:2" x14ac:dyDescent="0.25">
      <c r="A7640" s="62">
        <v>41113617</v>
      </c>
      <c r="B7640" s="63" t="s">
        <v>7749</v>
      </c>
    </row>
    <row r="7641" spans="1:2" x14ac:dyDescent="0.25">
      <c r="A7641" s="62">
        <v>41113618</v>
      </c>
      <c r="B7641" s="63" t="s">
        <v>14164</v>
      </c>
    </row>
    <row r="7642" spans="1:2" x14ac:dyDescent="0.25">
      <c r="A7642" s="62">
        <v>41113619</v>
      </c>
      <c r="B7642" s="63" t="s">
        <v>449</v>
      </c>
    </row>
    <row r="7643" spans="1:2" x14ac:dyDescent="0.25">
      <c r="A7643" s="62">
        <v>41113620</v>
      </c>
      <c r="B7643" s="63" t="s">
        <v>9502</v>
      </c>
    </row>
    <row r="7644" spans="1:2" x14ac:dyDescent="0.25">
      <c r="A7644" s="62">
        <v>41113621</v>
      </c>
      <c r="B7644" s="63" t="s">
        <v>4647</v>
      </c>
    </row>
    <row r="7645" spans="1:2" x14ac:dyDescent="0.25">
      <c r="A7645" s="62">
        <v>41113622</v>
      </c>
      <c r="B7645" s="63" t="s">
        <v>16410</v>
      </c>
    </row>
    <row r="7646" spans="1:2" x14ac:dyDescent="0.25">
      <c r="A7646" s="62">
        <v>41113623</v>
      </c>
      <c r="B7646" s="63" t="s">
        <v>17138</v>
      </c>
    </row>
    <row r="7647" spans="1:2" x14ac:dyDescent="0.25">
      <c r="A7647" s="62">
        <v>41113624</v>
      </c>
      <c r="B7647" s="63" t="s">
        <v>10273</v>
      </c>
    </row>
    <row r="7648" spans="1:2" x14ac:dyDescent="0.25">
      <c r="A7648" s="62">
        <v>41113625</v>
      </c>
      <c r="B7648" s="63" t="s">
        <v>16673</v>
      </c>
    </row>
    <row r="7649" spans="1:2" x14ac:dyDescent="0.25">
      <c r="A7649" s="62">
        <v>41113626</v>
      </c>
      <c r="B7649" s="63" t="s">
        <v>9848</v>
      </c>
    </row>
    <row r="7650" spans="1:2" x14ac:dyDescent="0.25">
      <c r="A7650" s="62">
        <v>41113627</v>
      </c>
      <c r="B7650" s="63" t="s">
        <v>6968</v>
      </c>
    </row>
    <row r="7651" spans="1:2" x14ac:dyDescent="0.25">
      <c r="A7651" s="62">
        <v>41113628</v>
      </c>
      <c r="B7651" s="63" t="s">
        <v>10176</v>
      </c>
    </row>
    <row r="7652" spans="1:2" x14ac:dyDescent="0.25">
      <c r="A7652" s="62">
        <v>41113629</v>
      </c>
      <c r="B7652" s="63" t="s">
        <v>3316</v>
      </c>
    </row>
    <row r="7653" spans="1:2" x14ac:dyDescent="0.25">
      <c r="A7653" s="62">
        <v>41113630</v>
      </c>
      <c r="B7653" s="63" t="s">
        <v>3821</v>
      </c>
    </row>
    <row r="7654" spans="1:2" x14ac:dyDescent="0.25">
      <c r="A7654" s="62">
        <v>41113631</v>
      </c>
      <c r="B7654" s="63" t="s">
        <v>10938</v>
      </c>
    </row>
    <row r="7655" spans="1:2" x14ac:dyDescent="0.25">
      <c r="A7655" s="62">
        <v>41113632</v>
      </c>
      <c r="B7655" s="63" t="s">
        <v>14467</v>
      </c>
    </row>
    <row r="7656" spans="1:2" x14ac:dyDescent="0.25">
      <c r="A7656" s="62">
        <v>41113633</v>
      </c>
      <c r="B7656" s="63" t="s">
        <v>1080</v>
      </c>
    </row>
    <row r="7657" spans="1:2" x14ac:dyDescent="0.25">
      <c r="A7657" s="62">
        <v>41113634</v>
      </c>
      <c r="B7657" s="63" t="s">
        <v>16374</v>
      </c>
    </row>
    <row r="7658" spans="1:2" x14ac:dyDescent="0.25">
      <c r="A7658" s="62">
        <v>41113635</v>
      </c>
      <c r="B7658" s="63" t="s">
        <v>18644</v>
      </c>
    </row>
    <row r="7659" spans="1:2" x14ac:dyDescent="0.25">
      <c r="A7659" s="62">
        <v>41113636</v>
      </c>
      <c r="B7659" s="63" t="s">
        <v>11356</v>
      </c>
    </row>
    <row r="7660" spans="1:2" x14ac:dyDescent="0.25">
      <c r="A7660" s="62">
        <v>41113637</v>
      </c>
      <c r="B7660" s="63" t="s">
        <v>5732</v>
      </c>
    </row>
    <row r="7661" spans="1:2" x14ac:dyDescent="0.25">
      <c r="A7661" s="62">
        <v>41113638</v>
      </c>
      <c r="B7661" s="63" t="s">
        <v>18211</v>
      </c>
    </row>
    <row r="7662" spans="1:2" x14ac:dyDescent="0.25">
      <c r="A7662" s="62">
        <v>41113639</v>
      </c>
      <c r="B7662" s="63" t="s">
        <v>5673</v>
      </c>
    </row>
    <row r="7663" spans="1:2" x14ac:dyDescent="0.25">
      <c r="A7663" s="62">
        <v>41113640</v>
      </c>
      <c r="B7663" s="63" t="s">
        <v>10251</v>
      </c>
    </row>
    <row r="7664" spans="1:2" x14ac:dyDescent="0.25">
      <c r="A7664" s="62">
        <v>41113641</v>
      </c>
      <c r="B7664" s="63" t="s">
        <v>14189</v>
      </c>
    </row>
    <row r="7665" spans="1:2" x14ac:dyDescent="0.25">
      <c r="A7665" s="62">
        <v>41113642</v>
      </c>
      <c r="B7665" s="63" t="s">
        <v>1471</v>
      </c>
    </row>
    <row r="7666" spans="1:2" x14ac:dyDescent="0.25">
      <c r="A7666" s="62">
        <v>41113643</v>
      </c>
      <c r="B7666" s="63" t="s">
        <v>3826</v>
      </c>
    </row>
    <row r="7667" spans="1:2" x14ac:dyDescent="0.25">
      <c r="A7667" s="62">
        <v>41113644</v>
      </c>
      <c r="B7667" s="63" t="s">
        <v>17196</v>
      </c>
    </row>
    <row r="7668" spans="1:2" x14ac:dyDescent="0.25">
      <c r="A7668" s="62">
        <v>41113645</v>
      </c>
      <c r="B7668" s="63" t="s">
        <v>5238</v>
      </c>
    </row>
    <row r="7669" spans="1:2" x14ac:dyDescent="0.25">
      <c r="A7669" s="62">
        <v>41113646</v>
      </c>
      <c r="B7669" s="63" t="s">
        <v>13552</v>
      </c>
    </row>
    <row r="7670" spans="1:2" x14ac:dyDescent="0.25">
      <c r="A7670" s="62">
        <v>41113647</v>
      </c>
      <c r="B7670" s="63" t="s">
        <v>11290</v>
      </c>
    </row>
    <row r="7671" spans="1:2" x14ac:dyDescent="0.25">
      <c r="A7671" s="62">
        <v>41113648</v>
      </c>
      <c r="B7671" s="63" t="s">
        <v>14370</v>
      </c>
    </row>
    <row r="7672" spans="1:2" x14ac:dyDescent="0.25">
      <c r="A7672" s="62">
        <v>41113701</v>
      </c>
      <c r="B7672" s="63" t="s">
        <v>1051</v>
      </c>
    </row>
    <row r="7673" spans="1:2" x14ac:dyDescent="0.25">
      <c r="A7673" s="62">
        <v>41113702</v>
      </c>
      <c r="B7673" s="63" t="s">
        <v>15675</v>
      </c>
    </row>
    <row r="7674" spans="1:2" x14ac:dyDescent="0.25">
      <c r="A7674" s="62">
        <v>41113703</v>
      </c>
      <c r="B7674" s="63" t="s">
        <v>8997</v>
      </c>
    </row>
    <row r="7675" spans="1:2" x14ac:dyDescent="0.25">
      <c r="A7675" s="62">
        <v>41113704</v>
      </c>
      <c r="B7675" s="63" t="s">
        <v>9953</v>
      </c>
    </row>
    <row r="7676" spans="1:2" x14ac:dyDescent="0.25">
      <c r="A7676" s="62">
        <v>41113705</v>
      </c>
      <c r="B7676" s="63" t="s">
        <v>8019</v>
      </c>
    </row>
    <row r="7677" spans="1:2" x14ac:dyDescent="0.25">
      <c r="A7677" s="62">
        <v>41113706</v>
      </c>
      <c r="B7677" s="63" t="s">
        <v>1066</v>
      </c>
    </row>
    <row r="7678" spans="1:2" x14ac:dyDescent="0.25">
      <c r="A7678" s="62">
        <v>41113707</v>
      </c>
      <c r="B7678" s="63" t="s">
        <v>18811</v>
      </c>
    </row>
    <row r="7679" spans="1:2" x14ac:dyDescent="0.25">
      <c r="A7679" s="62">
        <v>41113708</v>
      </c>
      <c r="B7679" s="63" t="s">
        <v>11092</v>
      </c>
    </row>
    <row r="7680" spans="1:2" x14ac:dyDescent="0.25">
      <c r="A7680" s="62">
        <v>41113709</v>
      </c>
      <c r="B7680" s="63" t="s">
        <v>1849</v>
      </c>
    </row>
    <row r="7681" spans="1:2" x14ac:dyDescent="0.25">
      <c r="A7681" s="62">
        <v>41113710</v>
      </c>
      <c r="B7681" s="63" t="s">
        <v>14425</v>
      </c>
    </row>
    <row r="7682" spans="1:2" x14ac:dyDescent="0.25">
      <c r="A7682" s="62">
        <v>41113711</v>
      </c>
      <c r="B7682" s="63" t="s">
        <v>11620</v>
      </c>
    </row>
    <row r="7683" spans="1:2" x14ac:dyDescent="0.25">
      <c r="A7683" s="62">
        <v>41113712</v>
      </c>
      <c r="B7683" s="63" t="s">
        <v>17172</v>
      </c>
    </row>
    <row r="7684" spans="1:2" x14ac:dyDescent="0.25">
      <c r="A7684" s="62">
        <v>41113713</v>
      </c>
      <c r="B7684" s="63" t="s">
        <v>11313</v>
      </c>
    </row>
    <row r="7685" spans="1:2" x14ac:dyDescent="0.25">
      <c r="A7685" s="62">
        <v>41113714</v>
      </c>
      <c r="B7685" s="63" t="s">
        <v>4924</v>
      </c>
    </row>
    <row r="7686" spans="1:2" x14ac:dyDescent="0.25">
      <c r="A7686" s="62">
        <v>41113715</v>
      </c>
      <c r="B7686" s="63" t="s">
        <v>1387</v>
      </c>
    </row>
    <row r="7687" spans="1:2" x14ac:dyDescent="0.25">
      <c r="A7687" s="62">
        <v>41113716</v>
      </c>
      <c r="B7687" s="63" t="s">
        <v>17370</v>
      </c>
    </row>
    <row r="7688" spans="1:2" x14ac:dyDescent="0.25">
      <c r="A7688" s="62">
        <v>41113717</v>
      </c>
      <c r="B7688" s="63" t="s">
        <v>9601</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1119</v>
      </c>
    </row>
    <row r="7693" spans="1:2" x14ac:dyDescent="0.25">
      <c r="A7693" s="62">
        <v>41113804</v>
      </c>
      <c r="B7693" s="63" t="s">
        <v>6705</v>
      </c>
    </row>
    <row r="7694" spans="1:2" x14ac:dyDescent="0.25">
      <c r="A7694" s="62">
        <v>41113805</v>
      </c>
      <c r="B7694" s="63" t="s">
        <v>4610</v>
      </c>
    </row>
    <row r="7695" spans="1:2" x14ac:dyDescent="0.25">
      <c r="A7695" s="62">
        <v>41113806</v>
      </c>
      <c r="B7695" s="63" t="s">
        <v>9098</v>
      </c>
    </row>
    <row r="7696" spans="1:2" x14ac:dyDescent="0.25">
      <c r="A7696" s="62">
        <v>41113807</v>
      </c>
      <c r="B7696" s="63" t="s">
        <v>10229</v>
      </c>
    </row>
    <row r="7697" spans="1:2" x14ac:dyDescent="0.25">
      <c r="A7697" s="62">
        <v>41113808</v>
      </c>
      <c r="B7697" s="63" t="s">
        <v>14338</v>
      </c>
    </row>
    <row r="7698" spans="1:2" x14ac:dyDescent="0.25">
      <c r="A7698" s="62">
        <v>41113901</v>
      </c>
      <c r="B7698" s="63" t="s">
        <v>10807</v>
      </c>
    </row>
    <row r="7699" spans="1:2" x14ac:dyDescent="0.25">
      <c r="A7699" s="62">
        <v>41113902</v>
      </c>
      <c r="B7699" s="63" t="s">
        <v>9168</v>
      </c>
    </row>
    <row r="7700" spans="1:2" x14ac:dyDescent="0.25">
      <c r="A7700" s="62">
        <v>41113903</v>
      </c>
      <c r="B7700" s="63" t="s">
        <v>5493</v>
      </c>
    </row>
    <row r="7701" spans="1:2" x14ac:dyDescent="0.25">
      <c r="A7701" s="62">
        <v>41113904</v>
      </c>
      <c r="B7701" s="63" t="s">
        <v>5812</v>
      </c>
    </row>
    <row r="7702" spans="1:2" x14ac:dyDescent="0.25">
      <c r="A7702" s="62">
        <v>41113905</v>
      </c>
      <c r="B7702" s="63" t="s">
        <v>17657</v>
      </c>
    </row>
    <row r="7703" spans="1:2" x14ac:dyDescent="0.25">
      <c r="A7703" s="62">
        <v>41113906</v>
      </c>
      <c r="B7703" s="63" t="s">
        <v>9069</v>
      </c>
    </row>
    <row r="7704" spans="1:2" x14ac:dyDescent="0.25">
      <c r="A7704" s="62">
        <v>41113907</v>
      </c>
      <c r="B7704" s="63" t="s">
        <v>2913</v>
      </c>
    </row>
    <row r="7705" spans="1:2" x14ac:dyDescent="0.25">
      <c r="A7705" s="62">
        <v>41113908</v>
      </c>
      <c r="B7705" s="63" t="s">
        <v>17695</v>
      </c>
    </row>
    <row r="7706" spans="1:2" x14ac:dyDescent="0.25">
      <c r="A7706" s="62">
        <v>41113909</v>
      </c>
      <c r="B7706" s="63" t="s">
        <v>7445</v>
      </c>
    </row>
    <row r="7707" spans="1:2" x14ac:dyDescent="0.25">
      <c r="A7707" s="62">
        <v>41113910</v>
      </c>
      <c r="B7707" s="63" t="s">
        <v>13309</v>
      </c>
    </row>
    <row r="7708" spans="1:2" x14ac:dyDescent="0.25">
      <c r="A7708" s="62">
        <v>41114001</v>
      </c>
      <c r="B7708" s="63" t="s">
        <v>10516</v>
      </c>
    </row>
    <row r="7709" spans="1:2" x14ac:dyDescent="0.25">
      <c r="A7709" s="62">
        <v>41114102</v>
      </c>
      <c r="B7709" s="63" t="s">
        <v>4669</v>
      </c>
    </row>
    <row r="7710" spans="1:2" x14ac:dyDescent="0.25">
      <c r="A7710" s="62">
        <v>41114103</v>
      </c>
      <c r="B7710" s="63" t="s">
        <v>14125</v>
      </c>
    </row>
    <row r="7711" spans="1:2" x14ac:dyDescent="0.25">
      <c r="A7711" s="62">
        <v>41114104</v>
      </c>
      <c r="B7711" s="63" t="s">
        <v>8196</v>
      </c>
    </row>
    <row r="7712" spans="1:2" x14ac:dyDescent="0.25">
      <c r="A7712" s="62">
        <v>41114105</v>
      </c>
      <c r="B7712" s="63" t="s">
        <v>5920</v>
      </c>
    </row>
    <row r="7713" spans="1:2" x14ac:dyDescent="0.25">
      <c r="A7713" s="62">
        <v>41114106</v>
      </c>
      <c r="B7713" s="63" t="s">
        <v>14596</v>
      </c>
    </row>
    <row r="7714" spans="1:2" x14ac:dyDescent="0.25">
      <c r="A7714" s="62">
        <v>41114107</v>
      </c>
      <c r="B7714" s="63" t="s">
        <v>3104</v>
      </c>
    </row>
    <row r="7715" spans="1:2" x14ac:dyDescent="0.25">
      <c r="A7715" s="62">
        <v>41114108</v>
      </c>
      <c r="B7715" s="63" t="s">
        <v>17339</v>
      </c>
    </row>
    <row r="7716" spans="1:2" x14ac:dyDescent="0.25">
      <c r="A7716" s="62">
        <v>41114201</v>
      </c>
      <c r="B7716" s="63" t="s">
        <v>8291</v>
      </c>
    </row>
    <row r="7717" spans="1:2" x14ac:dyDescent="0.25">
      <c r="A7717" s="62">
        <v>41114202</v>
      </c>
      <c r="B7717" s="63" t="s">
        <v>18218</v>
      </c>
    </row>
    <row r="7718" spans="1:2" x14ac:dyDescent="0.25">
      <c r="A7718" s="62">
        <v>41114203</v>
      </c>
      <c r="B7718" s="63" t="s">
        <v>2530</v>
      </c>
    </row>
    <row r="7719" spans="1:2" x14ac:dyDescent="0.25">
      <c r="A7719" s="62">
        <v>41114204</v>
      </c>
      <c r="B7719" s="63" t="s">
        <v>3086</v>
      </c>
    </row>
    <row r="7720" spans="1:2" x14ac:dyDescent="0.25">
      <c r="A7720" s="62">
        <v>41114205</v>
      </c>
      <c r="B7720" s="63" t="s">
        <v>8589</v>
      </c>
    </row>
    <row r="7721" spans="1:2" x14ac:dyDescent="0.25">
      <c r="A7721" s="62">
        <v>41114206</v>
      </c>
      <c r="B7721" s="63" t="s">
        <v>11621</v>
      </c>
    </row>
    <row r="7722" spans="1:2" x14ac:dyDescent="0.25">
      <c r="A7722" s="62">
        <v>41114301</v>
      </c>
      <c r="B7722" s="63" t="s">
        <v>4210</v>
      </c>
    </row>
    <row r="7723" spans="1:2" x14ac:dyDescent="0.25">
      <c r="A7723" s="62">
        <v>41114302</v>
      </c>
      <c r="B7723" s="63" t="s">
        <v>17424</v>
      </c>
    </row>
    <row r="7724" spans="1:2" x14ac:dyDescent="0.25">
      <c r="A7724" s="62">
        <v>41114303</v>
      </c>
      <c r="B7724" s="63" t="s">
        <v>15569</v>
      </c>
    </row>
    <row r="7725" spans="1:2" x14ac:dyDescent="0.25">
      <c r="A7725" s="62">
        <v>41114401</v>
      </c>
      <c r="B7725" s="63" t="s">
        <v>10978</v>
      </c>
    </row>
    <row r="7726" spans="1:2" x14ac:dyDescent="0.25">
      <c r="A7726" s="62">
        <v>41114402</v>
      </c>
      <c r="B7726" s="63" t="s">
        <v>14807</v>
      </c>
    </row>
    <row r="7727" spans="1:2" x14ac:dyDescent="0.25">
      <c r="A7727" s="62">
        <v>41114403</v>
      </c>
      <c r="B7727" s="63" t="s">
        <v>15625</v>
      </c>
    </row>
    <row r="7728" spans="1:2" x14ac:dyDescent="0.25">
      <c r="A7728" s="62">
        <v>41114404</v>
      </c>
      <c r="B7728" s="63" t="s">
        <v>226</v>
      </c>
    </row>
    <row r="7729" spans="1:2" x14ac:dyDescent="0.25">
      <c r="A7729" s="62">
        <v>41114405</v>
      </c>
      <c r="B7729" s="63" t="s">
        <v>9170</v>
      </c>
    </row>
    <row r="7730" spans="1:2" x14ac:dyDescent="0.25">
      <c r="A7730" s="62">
        <v>41114406</v>
      </c>
      <c r="B7730" s="63" t="s">
        <v>16166</v>
      </c>
    </row>
    <row r="7731" spans="1:2" x14ac:dyDescent="0.25">
      <c r="A7731" s="62">
        <v>41114407</v>
      </c>
      <c r="B7731" s="63" t="s">
        <v>12520</v>
      </c>
    </row>
    <row r="7732" spans="1:2" x14ac:dyDescent="0.25">
      <c r="A7732" s="62">
        <v>41114408</v>
      </c>
      <c r="B7732" s="63" t="s">
        <v>15494</v>
      </c>
    </row>
    <row r="7733" spans="1:2" x14ac:dyDescent="0.25">
      <c r="A7733" s="62">
        <v>41114409</v>
      </c>
      <c r="B7733" s="63" t="s">
        <v>1613</v>
      </c>
    </row>
    <row r="7734" spans="1:2" x14ac:dyDescent="0.25">
      <c r="A7734" s="62">
        <v>41114410</v>
      </c>
      <c r="B7734" s="63" t="s">
        <v>2529</v>
      </c>
    </row>
    <row r="7735" spans="1:2" x14ac:dyDescent="0.25">
      <c r="A7735" s="62">
        <v>41114411</v>
      </c>
      <c r="B7735" s="63" t="s">
        <v>8821</v>
      </c>
    </row>
    <row r="7736" spans="1:2" x14ac:dyDescent="0.25">
      <c r="A7736" s="62">
        <v>41114501</v>
      </c>
      <c r="B7736" s="63" t="s">
        <v>13712</v>
      </c>
    </row>
    <row r="7737" spans="1:2" x14ac:dyDescent="0.25">
      <c r="A7737" s="62">
        <v>41114502</v>
      </c>
      <c r="B7737" s="63" t="s">
        <v>16926</v>
      </c>
    </row>
    <row r="7738" spans="1:2" x14ac:dyDescent="0.25">
      <c r="A7738" s="62">
        <v>41114503</v>
      </c>
      <c r="B7738" s="63" t="s">
        <v>1736</v>
      </c>
    </row>
    <row r="7739" spans="1:2" x14ac:dyDescent="0.25">
      <c r="A7739" s="62">
        <v>41114504</v>
      </c>
      <c r="B7739" s="63" t="s">
        <v>15973</v>
      </c>
    </row>
    <row r="7740" spans="1:2" x14ac:dyDescent="0.25">
      <c r="A7740" s="62">
        <v>41114505</v>
      </c>
      <c r="B7740" s="63" t="s">
        <v>11854</v>
      </c>
    </row>
    <row r="7741" spans="1:2" x14ac:dyDescent="0.25">
      <c r="A7741" s="62">
        <v>41114506</v>
      </c>
      <c r="B7741" s="63" t="s">
        <v>4691</v>
      </c>
    </row>
    <row r="7742" spans="1:2" x14ac:dyDescent="0.25">
      <c r="A7742" s="62">
        <v>41114507</v>
      </c>
      <c r="B7742" s="63" t="s">
        <v>18779</v>
      </c>
    </row>
    <row r="7743" spans="1:2" x14ac:dyDescent="0.25">
      <c r="A7743" s="62">
        <v>41114508</v>
      </c>
      <c r="B7743" s="63" t="s">
        <v>8090</v>
      </c>
    </row>
    <row r="7744" spans="1:2" x14ac:dyDescent="0.25">
      <c r="A7744" s="62">
        <v>41114509</v>
      </c>
      <c r="B7744" s="63" t="s">
        <v>6144</v>
      </c>
    </row>
    <row r="7745" spans="1:2" x14ac:dyDescent="0.25">
      <c r="A7745" s="62">
        <v>41114510</v>
      </c>
      <c r="B7745" s="63" t="s">
        <v>7128</v>
      </c>
    </row>
    <row r="7746" spans="1:2" x14ac:dyDescent="0.25">
      <c r="A7746" s="62">
        <v>41114601</v>
      </c>
      <c r="B7746" s="63" t="s">
        <v>764</v>
      </c>
    </row>
    <row r="7747" spans="1:2" x14ac:dyDescent="0.25">
      <c r="A7747" s="62">
        <v>41114602</v>
      </c>
      <c r="B7747" s="63" t="s">
        <v>10372</v>
      </c>
    </row>
    <row r="7748" spans="1:2" x14ac:dyDescent="0.25">
      <c r="A7748" s="62">
        <v>41114603</v>
      </c>
      <c r="B7748" s="63" t="s">
        <v>4358</v>
      </c>
    </row>
    <row r="7749" spans="1:2" x14ac:dyDescent="0.25">
      <c r="A7749" s="62">
        <v>41114604</v>
      </c>
      <c r="B7749" s="63" t="s">
        <v>11614</v>
      </c>
    </row>
    <row r="7750" spans="1:2" x14ac:dyDescent="0.25">
      <c r="A7750" s="62">
        <v>41114605</v>
      </c>
      <c r="B7750" s="63" t="s">
        <v>5862</v>
      </c>
    </row>
    <row r="7751" spans="1:2" x14ac:dyDescent="0.25">
      <c r="A7751" s="62">
        <v>41114606</v>
      </c>
      <c r="B7751" s="63" t="s">
        <v>1627</v>
      </c>
    </row>
    <row r="7752" spans="1:2" x14ac:dyDescent="0.25">
      <c r="A7752" s="62">
        <v>41114607</v>
      </c>
      <c r="B7752" s="63" t="s">
        <v>9179</v>
      </c>
    </row>
    <row r="7753" spans="1:2" x14ac:dyDescent="0.25">
      <c r="A7753" s="62">
        <v>41114608</v>
      </c>
      <c r="B7753" s="63" t="s">
        <v>11795</v>
      </c>
    </row>
    <row r="7754" spans="1:2" x14ac:dyDescent="0.25">
      <c r="A7754" s="62">
        <v>41114609</v>
      </c>
      <c r="B7754" s="63" t="s">
        <v>5628</v>
      </c>
    </row>
    <row r="7755" spans="1:2" x14ac:dyDescent="0.25">
      <c r="A7755" s="62">
        <v>41114610</v>
      </c>
      <c r="B7755" s="63" t="s">
        <v>10494</v>
      </c>
    </row>
    <row r="7756" spans="1:2" x14ac:dyDescent="0.25">
      <c r="A7756" s="62">
        <v>41114611</v>
      </c>
      <c r="B7756" s="63" t="s">
        <v>11432</v>
      </c>
    </row>
    <row r="7757" spans="1:2" x14ac:dyDescent="0.25">
      <c r="A7757" s="62">
        <v>41114612</v>
      </c>
      <c r="B7757" s="63" t="s">
        <v>16756</v>
      </c>
    </row>
    <row r="7758" spans="1:2" x14ac:dyDescent="0.25">
      <c r="A7758" s="62">
        <v>41114613</v>
      </c>
      <c r="B7758" s="63" t="s">
        <v>2439</v>
      </c>
    </row>
    <row r="7759" spans="1:2" x14ac:dyDescent="0.25">
      <c r="A7759" s="62">
        <v>41114614</v>
      </c>
      <c r="B7759" s="63" t="s">
        <v>5651</v>
      </c>
    </row>
    <row r="7760" spans="1:2" x14ac:dyDescent="0.25">
      <c r="A7760" s="62">
        <v>41114615</v>
      </c>
      <c r="B7760" s="63" t="s">
        <v>14801</v>
      </c>
    </row>
    <row r="7761" spans="1:2" x14ac:dyDescent="0.25">
      <c r="A7761" s="62">
        <v>41114616</v>
      </c>
      <c r="B7761" s="63" t="s">
        <v>8535</v>
      </c>
    </row>
    <row r="7762" spans="1:2" x14ac:dyDescent="0.25">
      <c r="A7762" s="62">
        <v>41114617</v>
      </c>
      <c r="B7762" s="63" t="s">
        <v>5648</v>
      </c>
    </row>
    <row r="7763" spans="1:2" x14ac:dyDescent="0.25">
      <c r="A7763" s="62">
        <v>41114618</v>
      </c>
      <c r="B7763" s="63" t="s">
        <v>11499</v>
      </c>
    </row>
    <row r="7764" spans="1:2" x14ac:dyDescent="0.25">
      <c r="A7764" s="62">
        <v>41114619</v>
      </c>
      <c r="B7764" s="63" t="s">
        <v>16768</v>
      </c>
    </row>
    <row r="7765" spans="1:2" x14ac:dyDescent="0.25">
      <c r="A7765" s="62">
        <v>41114620</v>
      </c>
      <c r="B7765" s="63" t="s">
        <v>17386</v>
      </c>
    </row>
    <row r="7766" spans="1:2" x14ac:dyDescent="0.25">
      <c r="A7766" s="62">
        <v>41114621</v>
      </c>
      <c r="B7766" s="63" t="s">
        <v>4477</v>
      </c>
    </row>
    <row r="7767" spans="1:2" x14ac:dyDescent="0.25">
      <c r="A7767" s="62">
        <v>41114622</v>
      </c>
      <c r="B7767" s="63" t="s">
        <v>1206</v>
      </c>
    </row>
    <row r="7768" spans="1:2" x14ac:dyDescent="0.25">
      <c r="A7768" s="62">
        <v>41114623</v>
      </c>
      <c r="B7768" s="63" t="s">
        <v>17712</v>
      </c>
    </row>
    <row r="7769" spans="1:2" x14ac:dyDescent="0.25">
      <c r="A7769" s="62">
        <v>41114624</v>
      </c>
      <c r="B7769" s="63" t="s">
        <v>10350</v>
      </c>
    </row>
    <row r="7770" spans="1:2" x14ac:dyDescent="0.25">
      <c r="A7770" s="62">
        <v>41114625</v>
      </c>
      <c r="B7770" s="63" t="s">
        <v>9868</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2740</v>
      </c>
    </row>
    <row r="7777" spans="1:2" x14ac:dyDescent="0.25">
      <c r="A7777" s="62">
        <v>41114706</v>
      </c>
      <c r="B7777" s="63" t="s">
        <v>2358</v>
      </c>
    </row>
    <row r="7778" spans="1:2" x14ac:dyDescent="0.25">
      <c r="A7778" s="62">
        <v>41114801</v>
      </c>
      <c r="B7778" s="63" t="s">
        <v>18618</v>
      </c>
    </row>
    <row r="7779" spans="1:2" x14ac:dyDescent="0.25">
      <c r="A7779" s="62">
        <v>41114802</v>
      </c>
      <c r="B7779" s="63" t="s">
        <v>975</v>
      </c>
    </row>
    <row r="7780" spans="1:2" x14ac:dyDescent="0.25">
      <c r="A7780" s="62">
        <v>41114803</v>
      </c>
      <c r="B7780" s="63" t="s">
        <v>14952</v>
      </c>
    </row>
    <row r="7781" spans="1:2" x14ac:dyDescent="0.25">
      <c r="A7781" s="62">
        <v>41115101</v>
      </c>
      <c r="B7781" s="63" t="s">
        <v>10181</v>
      </c>
    </row>
    <row r="7782" spans="1:2" x14ac:dyDescent="0.25">
      <c r="A7782" s="62">
        <v>41115201</v>
      </c>
      <c r="B7782" s="63" t="s">
        <v>4024</v>
      </c>
    </row>
    <row r="7783" spans="1:2" x14ac:dyDescent="0.25">
      <c r="A7783" s="62">
        <v>41115202</v>
      </c>
      <c r="B7783" s="63" t="s">
        <v>870</v>
      </c>
    </row>
    <row r="7784" spans="1:2" x14ac:dyDescent="0.25">
      <c r="A7784" s="62">
        <v>41115301</v>
      </c>
      <c r="B7784" s="63" t="s">
        <v>9557</v>
      </c>
    </row>
    <row r="7785" spans="1:2" x14ac:dyDescent="0.25">
      <c r="A7785" s="62">
        <v>41115302</v>
      </c>
      <c r="B7785" s="63" t="s">
        <v>12990</v>
      </c>
    </row>
    <row r="7786" spans="1:2" x14ac:dyDescent="0.25">
      <c r="A7786" s="62">
        <v>41115303</v>
      </c>
      <c r="B7786" s="63" t="s">
        <v>13673</v>
      </c>
    </row>
    <row r="7787" spans="1:2" x14ac:dyDescent="0.25">
      <c r="A7787" s="62">
        <v>41115304</v>
      </c>
      <c r="B7787" s="63" t="s">
        <v>18570</v>
      </c>
    </row>
    <row r="7788" spans="1:2" x14ac:dyDescent="0.25">
      <c r="A7788" s="62">
        <v>41115305</v>
      </c>
      <c r="B7788" s="63" t="s">
        <v>17499</v>
      </c>
    </row>
    <row r="7789" spans="1:2" x14ac:dyDescent="0.25">
      <c r="A7789" s="62">
        <v>41115306</v>
      </c>
      <c r="B7789" s="63" t="s">
        <v>4783</v>
      </c>
    </row>
    <row r="7790" spans="1:2" x14ac:dyDescent="0.25">
      <c r="A7790" s="62">
        <v>41115307</v>
      </c>
      <c r="B7790" s="63" t="s">
        <v>11741</v>
      </c>
    </row>
    <row r="7791" spans="1:2" x14ac:dyDescent="0.25">
      <c r="A7791" s="62">
        <v>41115308</v>
      </c>
      <c r="B7791" s="63" t="s">
        <v>5627</v>
      </c>
    </row>
    <row r="7792" spans="1:2" x14ac:dyDescent="0.25">
      <c r="A7792" s="62">
        <v>41115309</v>
      </c>
      <c r="B7792" s="63" t="s">
        <v>11785</v>
      </c>
    </row>
    <row r="7793" spans="1:2" x14ac:dyDescent="0.25">
      <c r="A7793" s="62">
        <v>41115310</v>
      </c>
      <c r="B7793" s="63" t="s">
        <v>6816</v>
      </c>
    </row>
    <row r="7794" spans="1:2" x14ac:dyDescent="0.25">
      <c r="A7794" s="62">
        <v>41115311</v>
      </c>
      <c r="B7794" s="63" t="s">
        <v>13970</v>
      </c>
    </row>
    <row r="7795" spans="1:2" x14ac:dyDescent="0.25">
      <c r="A7795" s="62">
        <v>41115312</v>
      </c>
      <c r="B7795" s="63" t="s">
        <v>14839</v>
      </c>
    </row>
    <row r="7796" spans="1:2" x14ac:dyDescent="0.25">
      <c r="A7796" s="62">
        <v>41115313</v>
      </c>
      <c r="B7796" s="63" t="s">
        <v>1130</v>
      </c>
    </row>
    <row r="7797" spans="1:2" x14ac:dyDescent="0.25">
      <c r="A7797" s="62">
        <v>41115314</v>
      </c>
      <c r="B7797" s="63" t="s">
        <v>2843</v>
      </c>
    </row>
    <row r="7798" spans="1:2" x14ac:dyDescent="0.25">
      <c r="A7798" s="62">
        <v>41115315</v>
      </c>
      <c r="B7798" s="63" t="s">
        <v>14492</v>
      </c>
    </row>
    <row r="7799" spans="1:2" x14ac:dyDescent="0.25">
      <c r="A7799" s="62">
        <v>41115316</v>
      </c>
      <c r="B7799" s="63" t="s">
        <v>11022</v>
      </c>
    </row>
    <row r="7800" spans="1:2" x14ac:dyDescent="0.25">
      <c r="A7800" s="62">
        <v>41115317</v>
      </c>
      <c r="B7800" s="63" t="s">
        <v>9095</v>
      </c>
    </row>
    <row r="7801" spans="1:2" x14ac:dyDescent="0.25">
      <c r="A7801" s="62">
        <v>41115318</v>
      </c>
      <c r="B7801" s="63" t="s">
        <v>11265</v>
      </c>
    </row>
    <row r="7802" spans="1:2" x14ac:dyDescent="0.25">
      <c r="A7802" s="62">
        <v>41115319</v>
      </c>
      <c r="B7802" s="63" t="s">
        <v>2314</v>
      </c>
    </row>
    <row r="7803" spans="1:2" x14ac:dyDescent="0.25">
      <c r="A7803" s="62">
        <v>41115320</v>
      </c>
      <c r="B7803" s="63" t="s">
        <v>2270</v>
      </c>
    </row>
    <row r="7804" spans="1:2" x14ac:dyDescent="0.25">
      <c r="A7804" s="62">
        <v>41115321</v>
      </c>
      <c r="B7804" s="63" t="s">
        <v>2066</v>
      </c>
    </row>
    <row r="7805" spans="1:2" x14ac:dyDescent="0.25">
      <c r="A7805" s="62">
        <v>41115322</v>
      </c>
      <c r="B7805" s="63" t="s">
        <v>11198</v>
      </c>
    </row>
    <row r="7806" spans="1:2" x14ac:dyDescent="0.25">
      <c r="A7806" s="62">
        <v>41115401</v>
      </c>
      <c r="B7806" s="63" t="s">
        <v>15836</v>
      </c>
    </row>
    <row r="7807" spans="1:2" x14ac:dyDescent="0.25">
      <c r="A7807" s="62">
        <v>41115402</v>
      </c>
      <c r="B7807" s="63" t="s">
        <v>15357</v>
      </c>
    </row>
    <row r="7808" spans="1:2" x14ac:dyDescent="0.25">
      <c r="A7808" s="62">
        <v>41115403</v>
      </c>
      <c r="B7808" s="63" t="s">
        <v>18152</v>
      </c>
    </row>
    <row r="7809" spans="1:2" x14ac:dyDescent="0.25">
      <c r="A7809" s="62">
        <v>41115404</v>
      </c>
      <c r="B7809" s="63" t="s">
        <v>18378</v>
      </c>
    </row>
    <row r="7810" spans="1:2" x14ac:dyDescent="0.25">
      <c r="A7810" s="62">
        <v>41115405</v>
      </c>
      <c r="B7810" s="63" t="s">
        <v>14659</v>
      </c>
    </row>
    <row r="7811" spans="1:2" x14ac:dyDescent="0.25">
      <c r="A7811" s="62">
        <v>41115406</v>
      </c>
      <c r="B7811" s="63" t="s">
        <v>4629</v>
      </c>
    </row>
    <row r="7812" spans="1:2" x14ac:dyDescent="0.25">
      <c r="A7812" s="62">
        <v>41115407</v>
      </c>
      <c r="B7812" s="63" t="s">
        <v>3991</v>
      </c>
    </row>
    <row r="7813" spans="1:2" x14ac:dyDescent="0.25">
      <c r="A7813" s="62">
        <v>41115408</v>
      </c>
      <c r="B7813" s="63" t="s">
        <v>17872</v>
      </c>
    </row>
    <row r="7814" spans="1:2" x14ac:dyDescent="0.25">
      <c r="A7814" s="62">
        <v>41115409</v>
      </c>
      <c r="B7814" s="63" t="s">
        <v>1529</v>
      </c>
    </row>
    <row r="7815" spans="1:2" x14ac:dyDescent="0.25">
      <c r="A7815" s="62">
        <v>41115410</v>
      </c>
      <c r="B7815" s="63" t="s">
        <v>12013</v>
      </c>
    </row>
    <row r="7816" spans="1:2" x14ac:dyDescent="0.25">
      <c r="A7816" s="62">
        <v>41115411</v>
      </c>
      <c r="B7816" s="63" t="s">
        <v>18098</v>
      </c>
    </row>
    <row r="7817" spans="1:2" x14ac:dyDescent="0.25">
      <c r="A7817" s="62">
        <v>41115501</v>
      </c>
      <c r="B7817" s="63" t="s">
        <v>11674</v>
      </c>
    </row>
    <row r="7818" spans="1:2" x14ac:dyDescent="0.25">
      <c r="A7818" s="62">
        <v>41115502</v>
      </c>
      <c r="B7818" s="63" t="s">
        <v>9895</v>
      </c>
    </row>
    <row r="7819" spans="1:2" x14ac:dyDescent="0.25">
      <c r="A7819" s="62">
        <v>41115503</v>
      </c>
      <c r="B7819" s="63" t="s">
        <v>17679</v>
      </c>
    </row>
    <row r="7820" spans="1:2" x14ac:dyDescent="0.25">
      <c r="A7820" s="62">
        <v>41115504</v>
      </c>
      <c r="B7820" s="63" t="s">
        <v>6898</v>
      </c>
    </row>
    <row r="7821" spans="1:2" x14ac:dyDescent="0.25">
      <c r="A7821" s="62">
        <v>41115505</v>
      </c>
      <c r="B7821" s="63" t="s">
        <v>12820</v>
      </c>
    </row>
    <row r="7822" spans="1:2" x14ac:dyDescent="0.25">
      <c r="A7822" s="62">
        <v>41115601</v>
      </c>
      <c r="B7822" s="63" t="s">
        <v>10270</v>
      </c>
    </row>
    <row r="7823" spans="1:2" x14ac:dyDescent="0.25">
      <c r="A7823" s="62">
        <v>41115602</v>
      </c>
      <c r="B7823" s="63" t="s">
        <v>7250</v>
      </c>
    </row>
    <row r="7824" spans="1:2" x14ac:dyDescent="0.25">
      <c r="A7824" s="62">
        <v>41115603</v>
      </c>
      <c r="B7824" s="63" t="s">
        <v>3210</v>
      </c>
    </row>
    <row r="7825" spans="1:2" x14ac:dyDescent="0.25">
      <c r="A7825" s="62">
        <v>41115604</v>
      </c>
      <c r="B7825" s="63" t="s">
        <v>18246</v>
      </c>
    </row>
    <row r="7826" spans="1:2" x14ac:dyDescent="0.25">
      <c r="A7826" s="62">
        <v>41115605</v>
      </c>
      <c r="B7826" s="63" t="s">
        <v>17250</v>
      </c>
    </row>
    <row r="7827" spans="1:2" x14ac:dyDescent="0.25">
      <c r="A7827" s="62">
        <v>41115606</v>
      </c>
      <c r="B7827" s="63" t="s">
        <v>2261</v>
      </c>
    </row>
    <row r="7828" spans="1:2" x14ac:dyDescent="0.25">
      <c r="A7828" s="62">
        <v>41115607</v>
      </c>
      <c r="B7828" s="63" t="s">
        <v>4584</v>
      </c>
    </row>
    <row r="7829" spans="1:2" x14ac:dyDescent="0.25">
      <c r="A7829" s="62">
        <v>41115608</v>
      </c>
      <c r="B7829" s="63" t="s">
        <v>11628</v>
      </c>
    </row>
    <row r="7830" spans="1:2" x14ac:dyDescent="0.25">
      <c r="A7830" s="62">
        <v>41115609</v>
      </c>
      <c r="B7830" s="63" t="s">
        <v>13744</v>
      </c>
    </row>
    <row r="7831" spans="1:2" x14ac:dyDescent="0.25">
      <c r="A7831" s="62">
        <v>41115610</v>
      </c>
      <c r="B7831" s="63" t="s">
        <v>12987</v>
      </c>
    </row>
    <row r="7832" spans="1:2" x14ac:dyDescent="0.25">
      <c r="A7832" s="62">
        <v>41115611</v>
      </c>
      <c r="B7832" s="63" t="s">
        <v>13813</v>
      </c>
    </row>
    <row r="7833" spans="1:2" x14ac:dyDescent="0.25">
      <c r="A7833" s="62">
        <v>41115612</v>
      </c>
      <c r="B7833" s="63" t="s">
        <v>88</v>
      </c>
    </row>
    <row r="7834" spans="1:2" x14ac:dyDescent="0.25">
      <c r="A7834" s="62">
        <v>41115613</v>
      </c>
      <c r="B7834" s="63" t="s">
        <v>10153</v>
      </c>
    </row>
    <row r="7835" spans="1:2" x14ac:dyDescent="0.25">
      <c r="A7835" s="62">
        <v>41115614</v>
      </c>
      <c r="B7835" s="63" t="s">
        <v>8329</v>
      </c>
    </row>
    <row r="7836" spans="1:2" x14ac:dyDescent="0.25">
      <c r="A7836" s="62">
        <v>41115701</v>
      </c>
      <c r="B7836" s="63" t="s">
        <v>2662</v>
      </c>
    </row>
    <row r="7837" spans="1:2" x14ac:dyDescent="0.25">
      <c r="A7837" s="62">
        <v>41115702</v>
      </c>
      <c r="B7837" s="63" t="s">
        <v>2742</v>
      </c>
    </row>
    <row r="7838" spans="1:2" x14ac:dyDescent="0.25">
      <c r="A7838" s="62">
        <v>41115703</v>
      </c>
      <c r="B7838" s="63" t="s">
        <v>11372</v>
      </c>
    </row>
    <row r="7839" spans="1:2" x14ac:dyDescent="0.25">
      <c r="A7839" s="62">
        <v>41115704</v>
      </c>
      <c r="B7839" s="63" t="s">
        <v>8644</v>
      </c>
    </row>
    <row r="7840" spans="1:2" x14ac:dyDescent="0.25">
      <c r="A7840" s="62">
        <v>41115705</v>
      </c>
      <c r="B7840" s="63" t="s">
        <v>6628</v>
      </c>
    </row>
    <row r="7841" spans="1:2" x14ac:dyDescent="0.25">
      <c r="A7841" s="62">
        <v>41115706</v>
      </c>
      <c r="B7841" s="63" t="s">
        <v>243</v>
      </c>
    </row>
    <row r="7842" spans="1:2" x14ac:dyDescent="0.25">
      <c r="A7842" s="62">
        <v>41115707</v>
      </c>
      <c r="B7842" s="63" t="s">
        <v>6257</v>
      </c>
    </row>
    <row r="7843" spans="1:2" x14ac:dyDescent="0.25">
      <c r="A7843" s="62">
        <v>41115708</v>
      </c>
      <c r="B7843" s="63" t="s">
        <v>4937</v>
      </c>
    </row>
    <row r="7844" spans="1:2" x14ac:dyDescent="0.25">
      <c r="A7844" s="62">
        <v>41115709</v>
      </c>
      <c r="B7844" s="63" t="s">
        <v>2264</v>
      </c>
    </row>
    <row r="7845" spans="1:2" x14ac:dyDescent="0.25">
      <c r="A7845" s="62">
        <v>41115710</v>
      </c>
      <c r="B7845" s="63" t="s">
        <v>10920</v>
      </c>
    </row>
    <row r="7846" spans="1:2" x14ac:dyDescent="0.25">
      <c r="A7846" s="62">
        <v>41115711</v>
      </c>
      <c r="B7846" s="63" t="s">
        <v>5494</v>
      </c>
    </row>
    <row r="7847" spans="1:2" x14ac:dyDescent="0.25">
      <c r="A7847" s="62">
        <v>41115712</v>
      </c>
      <c r="B7847" s="63" t="s">
        <v>16739</v>
      </c>
    </row>
    <row r="7848" spans="1:2" x14ac:dyDescent="0.25">
      <c r="A7848" s="62">
        <v>41115713</v>
      </c>
      <c r="B7848" s="63" t="s">
        <v>5309</v>
      </c>
    </row>
    <row r="7849" spans="1:2" x14ac:dyDescent="0.25">
      <c r="A7849" s="62">
        <v>41115714</v>
      </c>
      <c r="B7849" s="63" t="s">
        <v>5832</v>
      </c>
    </row>
    <row r="7850" spans="1:2" x14ac:dyDescent="0.25">
      <c r="A7850" s="62">
        <v>41115715</v>
      </c>
      <c r="B7850" s="63" t="s">
        <v>2895</v>
      </c>
    </row>
    <row r="7851" spans="1:2" x14ac:dyDescent="0.25">
      <c r="A7851" s="62">
        <v>41115716</v>
      </c>
      <c r="B7851" s="63" t="s">
        <v>8701</v>
      </c>
    </row>
    <row r="7852" spans="1:2" x14ac:dyDescent="0.25">
      <c r="A7852" s="62">
        <v>41115717</v>
      </c>
      <c r="B7852" s="63" t="s">
        <v>4773</v>
      </c>
    </row>
    <row r="7853" spans="1:2" x14ac:dyDescent="0.25">
      <c r="A7853" s="62">
        <v>41115718</v>
      </c>
      <c r="B7853" s="63" t="s">
        <v>8300</v>
      </c>
    </row>
    <row r="7854" spans="1:2" x14ac:dyDescent="0.25">
      <c r="A7854" s="62">
        <v>41115719</v>
      </c>
      <c r="B7854" s="63" t="s">
        <v>5711</v>
      </c>
    </row>
    <row r="7855" spans="1:2" x14ac:dyDescent="0.25">
      <c r="A7855" s="62">
        <v>41115720</v>
      </c>
      <c r="B7855" s="63" t="s">
        <v>3543</v>
      </c>
    </row>
    <row r="7856" spans="1:2" x14ac:dyDescent="0.25">
      <c r="A7856" s="62">
        <v>41115801</v>
      </c>
      <c r="B7856" s="63" t="s">
        <v>12565</v>
      </c>
    </row>
    <row r="7857" spans="1:2" x14ac:dyDescent="0.25">
      <c r="A7857" s="62">
        <v>41115802</v>
      </c>
      <c r="B7857" s="63" t="s">
        <v>14276</v>
      </c>
    </row>
    <row r="7858" spans="1:2" x14ac:dyDescent="0.25">
      <c r="A7858" s="62">
        <v>41115803</v>
      </c>
      <c r="B7858" s="63" t="s">
        <v>15830</v>
      </c>
    </row>
    <row r="7859" spans="1:2" x14ac:dyDescent="0.25">
      <c r="A7859" s="62">
        <v>41115804</v>
      </c>
      <c r="B7859" s="63" t="s">
        <v>16664</v>
      </c>
    </row>
    <row r="7860" spans="1:2" x14ac:dyDescent="0.25">
      <c r="A7860" s="62">
        <v>41115805</v>
      </c>
      <c r="B7860" s="63" t="s">
        <v>3652</v>
      </c>
    </row>
    <row r="7861" spans="1:2" x14ac:dyDescent="0.25">
      <c r="A7861" s="62">
        <v>41115806</v>
      </c>
      <c r="B7861" s="63" t="s">
        <v>1209</v>
      </c>
    </row>
    <row r="7862" spans="1:2" x14ac:dyDescent="0.25">
      <c r="A7862" s="62">
        <v>41115807</v>
      </c>
      <c r="B7862" s="63" t="s">
        <v>11239</v>
      </c>
    </row>
    <row r="7863" spans="1:2" x14ac:dyDescent="0.25">
      <c r="A7863" s="62">
        <v>41115808</v>
      </c>
      <c r="B7863" s="63" t="s">
        <v>8981</v>
      </c>
    </row>
    <row r="7864" spans="1:2" x14ac:dyDescent="0.25">
      <c r="A7864" s="62">
        <v>41115809</v>
      </c>
      <c r="B7864" s="63" t="s">
        <v>15396</v>
      </c>
    </row>
    <row r="7865" spans="1:2" x14ac:dyDescent="0.25">
      <c r="A7865" s="62">
        <v>41115810</v>
      </c>
      <c r="B7865" s="63" t="s">
        <v>5165</v>
      </c>
    </row>
    <row r="7866" spans="1:2" x14ac:dyDescent="0.25">
      <c r="A7866" s="62">
        <v>41115811</v>
      </c>
      <c r="B7866" s="63" t="s">
        <v>6794</v>
      </c>
    </row>
    <row r="7867" spans="1:2" x14ac:dyDescent="0.25">
      <c r="A7867" s="62">
        <v>41115812</v>
      </c>
      <c r="B7867" s="63" t="s">
        <v>5384</v>
      </c>
    </row>
    <row r="7868" spans="1:2" x14ac:dyDescent="0.25">
      <c r="A7868" s="62">
        <v>41115813</v>
      </c>
      <c r="B7868" s="63" t="s">
        <v>13093</v>
      </c>
    </row>
    <row r="7869" spans="1:2" x14ac:dyDescent="0.25">
      <c r="A7869" s="62">
        <v>41115814</v>
      </c>
      <c r="B7869" s="63" t="s">
        <v>11724</v>
      </c>
    </row>
    <row r="7870" spans="1:2" x14ac:dyDescent="0.25">
      <c r="A7870" s="62">
        <v>41115815</v>
      </c>
      <c r="B7870" s="63" t="s">
        <v>18658</v>
      </c>
    </row>
    <row r="7871" spans="1:2" x14ac:dyDescent="0.25">
      <c r="A7871" s="62">
        <v>41115816</v>
      </c>
      <c r="B7871" s="63" t="s">
        <v>3460</v>
      </c>
    </row>
    <row r="7872" spans="1:2" x14ac:dyDescent="0.25">
      <c r="A7872" s="62">
        <v>41115817</v>
      </c>
      <c r="B7872" s="63" t="s">
        <v>18452</v>
      </c>
    </row>
    <row r="7873" spans="1:2" x14ac:dyDescent="0.25">
      <c r="A7873" s="62">
        <v>41115818</v>
      </c>
      <c r="B7873" s="63" t="s">
        <v>2557</v>
      </c>
    </row>
    <row r="7874" spans="1:2" x14ac:dyDescent="0.25">
      <c r="A7874" s="62">
        <v>41115819</v>
      </c>
      <c r="B7874" s="63" t="s">
        <v>16928</v>
      </c>
    </row>
    <row r="7875" spans="1:2" x14ac:dyDescent="0.25">
      <c r="A7875" s="62">
        <v>41115820</v>
      </c>
      <c r="B7875" s="63" t="s">
        <v>18322</v>
      </c>
    </row>
    <row r="7876" spans="1:2" x14ac:dyDescent="0.25">
      <c r="A7876" s="62">
        <v>41115821</v>
      </c>
      <c r="B7876" s="63" t="s">
        <v>5739</v>
      </c>
    </row>
    <row r="7877" spans="1:2" x14ac:dyDescent="0.25">
      <c r="A7877" s="62">
        <v>41115822</v>
      </c>
      <c r="B7877" s="63" t="s">
        <v>10106</v>
      </c>
    </row>
    <row r="7878" spans="1:2" x14ac:dyDescent="0.25">
      <c r="A7878" s="62">
        <v>41115823</v>
      </c>
      <c r="B7878" s="63" t="s">
        <v>14690</v>
      </c>
    </row>
    <row r="7879" spans="1:2" x14ac:dyDescent="0.25">
      <c r="A7879" s="62">
        <v>41115824</v>
      </c>
      <c r="B7879" s="63" t="s">
        <v>16792</v>
      </c>
    </row>
    <row r="7880" spans="1:2" x14ac:dyDescent="0.25">
      <c r="A7880" s="62">
        <v>41115825</v>
      </c>
      <c r="B7880" s="63" t="s">
        <v>12667</v>
      </c>
    </row>
    <row r="7881" spans="1:2" x14ac:dyDescent="0.25">
      <c r="A7881" s="62">
        <v>41115826</v>
      </c>
      <c r="B7881" s="63" t="s">
        <v>11658</v>
      </c>
    </row>
    <row r="7882" spans="1:2" x14ac:dyDescent="0.25">
      <c r="A7882" s="62">
        <v>41115827</v>
      </c>
      <c r="B7882" s="63" t="s">
        <v>13284</v>
      </c>
    </row>
    <row r="7883" spans="1:2" x14ac:dyDescent="0.25">
      <c r="A7883" s="62">
        <v>41115828</v>
      </c>
      <c r="B7883" s="63" t="s">
        <v>13128</v>
      </c>
    </row>
    <row r="7884" spans="1:2" x14ac:dyDescent="0.25">
      <c r="A7884" s="62">
        <v>41115829</v>
      </c>
      <c r="B7884" s="63" t="s">
        <v>12076</v>
      </c>
    </row>
    <row r="7885" spans="1:2" x14ac:dyDescent="0.25">
      <c r="A7885" s="62">
        <v>41115830</v>
      </c>
      <c r="B7885" s="63" t="s">
        <v>8441</v>
      </c>
    </row>
    <row r="7886" spans="1:2" x14ac:dyDescent="0.25">
      <c r="A7886" s="62">
        <v>41116001</v>
      </c>
      <c r="B7886" s="63" t="s">
        <v>612</v>
      </c>
    </row>
    <row r="7887" spans="1:2" x14ac:dyDescent="0.25">
      <c r="A7887" s="62">
        <v>41116002</v>
      </c>
      <c r="B7887" s="63" t="s">
        <v>9719</v>
      </c>
    </row>
    <row r="7888" spans="1:2" x14ac:dyDescent="0.25">
      <c r="A7888" s="62">
        <v>41116003</v>
      </c>
      <c r="B7888" s="63" t="s">
        <v>6653</v>
      </c>
    </row>
    <row r="7889" spans="1:2" x14ac:dyDescent="0.25">
      <c r="A7889" s="62">
        <v>41116004</v>
      </c>
      <c r="B7889" s="63" t="s">
        <v>718</v>
      </c>
    </row>
    <row r="7890" spans="1:2" x14ac:dyDescent="0.25">
      <c r="A7890" s="62">
        <v>41116005</v>
      </c>
      <c r="B7890" s="63" t="s">
        <v>9856</v>
      </c>
    </row>
    <row r="7891" spans="1:2" x14ac:dyDescent="0.25">
      <c r="A7891" s="62">
        <v>41116006</v>
      </c>
      <c r="B7891" s="63" t="s">
        <v>12432</v>
      </c>
    </row>
    <row r="7892" spans="1:2" x14ac:dyDescent="0.25">
      <c r="A7892" s="62">
        <v>41116007</v>
      </c>
      <c r="B7892" s="63" t="s">
        <v>18130</v>
      </c>
    </row>
    <row r="7893" spans="1:2" x14ac:dyDescent="0.25">
      <c r="A7893" s="62">
        <v>41116008</v>
      </c>
      <c r="B7893" s="63" t="s">
        <v>16753</v>
      </c>
    </row>
    <row r="7894" spans="1:2" x14ac:dyDescent="0.25">
      <c r="A7894" s="62">
        <v>41116009</v>
      </c>
      <c r="B7894" s="63" t="s">
        <v>12853</v>
      </c>
    </row>
    <row r="7895" spans="1:2" x14ac:dyDescent="0.25">
      <c r="A7895" s="62">
        <v>41116010</v>
      </c>
      <c r="B7895" s="63" t="s">
        <v>14161</v>
      </c>
    </row>
    <row r="7896" spans="1:2" x14ac:dyDescent="0.25">
      <c r="A7896" s="62">
        <v>41116011</v>
      </c>
      <c r="B7896" s="63" t="s">
        <v>8308</v>
      </c>
    </row>
    <row r="7897" spans="1:2" x14ac:dyDescent="0.25">
      <c r="A7897" s="62">
        <v>41116012</v>
      </c>
      <c r="B7897" s="63" t="s">
        <v>8051</v>
      </c>
    </row>
    <row r="7898" spans="1:2" x14ac:dyDescent="0.25">
      <c r="A7898" s="62">
        <v>41116013</v>
      </c>
      <c r="B7898" s="63" t="s">
        <v>17124</v>
      </c>
    </row>
    <row r="7899" spans="1:2" x14ac:dyDescent="0.25">
      <c r="A7899" s="62">
        <v>41116014</v>
      </c>
      <c r="B7899" s="63" t="s">
        <v>4991</v>
      </c>
    </row>
    <row r="7900" spans="1:2" x14ac:dyDescent="0.25">
      <c r="A7900" s="62">
        <v>41116015</v>
      </c>
      <c r="B7900" s="63" t="s">
        <v>8304</v>
      </c>
    </row>
    <row r="7901" spans="1:2" x14ac:dyDescent="0.25">
      <c r="A7901" s="62">
        <v>41116101</v>
      </c>
      <c r="B7901" s="63" t="s">
        <v>14730</v>
      </c>
    </row>
    <row r="7902" spans="1:2" x14ac:dyDescent="0.25">
      <c r="A7902" s="62">
        <v>41116102</v>
      </c>
      <c r="B7902" s="63" t="s">
        <v>8623</v>
      </c>
    </row>
    <row r="7903" spans="1:2" x14ac:dyDescent="0.25">
      <c r="A7903" s="62">
        <v>41116103</v>
      </c>
      <c r="B7903" s="63" t="s">
        <v>10823</v>
      </c>
    </row>
    <row r="7904" spans="1:2" x14ac:dyDescent="0.25">
      <c r="A7904" s="62">
        <v>41116104</v>
      </c>
      <c r="B7904" s="63" t="s">
        <v>12798</v>
      </c>
    </row>
    <row r="7905" spans="1:2" x14ac:dyDescent="0.25">
      <c r="A7905" s="62">
        <v>41116105</v>
      </c>
      <c r="B7905" s="63" t="s">
        <v>4295</v>
      </c>
    </row>
    <row r="7906" spans="1:2" x14ac:dyDescent="0.25">
      <c r="A7906" s="62">
        <v>41116106</v>
      </c>
      <c r="B7906" s="63" t="s">
        <v>13130</v>
      </c>
    </row>
    <row r="7907" spans="1:2" x14ac:dyDescent="0.25">
      <c r="A7907" s="62">
        <v>41116107</v>
      </c>
      <c r="B7907" s="63" t="s">
        <v>14958</v>
      </c>
    </row>
    <row r="7908" spans="1:2" x14ac:dyDescent="0.25">
      <c r="A7908" s="62">
        <v>41116108</v>
      </c>
      <c r="B7908" s="63" t="s">
        <v>7880</v>
      </c>
    </row>
    <row r="7909" spans="1:2" x14ac:dyDescent="0.25">
      <c r="A7909" s="62">
        <v>41116109</v>
      </c>
      <c r="B7909" s="63" t="s">
        <v>1643</v>
      </c>
    </row>
    <row r="7910" spans="1:2" x14ac:dyDescent="0.25">
      <c r="A7910" s="62">
        <v>41116110</v>
      </c>
      <c r="B7910" s="63" t="s">
        <v>7690</v>
      </c>
    </row>
    <row r="7911" spans="1:2" x14ac:dyDescent="0.25">
      <c r="A7911" s="62">
        <v>41116111</v>
      </c>
      <c r="B7911" s="63" t="s">
        <v>15584</v>
      </c>
    </row>
    <row r="7912" spans="1:2" x14ac:dyDescent="0.25">
      <c r="A7912" s="62">
        <v>41116112</v>
      </c>
      <c r="B7912" s="63" t="s">
        <v>15027</v>
      </c>
    </row>
    <row r="7913" spans="1:2" x14ac:dyDescent="0.25">
      <c r="A7913" s="62">
        <v>41116113</v>
      </c>
      <c r="B7913" s="63" t="s">
        <v>9688</v>
      </c>
    </row>
    <row r="7914" spans="1:2" x14ac:dyDescent="0.25">
      <c r="A7914" s="62">
        <v>41116116</v>
      </c>
      <c r="B7914" s="63" t="s">
        <v>16387</v>
      </c>
    </row>
    <row r="7915" spans="1:2" x14ac:dyDescent="0.25">
      <c r="A7915" s="62">
        <v>41116117</v>
      </c>
      <c r="B7915" s="63" t="s">
        <v>2265</v>
      </c>
    </row>
    <row r="7916" spans="1:2" x14ac:dyDescent="0.25">
      <c r="A7916" s="62">
        <v>41116118</v>
      </c>
      <c r="B7916" s="63" t="s">
        <v>16507</v>
      </c>
    </row>
    <row r="7917" spans="1:2" x14ac:dyDescent="0.25">
      <c r="A7917" s="62">
        <v>41116119</v>
      </c>
      <c r="B7917" s="63" t="s">
        <v>15816</v>
      </c>
    </row>
    <row r="7918" spans="1:2" x14ac:dyDescent="0.25">
      <c r="A7918" s="62">
        <v>41116120</v>
      </c>
      <c r="B7918" s="63" t="s">
        <v>18460</v>
      </c>
    </row>
    <row r="7919" spans="1:2" x14ac:dyDescent="0.25">
      <c r="A7919" s="62">
        <v>41116121</v>
      </c>
      <c r="B7919" s="63" t="s">
        <v>5367</v>
      </c>
    </row>
    <row r="7920" spans="1:2" x14ac:dyDescent="0.25">
      <c r="A7920" s="62">
        <v>41116122</v>
      </c>
      <c r="B7920" s="63" t="s">
        <v>6563</v>
      </c>
    </row>
    <row r="7921" spans="1:2" x14ac:dyDescent="0.25">
      <c r="A7921" s="62">
        <v>41116123</v>
      </c>
      <c r="B7921" s="63" t="s">
        <v>13490</v>
      </c>
    </row>
    <row r="7922" spans="1:2" x14ac:dyDescent="0.25">
      <c r="A7922" s="62">
        <v>41116124</v>
      </c>
      <c r="B7922" s="63" t="s">
        <v>18548</v>
      </c>
    </row>
    <row r="7923" spans="1:2" x14ac:dyDescent="0.25">
      <c r="A7923" s="62">
        <v>41116125</v>
      </c>
      <c r="B7923" s="63" t="s">
        <v>4381</v>
      </c>
    </row>
    <row r="7924" spans="1:2" x14ac:dyDescent="0.25">
      <c r="A7924" s="62">
        <v>41116126</v>
      </c>
      <c r="B7924" s="63" t="s">
        <v>14408</v>
      </c>
    </row>
    <row r="7925" spans="1:2" x14ac:dyDescent="0.25">
      <c r="A7925" s="62">
        <v>41116127</v>
      </c>
      <c r="B7925" s="63" t="s">
        <v>12315</v>
      </c>
    </row>
    <row r="7926" spans="1:2" x14ac:dyDescent="0.25">
      <c r="A7926" s="62">
        <v>41116128</v>
      </c>
      <c r="B7926" s="63" t="s">
        <v>15519</v>
      </c>
    </row>
    <row r="7927" spans="1:2" x14ac:dyDescent="0.25">
      <c r="A7927" s="62">
        <v>41116129</v>
      </c>
      <c r="B7927" s="63" t="s">
        <v>9192</v>
      </c>
    </row>
    <row r="7928" spans="1:2" x14ac:dyDescent="0.25">
      <c r="A7928" s="62">
        <v>41116130</v>
      </c>
      <c r="B7928" s="63" t="s">
        <v>13789</v>
      </c>
    </row>
    <row r="7929" spans="1:2" x14ac:dyDescent="0.25">
      <c r="A7929" s="62">
        <v>41116131</v>
      </c>
      <c r="B7929" s="63" t="s">
        <v>15734</v>
      </c>
    </row>
    <row r="7930" spans="1:2" x14ac:dyDescent="0.25">
      <c r="A7930" s="62">
        <v>41116132</v>
      </c>
      <c r="B7930" s="63" t="s">
        <v>3929</v>
      </c>
    </row>
    <row r="7931" spans="1:2" x14ac:dyDescent="0.25">
      <c r="A7931" s="62">
        <v>41116133</v>
      </c>
      <c r="B7931" s="63" t="s">
        <v>14395</v>
      </c>
    </row>
    <row r="7932" spans="1:2" x14ac:dyDescent="0.25">
      <c r="A7932" s="62">
        <v>41116134</v>
      </c>
      <c r="B7932" s="63" t="s">
        <v>1177</v>
      </c>
    </row>
    <row r="7933" spans="1:2" x14ac:dyDescent="0.25">
      <c r="A7933" s="62">
        <v>41116135</v>
      </c>
      <c r="B7933" s="63" t="s">
        <v>4642</v>
      </c>
    </row>
    <row r="7934" spans="1:2" x14ac:dyDescent="0.25">
      <c r="A7934" s="62">
        <v>41116136</v>
      </c>
      <c r="B7934" s="63" t="s">
        <v>5392</v>
      </c>
    </row>
    <row r="7935" spans="1:2" x14ac:dyDescent="0.25">
      <c r="A7935" s="62">
        <v>41116137</v>
      </c>
      <c r="B7935" s="63" t="s">
        <v>10382</v>
      </c>
    </row>
    <row r="7936" spans="1:2" x14ac:dyDescent="0.25">
      <c r="A7936" s="62">
        <v>41116138</v>
      </c>
      <c r="B7936" s="63" t="s">
        <v>11885</v>
      </c>
    </row>
    <row r="7937" spans="1:2" x14ac:dyDescent="0.25">
      <c r="A7937" s="62">
        <v>41116139</v>
      </c>
      <c r="B7937" s="63" t="s">
        <v>2884</v>
      </c>
    </row>
    <row r="7938" spans="1:2" x14ac:dyDescent="0.25">
      <c r="A7938" s="62">
        <v>41116140</v>
      </c>
      <c r="B7938" s="63" t="s">
        <v>15019</v>
      </c>
    </row>
    <row r="7939" spans="1:2" x14ac:dyDescent="0.25">
      <c r="A7939" s="62">
        <v>41116141</v>
      </c>
      <c r="B7939" s="63" t="s">
        <v>12148</v>
      </c>
    </row>
    <row r="7940" spans="1:2" x14ac:dyDescent="0.25">
      <c r="A7940" s="62">
        <v>41116142</v>
      </c>
      <c r="B7940" s="63" t="s">
        <v>3817</v>
      </c>
    </row>
    <row r="7941" spans="1:2" x14ac:dyDescent="0.25">
      <c r="A7941" s="62">
        <v>41116143</v>
      </c>
      <c r="B7941" s="63" t="s">
        <v>3633</v>
      </c>
    </row>
    <row r="7942" spans="1:2" x14ac:dyDescent="0.25">
      <c r="A7942" s="62">
        <v>41116144</v>
      </c>
      <c r="B7942" s="63" t="s">
        <v>15084</v>
      </c>
    </row>
    <row r="7943" spans="1:2" x14ac:dyDescent="0.25">
      <c r="A7943" s="62">
        <v>41116145</v>
      </c>
      <c r="B7943" s="63" t="s">
        <v>9713</v>
      </c>
    </row>
    <row r="7944" spans="1:2" x14ac:dyDescent="0.25">
      <c r="A7944" s="62">
        <v>41116146</v>
      </c>
      <c r="B7944" s="63" t="s">
        <v>190</v>
      </c>
    </row>
    <row r="7945" spans="1:2" x14ac:dyDescent="0.25">
      <c r="A7945" s="62">
        <v>41116147</v>
      </c>
      <c r="B7945" s="63" t="s">
        <v>3595</v>
      </c>
    </row>
    <row r="7946" spans="1:2" x14ac:dyDescent="0.25">
      <c r="A7946" s="62">
        <v>41116148</v>
      </c>
      <c r="B7946" s="63" t="s">
        <v>14891</v>
      </c>
    </row>
    <row r="7947" spans="1:2" x14ac:dyDescent="0.25">
      <c r="A7947" s="62">
        <v>41116201</v>
      </c>
      <c r="B7947" s="63" t="s">
        <v>11584</v>
      </c>
    </row>
    <row r="7948" spans="1:2" x14ac:dyDescent="0.25">
      <c r="A7948" s="62">
        <v>41116202</v>
      </c>
      <c r="B7948" s="63" t="s">
        <v>922</v>
      </c>
    </row>
    <row r="7949" spans="1:2" x14ac:dyDescent="0.25">
      <c r="A7949" s="62">
        <v>41116203</v>
      </c>
      <c r="B7949" s="63" t="s">
        <v>14387</v>
      </c>
    </row>
    <row r="7950" spans="1:2" x14ac:dyDescent="0.25">
      <c r="A7950" s="62">
        <v>41116205</v>
      </c>
      <c r="B7950" s="63" t="s">
        <v>15272</v>
      </c>
    </row>
    <row r="7951" spans="1:2" x14ac:dyDescent="0.25">
      <c r="A7951" s="62">
        <v>41116301</v>
      </c>
      <c r="B7951" s="63" t="s">
        <v>1386</v>
      </c>
    </row>
    <row r="7952" spans="1:2" x14ac:dyDescent="0.25">
      <c r="A7952" s="62">
        <v>41116401</v>
      </c>
      <c r="B7952" s="63" t="s">
        <v>9581</v>
      </c>
    </row>
    <row r="7953" spans="1:2" x14ac:dyDescent="0.25">
      <c r="A7953" s="62">
        <v>41116501</v>
      </c>
      <c r="B7953" s="63" t="s">
        <v>18606</v>
      </c>
    </row>
    <row r="7954" spans="1:2" x14ac:dyDescent="0.25">
      <c r="A7954" s="62">
        <v>41121501</v>
      </c>
      <c r="B7954" s="63" t="s">
        <v>6784</v>
      </c>
    </row>
    <row r="7955" spans="1:2" x14ac:dyDescent="0.25">
      <c r="A7955" s="62">
        <v>41121502</v>
      </c>
      <c r="B7955" s="63" t="s">
        <v>3469</v>
      </c>
    </row>
    <row r="7956" spans="1:2" x14ac:dyDescent="0.25">
      <c r="A7956" s="62">
        <v>41121503</v>
      </c>
      <c r="B7956" s="63" t="s">
        <v>17869</v>
      </c>
    </row>
    <row r="7957" spans="1:2" x14ac:dyDescent="0.25">
      <c r="A7957" s="62">
        <v>41121504</v>
      </c>
      <c r="B7957" s="63" t="s">
        <v>7770</v>
      </c>
    </row>
    <row r="7958" spans="1:2" x14ac:dyDescent="0.25">
      <c r="A7958" s="62">
        <v>41121505</v>
      </c>
      <c r="B7958" s="63" t="s">
        <v>11868</v>
      </c>
    </row>
    <row r="7959" spans="1:2" x14ac:dyDescent="0.25">
      <c r="A7959" s="62">
        <v>41121506</v>
      </c>
      <c r="B7959" s="63" t="s">
        <v>11464</v>
      </c>
    </row>
    <row r="7960" spans="1:2" x14ac:dyDescent="0.25">
      <c r="A7960" s="62">
        <v>41121507</v>
      </c>
      <c r="B7960" s="63" t="s">
        <v>7238</v>
      </c>
    </row>
    <row r="7961" spans="1:2" x14ac:dyDescent="0.25">
      <c r="A7961" s="62">
        <v>41121508</v>
      </c>
      <c r="B7961" s="63" t="s">
        <v>14036</v>
      </c>
    </row>
    <row r="7962" spans="1:2" x14ac:dyDescent="0.25">
      <c r="A7962" s="62">
        <v>41121509</v>
      </c>
      <c r="B7962" s="63" t="s">
        <v>5370</v>
      </c>
    </row>
    <row r="7963" spans="1:2" x14ac:dyDescent="0.25">
      <c r="A7963" s="62">
        <v>41121510</v>
      </c>
      <c r="B7963" s="63" t="s">
        <v>14191</v>
      </c>
    </row>
    <row r="7964" spans="1:2" x14ac:dyDescent="0.25">
      <c r="A7964" s="62">
        <v>41121511</v>
      </c>
      <c r="B7964" s="63" t="s">
        <v>425</v>
      </c>
    </row>
    <row r="7965" spans="1:2" x14ac:dyDescent="0.25">
      <c r="A7965" s="62">
        <v>41121513</v>
      </c>
      <c r="B7965" s="63" t="s">
        <v>12991</v>
      </c>
    </row>
    <row r="7966" spans="1:2" x14ac:dyDescent="0.25">
      <c r="A7966" s="62">
        <v>41121514</v>
      </c>
      <c r="B7966" s="63" t="s">
        <v>18285</v>
      </c>
    </row>
    <row r="7967" spans="1:2" x14ac:dyDescent="0.25">
      <c r="A7967" s="62">
        <v>41121515</v>
      </c>
      <c r="B7967" s="63" t="s">
        <v>7393</v>
      </c>
    </row>
    <row r="7968" spans="1:2" x14ac:dyDescent="0.25">
      <c r="A7968" s="62">
        <v>41121516</v>
      </c>
      <c r="B7968" s="63" t="s">
        <v>6626</v>
      </c>
    </row>
    <row r="7969" spans="1:2" x14ac:dyDescent="0.25">
      <c r="A7969" s="62">
        <v>41121517</v>
      </c>
      <c r="B7969" s="63" t="s">
        <v>17570</v>
      </c>
    </row>
    <row r="7970" spans="1:2" x14ac:dyDescent="0.25">
      <c r="A7970" s="62">
        <v>41121601</v>
      </c>
      <c r="B7970" s="63" t="s">
        <v>9546</v>
      </c>
    </row>
    <row r="7971" spans="1:2" x14ac:dyDescent="0.25">
      <c r="A7971" s="62">
        <v>41121602</v>
      </c>
      <c r="B7971" s="63" t="s">
        <v>4117</v>
      </c>
    </row>
    <row r="7972" spans="1:2" x14ac:dyDescent="0.25">
      <c r="A7972" s="62">
        <v>41121603</v>
      </c>
      <c r="B7972" s="63" t="s">
        <v>503</v>
      </c>
    </row>
    <row r="7973" spans="1:2" x14ac:dyDescent="0.25">
      <c r="A7973" s="62">
        <v>41121604</v>
      </c>
      <c r="B7973" s="63" t="s">
        <v>15910</v>
      </c>
    </row>
    <row r="7974" spans="1:2" x14ac:dyDescent="0.25">
      <c r="A7974" s="62">
        <v>41121605</v>
      </c>
      <c r="B7974" s="63" t="s">
        <v>1525</v>
      </c>
    </row>
    <row r="7975" spans="1:2" x14ac:dyDescent="0.25">
      <c r="A7975" s="62">
        <v>41121606</v>
      </c>
      <c r="B7975" s="63" t="s">
        <v>6725</v>
      </c>
    </row>
    <row r="7976" spans="1:2" x14ac:dyDescent="0.25">
      <c r="A7976" s="62">
        <v>41121607</v>
      </c>
      <c r="B7976" s="63" t="s">
        <v>17194</v>
      </c>
    </row>
    <row r="7977" spans="1:2" x14ac:dyDescent="0.25">
      <c r="A7977" s="62">
        <v>41121608</v>
      </c>
      <c r="B7977" s="63" t="s">
        <v>15741</v>
      </c>
    </row>
    <row r="7978" spans="1:2" x14ac:dyDescent="0.25">
      <c r="A7978" s="62">
        <v>41121609</v>
      </c>
      <c r="B7978" s="63" t="s">
        <v>10662</v>
      </c>
    </row>
    <row r="7979" spans="1:2" x14ac:dyDescent="0.25">
      <c r="A7979" s="62">
        <v>41121701</v>
      </c>
      <c r="B7979" s="63" t="s">
        <v>3852</v>
      </c>
    </row>
    <row r="7980" spans="1:2" x14ac:dyDescent="0.25">
      <c r="A7980" s="62">
        <v>41121702</v>
      </c>
      <c r="B7980" s="63" t="s">
        <v>7667</v>
      </c>
    </row>
    <row r="7981" spans="1:2" x14ac:dyDescent="0.25">
      <c r="A7981" s="62">
        <v>41121703</v>
      </c>
      <c r="B7981" s="63" t="s">
        <v>10677</v>
      </c>
    </row>
    <row r="7982" spans="1:2" x14ac:dyDescent="0.25">
      <c r="A7982" s="62">
        <v>41121704</v>
      </c>
      <c r="B7982" s="63" t="s">
        <v>8020</v>
      </c>
    </row>
    <row r="7983" spans="1:2" x14ac:dyDescent="0.25">
      <c r="A7983" s="62">
        <v>41121705</v>
      </c>
      <c r="B7983" s="63" t="s">
        <v>16642</v>
      </c>
    </row>
    <row r="7984" spans="1:2" x14ac:dyDescent="0.25">
      <c r="A7984" s="62">
        <v>41121706</v>
      </c>
      <c r="B7984" s="63" t="s">
        <v>1394</v>
      </c>
    </row>
    <row r="7985" spans="1:2" x14ac:dyDescent="0.25">
      <c r="A7985" s="62">
        <v>41121707</v>
      </c>
      <c r="B7985" s="63" t="s">
        <v>2926</v>
      </c>
    </row>
    <row r="7986" spans="1:2" x14ac:dyDescent="0.25">
      <c r="A7986" s="62">
        <v>41121708</v>
      </c>
      <c r="B7986" s="63" t="s">
        <v>4302</v>
      </c>
    </row>
    <row r="7987" spans="1:2" x14ac:dyDescent="0.25">
      <c r="A7987" s="62">
        <v>41121709</v>
      </c>
      <c r="B7987" s="63" t="s">
        <v>3030</v>
      </c>
    </row>
    <row r="7988" spans="1:2" x14ac:dyDescent="0.25">
      <c r="A7988" s="62">
        <v>41121710</v>
      </c>
      <c r="B7988" s="63" t="s">
        <v>8254</v>
      </c>
    </row>
    <row r="7989" spans="1:2" x14ac:dyDescent="0.25">
      <c r="A7989" s="62">
        <v>41121711</v>
      </c>
      <c r="B7989" s="63" t="s">
        <v>1735</v>
      </c>
    </row>
    <row r="7990" spans="1:2" x14ac:dyDescent="0.25">
      <c r="A7990" s="62">
        <v>41121801</v>
      </c>
      <c r="B7990" s="63" t="s">
        <v>10241</v>
      </c>
    </row>
    <row r="7991" spans="1:2" x14ac:dyDescent="0.25">
      <c r="A7991" s="62">
        <v>41121802</v>
      </c>
      <c r="B7991" s="63" t="s">
        <v>15676</v>
      </c>
    </row>
    <row r="7992" spans="1:2" x14ac:dyDescent="0.25">
      <c r="A7992" s="62">
        <v>41121803</v>
      </c>
      <c r="B7992" s="63" t="s">
        <v>10003</v>
      </c>
    </row>
    <row r="7993" spans="1:2" x14ac:dyDescent="0.25">
      <c r="A7993" s="62">
        <v>41121804</v>
      </c>
      <c r="B7993" s="63" t="s">
        <v>11508</v>
      </c>
    </row>
    <row r="7994" spans="1:2" x14ac:dyDescent="0.25">
      <c r="A7994" s="62">
        <v>41121805</v>
      </c>
      <c r="B7994" s="63" t="s">
        <v>2325</v>
      </c>
    </row>
    <row r="7995" spans="1:2" x14ac:dyDescent="0.25">
      <c r="A7995" s="62">
        <v>41121806</v>
      </c>
      <c r="B7995" s="63" t="s">
        <v>3764</v>
      </c>
    </row>
    <row r="7996" spans="1:2" x14ac:dyDescent="0.25">
      <c r="A7996" s="62">
        <v>41121807</v>
      </c>
      <c r="B7996" s="63" t="s">
        <v>15010</v>
      </c>
    </row>
    <row r="7997" spans="1:2" x14ac:dyDescent="0.25">
      <c r="A7997" s="62">
        <v>41121808</v>
      </c>
      <c r="B7997" s="63" t="s">
        <v>1804</v>
      </c>
    </row>
    <row r="7998" spans="1:2" x14ac:dyDescent="0.25">
      <c r="A7998" s="62">
        <v>41121809</v>
      </c>
      <c r="B7998" s="63" t="s">
        <v>2417</v>
      </c>
    </row>
    <row r="7999" spans="1:2" x14ac:dyDescent="0.25">
      <c r="A7999" s="62">
        <v>41121810</v>
      </c>
      <c r="B7999" s="63" t="s">
        <v>7272</v>
      </c>
    </row>
    <row r="8000" spans="1:2" x14ac:dyDescent="0.25">
      <c r="A8000" s="62">
        <v>41121811</v>
      </c>
      <c r="B8000" s="63" t="s">
        <v>26</v>
      </c>
    </row>
    <row r="8001" spans="1:2" x14ac:dyDescent="0.25">
      <c r="A8001" s="62">
        <v>41121812</v>
      </c>
      <c r="B8001" s="63" t="s">
        <v>6670</v>
      </c>
    </row>
    <row r="8002" spans="1:2" x14ac:dyDescent="0.25">
      <c r="A8002" s="62">
        <v>41121813</v>
      </c>
      <c r="B8002" s="63" t="s">
        <v>11052</v>
      </c>
    </row>
    <row r="8003" spans="1:2" x14ac:dyDescent="0.25">
      <c r="A8003" s="62">
        <v>41121814</v>
      </c>
      <c r="B8003" s="63" t="s">
        <v>8459</v>
      </c>
    </row>
    <row r="8004" spans="1:2" x14ac:dyDescent="0.25">
      <c r="A8004" s="62">
        <v>41121815</v>
      </c>
      <c r="B8004" s="63" t="s">
        <v>1918</v>
      </c>
    </row>
    <row r="8005" spans="1:2" x14ac:dyDescent="0.25">
      <c r="A8005" s="62">
        <v>41122001</v>
      </c>
      <c r="B8005" s="63" t="s">
        <v>17090</v>
      </c>
    </row>
    <row r="8006" spans="1:2" x14ac:dyDescent="0.25">
      <c r="A8006" s="62">
        <v>41122002</v>
      </c>
      <c r="B8006" s="63" t="s">
        <v>17756</v>
      </c>
    </row>
    <row r="8007" spans="1:2" x14ac:dyDescent="0.25">
      <c r="A8007" s="62">
        <v>41122003</v>
      </c>
      <c r="B8007" s="63" t="s">
        <v>13377</v>
      </c>
    </row>
    <row r="8008" spans="1:2" x14ac:dyDescent="0.25">
      <c r="A8008" s="62">
        <v>41122004</v>
      </c>
      <c r="B8008" s="63" t="s">
        <v>12149</v>
      </c>
    </row>
    <row r="8009" spans="1:2" x14ac:dyDescent="0.25">
      <c r="A8009" s="62">
        <v>41122101</v>
      </c>
      <c r="B8009" s="63" t="s">
        <v>15177</v>
      </c>
    </row>
    <row r="8010" spans="1:2" x14ac:dyDescent="0.25">
      <c r="A8010" s="62">
        <v>41122102</v>
      </c>
      <c r="B8010" s="63" t="s">
        <v>1134</v>
      </c>
    </row>
    <row r="8011" spans="1:2" x14ac:dyDescent="0.25">
      <c r="A8011" s="62">
        <v>41122103</v>
      </c>
      <c r="B8011" s="63" t="s">
        <v>8163</v>
      </c>
    </row>
    <row r="8012" spans="1:2" x14ac:dyDescent="0.25">
      <c r="A8012" s="62">
        <v>41122104</v>
      </c>
      <c r="B8012" s="63" t="s">
        <v>9720</v>
      </c>
    </row>
    <row r="8013" spans="1:2" x14ac:dyDescent="0.25">
      <c r="A8013" s="62">
        <v>41122105</v>
      </c>
      <c r="B8013" s="63" t="s">
        <v>14877</v>
      </c>
    </row>
    <row r="8014" spans="1:2" x14ac:dyDescent="0.25">
      <c r="A8014" s="62">
        <v>41122106</v>
      </c>
      <c r="B8014" s="63" t="s">
        <v>11284</v>
      </c>
    </row>
    <row r="8015" spans="1:2" x14ac:dyDescent="0.25">
      <c r="A8015" s="62">
        <v>41122107</v>
      </c>
      <c r="B8015" s="63" t="s">
        <v>6446</v>
      </c>
    </row>
    <row r="8016" spans="1:2" x14ac:dyDescent="0.25">
      <c r="A8016" s="62">
        <v>41122108</v>
      </c>
      <c r="B8016" s="63" t="s">
        <v>17423</v>
      </c>
    </row>
    <row r="8017" spans="1:2" x14ac:dyDescent="0.25">
      <c r="A8017" s="62">
        <v>41122109</v>
      </c>
      <c r="B8017" s="63" t="s">
        <v>7206</v>
      </c>
    </row>
    <row r="8018" spans="1:2" x14ac:dyDescent="0.25">
      <c r="A8018" s="62">
        <v>41122110</v>
      </c>
      <c r="B8018" s="63" t="s">
        <v>6176</v>
      </c>
    </row>
    <row r="8019" spans="1:2" x14ac:dyDescent="0.25">
      <c r="A8019" s="62">
        <v>41122201</v>
      </c>
      <c r="B8019" s="63" t="s">
        <v>16008</v>
      </c>
    </row>
    <row r="8020" spans="1:2" x14ac:dyDescent="0.25">
      <c r="A8020" s="62">
        <v>41122202</v>
      </c>
      <c r="B8020" s="63" t="s">
        <v>15032</v>
      </c>
    </row>
    <row r="8021" spans="1:2" x14ac:dyDescent="0.25">
      <c r="A8021" s="62">
        <v>41122203</v>
      </c>
      <c r="B8021" s="63" t="s">
        <v>10457</v>
      </c>
    </row>
    <row r="8022" spans="1:2" x14ac:dyDescent="0.25">
      <c r="A8022" s="62">
        <v>41122301</v>
      </c>
      <c r="B8022" s="63" t="s">
        <v>5931</v>
      </c>
    </row>
    <row r="8023" spans="1:2" x14ac:dyDescent="0.25">
      <c r="A8023" s="62">
        <v>41122401</v>
      </c>
      <c r="B8023" s="63" t="s">
        <v>248</v>
      </c>
    </row>
    <row r="8024" spans="1:2" x14ac:dyDescent="0.25">
      <c r="A8024" s="62">
        <v>41122402</v>
      </c>
      <c r="B8024" s="63" t="s">
        <v>3623</v>
      </c>
    </row>
    <row r="8025" spans="1:2" x14ac:dyDescent="0.25">
      <c r="A8025" s="62">
        <v>41122403</v>
      </c>
      <c r="B8025" s="63" t="s">
        <v>14664</v>
      </c>
    </row>
    <row r="8026" spans="1:2" x14ac:dyDescent="0.25">
      <c r="A8026" s="62">
        <v>41122404</v>
      </c>
      <c r="B8026" s="63" t="s">
        <v>14615</v>
      </c>
    </row>
    <row r="8027" spans="1:2" x14ac:dyDescent="0.25">
      <c r="A8027" s="62">
        <v>41122405</v>
      </c>
      <c r="B8027" s="63" t="s">
        <v>10829</v>
      </c>
    </row>
    <row r="8028" spans="1:2" x14ac:dyDescent="0.25">
      <c r="A8028" s="62">
        <v>41122406</v>
      </c>
      <c r="B8028" s="63" t="s">
        <v>4721</v>
      </c>
    </row>
    <row r="8029" spans="1:2" x14ac:dyDescent="0.25">
      <c r="A8029" s="62">
        <v>41122407</v>
      </c>
      <c r="B8029" s="63" t="s">
        <v>15369</v>
      </c>
    </row>
    <row r="8030" spans="1:2" x14ac:dyDescent="0.25">
      <c r="A8030" s="62">
        <v>41122408</v>
      </c>
      <c r="B8030" s="63" t="s">
        <v>3553</v>
      </c>
    </row>
    <row r="8031" spans="1:2" x14ac:dyDescent="0.25">
      <c r="A8031" s="62">
        <v>41122409</v>
      </c>
      <c r="B8031" s="63" t="s">
        <v>10342</v>
      </c>
    </row>
    <row r="8032" spans="1:2" x14ac:dyDescent="0.25">
      <c r="A8032" s="62">
        <v>41122410</v>
      </c>
      <c r="B8032" s="63" t="s">
        <v>14508</v>
      </c>
    </row>
    <row r="8033" spans="1:2" x14ac:dyDescent="0.25">
      <c r="A8033" s="62">
        <v>41122411</v>
      </c>
      <c r="B8033" s="63" t="s">
        <v>15568</v>
      </c>
    </row>
    <row r="8034" spans="1:2" x14ac:dyDescent="0.25">
      <c r="A8034" s="62">
        <v>41122412</v>
      </c>
      <c r="B8034" s="63" t="s">
        <v>204</v>
      </c>
    </row>
    <row r="8035" spans="1:2" x14ac:dyDescent="0.25">
      <c r="A8035" s="62">
        <v>41122413</v>
      </c>
      <c r="B8035" s="63" t="s">
        <v>3291</v>
      </c>
    </row>
    <row r="8036" spans="1:2" x14ac:dyDescent="0.25">
      <c r="A8036" s="62">
        <v>41122501</v>
      </c>
      <c r="B8036" s="63" t="s">
        <v>8720</v>
      </c>
    </row>
    <row r="8037" spans="1:2" x14ac:dyDescent="0.25">
      <c r="A8037" s="62">
        <v>41122502</v>
      </c>
      <c r="B8037" s="63" t="s">
        <v>3948</v>
      </c>
    </row>
    <row r="8038" spans="1:2" x14ac:dyDescent="0.25">
      <c r="A8038" s="62">
        <v>41122503</v>
      </c>
      <c r="B8038" s="63" t="s">
        <v>14355</v>
      </c>
    </row>
    <row r="8039" spans="1:2" x14ac:dyDescent="0.25">
      <c r="A8039" s="62">
        <v>41122601</v>
      </c>
      <c r="B8039" s="63" t="s">
        <v>5761</v>
      </c>
    </row>
    <row r="8040" spans="1:2" x14ac:dyDescent="0.25">
      <c r="A8040" s="62">
        <v>41122602</v>
      </c>
      <c r="B8040" s="63" t="s">
        <v>15860</v>
      </c>
    </row>
    <row r="8041" spans="1:2" x14ac:dyDescent="0.25">
      <c r="A8041" s="62">
        <v>41122603</v>
      </c>
      <c r="B8041" s="63" t="s">
        <v>2563</v>
      </c>
    </row>
    <row r="8042" spans="1:2" x14ac:dyDescent="0.25">
      <c r="A8042" s="62">
        <v>41122604</v>
      </c>
      <c r="B8042" s="63" t="s">
        <v>8669</v>
      </c>
    </row>
    <row r="8043" spans="1:2" x14ac:dyDescent="0.25">
      <c r="A8043" s="62">
        <v>41122605</v>
      </c>
      <c r="B8043" s="63" t="s">
        <v>14093</v>
      </c>
    </row>
    <row r="8044" spans="1:2" x14ac:dyDescent="0.25">
      <c r="A8044" s="62">
        <v>41122606</v>
      </c>
      <c r="B8044" s="63" t="s">
        <v>4444</v>
      </c>
    </row>
    <row r="8045" spans="1:2" x14ac:dyDescent="0.25">
      <c r="A8045" s="62">
        <v>41122701</v>
      </c>
      <c r="B8045" s="63" t="s">
        <v>8533</v>
      </c>
    </row>
    <row r="8046" spans="1:2" x14ac:dyDescent="0.25">
      <c r="A8046" s="62">
        <v>41122702</v>
      </c>
      <c r="B8046" s="63" t="s">
        <v>13644</v>
      </c>
    </row>
    <row r="8047" spans="1:2" x14ac:dyDescent="0.25">
      <c r="A8047" s="62">
        <v>41122703</v>
      </c>
      <c r="B8047" s="63" t="s">
        <v>8419</v>
      </c>
    </row>
    <row r="8048" spans="1:2" x14ac:dyDescent="0.25">
      <c r="A8048" s="62">
        <v>41122704</v>
      </c>
      <c r="B8048" s="63" t="s">
        <v>6025</v>
      </c>
    </row>
    <row r="8049" spans="1:2" x14ac:dyDescent="0.25">
      <c r="A8049" s="62">
        <v>41122801</v>
      </c>
      <c r="B8049" s="63" t="s">
        <v>12766</v>
      </c>
    </row>
    <row r="8050" spans="1:2" x14ac:dyDescent="0.25">
      <c r="A8050" s="62">
        <v>41122802</v>
      </c>
      <c r="B8050" s="63" t="s">
        <v>1061</v>
      </c>
    </row>
    <row r="8051" spans="1:2" x14ac:dyDescent="0.25">
      <c r="A8051" s="62">
        <v>41122803</v>
      </c>
      <c r="B8051" s="63" t="s">
        <v>8359</v>
      </c>
    </row>
    <row r="8052" spans="1:2" x14ac:dyDescent="0.25">
      <c r="A8052" s="62">
        <v>41122804</v>
      </c>
      <c r="B8052" s="63" t="s">
        <v>12327</v>
      </c>
    </row>
    <row r="8053" spans="1:2" x14ac:dyDescent="0.25">
      <c r="A8053" s="62">
        <v>41122805</v>
      </c>
      <c r="B8053" s="63" t="s">
        <v>9802</v>
      </c>
    </row>
    <row r="8054" spans="1:2" x14ac:dyDescent="0.25">
      <c r="A8054" s="62">
        <v>41122806</v>
      </c>
      <c r="B8054" s="63" t="s">
        <v>8250</v>
      </c>
    </row>
    <row r="8055" spans="1:2" x14ac:dyDescent="0.25">
      <c r="A8055" s="62">
        <v>41122807</v>
      </c>
      <c r="B8055" s="63" t="s">
        <v>17012</v>
      </c>
    </row>
    <row r="8056" spans="1:2" x14ac:dyDescent="0.25">
      <c r="A8056" s="62">
        <v>41122808</v>
      </c>
      <c r="B8056" s="63" t="s">
        <v>17031</v>
      </c>
    </row>
    <row r="8057" spans="1:2" x14ac:dyDescent="0.25">
      <c r="A8057" s="62">
        <v>41122809</v>
      </c>
      <c r="B8057" s="63" t="s">
        <v>16880</v>
      </c>
    </row>
    <row r="8058" spans="1:2" x14ac:dyDescent="0.25">
      <c r="A8058" s="62">
        <v>41123001</v>
      </c>
      <c r="B8058" s="63" t="s">
        <v>3554</v>
      </c>
    </row>
    <row r="8059" spans="1:2" x14ac:dyDescent="0.25">
      <c r="A8059" s="62">
        <v>41123002</v>
      </c>
      <c r="B8059" s="63" t="s">
        <v>17288</v>
      </c>
    </row>
    <row r="8060" spans="1:2" x14ac:dyDescent="0.25">
      <c r="A8060" s="62">
        <v>41123003</v>
      </c>
      <c r="B8060" s="63" t="s">
        <v>15146</v>
      </c>
    </row>
    <row r="8061" spans="1:2" x14ac:dyDescent="0.25">
      <c r="A8061" s="62">
        <v>41123004</v>
      </c>
      <c r="B8061" s="63" t="s">
        <v>12305</v>
      </c>
    </row>
    <row r="8062" spans="1:2" x14ac:dyDescent="0.25">
      <c r="A8062" s="62">
        <v>41123101</v>
      </c>
      <c r="B8062" s="63" t="s">
        <v>2365</v>
      </c>
    </row>
    <row r="8063" spans="1:2" x14ac:dyDescent="0.25">
      <c r="A8063" s="62">
        <v>41123102</v>
      </c>
      <c r="B8063" s="63" t="s">
        <v>2607</v>
      </c>
    </row>
    <row r="8064" spans="1:2" x14ac:dyDescent="0.25">
      <c r="A8064" s="62">
        <v>41123201</v>
      </c>
      <c r="B8064" s="63" t="s">
        <v>6210</v>
      </c>
    </row>
    <row r="8065" spans="1:2" x14ac:dyDescent="0.25">
      <c r="A8065" s="62">
        <v>41123202</v>
      </c>
      <c r="B8065" s="63" t="s">
        <v>12343</v>
      </c>
    </row>
    <row r="8066" spans="1:2" x14ac:dyDescent="0.25">
      <c r="A8066" s="62">
        <v>41123302</v>
      </c>
      <c r="B8066" s="63" t="s">
        <v>18409</v>
      </c>
    </row>
    <row r="8067" spans="1:2" x14ac:dyDescent="0.25">
      <c r="A8067" s="62">
        <v>41123303</v>
      </c>
      <c r="B8067" s="63" t="s">
        <v>8678</v>
      </c>
    </row>
    <row r="8068" spans="1:2" x14ac:dyDescent="0.25">
      <c r="A8068" s="62">
        <v>41123304</v>
      </c>
      <c r="B8068" s="63" t="s">
        <v>8032</v>
      </c>
    </row>
    <row r="8069" spans="1:2" x14ac:dyDescent="0.25">
      <c r="A8069" s="62">
        <v>41123305</v>
      </c>
      <c r="B8069" s="63" t="s">
        <v>15963</v>
      </c>
    </row>
    <row r="8070" spans="1:2" x14ac:dyDescent="0.25">
      <c r="A8070" s="62">
        <v>41123401</v>
      </c>
      <c r="B8070" s="63" t="s">
        <v>7927</v>
      </c>
    </row>
    <row r="8071" spans="1:2" x14ac:dyDescent="0.25">
      <c r="A8071" s="62">
        <v>41123402</v>
      </c>
      <c r="B8071" s="63" t="s">
        <v>7397</v>
      </c>
    </row>
    <row r="8072" spans="1:2" x14ac:dyDescent="0.25">
      <c r="A8072" s="62">
        <v>41123403</v>
      </c>
      <c r="B8072" s="63" t="s">
        <v>1870</v>
      </c>
    </row>
    <row r="8073" spans="1:2" x14ac:dyDescent="0.25">
      <c r="A8073" s="62">
        <v>42121501</v>
      </c>
      <c r="B8073" s="63" t="s">
        <v>9226</v>
      </c>
    </row>
    <row r="8074" spans="1:2" x14ac:dyDescent="0.25">
      <c r="A8074" s="62">
        <v>42121502</v>
      </c>
      <c r="B8074" s="63" t="s">
        <v>9954</v>
      </c>
    </row>
    <row r="8075" spans="1:2" x14ac:dyDescent="0.25">
      <c r="A8075" s="62">
        <v>42121503</v>
      </c>
      <c r="B8075" s="63" t="s">
        <v>9906</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6801</v>
      </c>
    </row>
    <row r="8080" spans="1:2" x14ac:dyDescent="0.25">
      <c r="A8080" s="62">
        <v>42121508</v>
      </c>
      <c r="B8080" s="63" t="s">
        <v>12420</v>
      </c>
    </row>
    <row r="8081" spans="1:2" x14ac:dyDescent="0.25">
      <c r="A8081" s="62">
        <v>42121509</v>
      </c>
      <c r="B8081" s="63" t="s">
        <v>8637</v>
      </c>
    </row>
    <row r="8082" spans="1:2" x14ac:dyDescent="0.25">
      <c r="A8082" s="62">
        <v>42121510</v>
      </c>
      <c r="B8082" s="63" t="s">
        <v>13213</v>
      </c>
    </row>
    <row r="8083" spans="1:2" x14ac:dyDescent="0.25">
      <c r="A8083" s="62">
        <v>42121511</v>
      </c>
      <c r="B8083" s="63" t="s">
        <v>6751</v>
      </c>
    </row>
    <row r="8084" spans="1:2" x14ac:dyDescent="0.25">
      <c r="A8084" s="62">
        <v>42121512</v>
      </c>
      <c r="B8084" s="63" t="s">
        <v>1364</v>
      </c>
    </row>
    <row r="8085" spans="1:2" x14ac:dyDescent="0.25">
      <c r="A8085" s="62">
        <v>42121513</v>
      </c>
      <c r="B8085" s="63" t="s">
        <v>14247</v>
      </c>
    </row>
    <row r="8086" spans="1:2" x14ac:dyDescent="0.25">
      <c r="A8086" s="62">
        <v>42121514</v>
      </c>
      <c r="B8086" s="63" t="s">
        <v>2507</v>
      </c>
    </row>
    <row r="8087" spans="1:2" x14ac:dyDescent="0.25">
      <c r="A8087" s="62">
        <v>42121515</v>
      </c>
      <c r="B8087" s="63" t="s">
        <v>3978</v>
      </c>
    </row>
    <row r="8088" spans="1:2" x14ac:dyDescent="0.25">
      <c r="A8088" s="62">
        <v>42121601</v>
      </c>
      <c r="B8088" s="63" t="s">
        <v>5813</v>
      </c>
    </row>
    <row r="8089" spans="1:2" x14ac:dyDescent="0.25">
      <c r="A8089" s="62">
        <v>42121602</v>
      </c>
      <c r="B8089" s="63" t="s">
        <v>7200</v>
      </c>
    </row>
    <row r="8090" spans="1:2" x14ac:dyDescent="0.25">
      <c r="A8090" s="62">
        <v>42121603</v>
      </c>
      <c r="B8090" s="63" t="s">
        <v>137</v>
      </c>
    </row>
    <row r="8091" spans="1:2" x14ac:dyDescent="0.25">
      <c r="A8091" s="62">
        <v>42121604</v>
      </c>
      <c r="B8091" s="63" t="s">
        <v>7772</v>
      </c>
    </row>
    <row r="8092" spans="1:2" x14ac:dyDescent="0.25">
      <c r="A8092" s="62">
        <v>42121605</v>
      </c>
      <c r="B8092" s="63" t="s">
        <v>14797</v>
      </c>
    </row>
    <row r="8093" spans="1:2" x14ac:dyDescent="0.25">
      <c r="A8093" s="62">
        <v>42121606</v>
      </c>
      <c r="B8093" s="63" t="s">
        <v>9021</v>
      </c>
    </row>
    <row r="8094" spans="1:2" x14ac:dyDescent="0.25">
      <c r="A8094" s="62">
        <v>42121607</v>
      </c>
      <c r="B8094" s="63" t="s">
        <v>18365</v>
      </c>
    </row>
    <row r="8095" spans="1:2" x14ac:dyDescent="0.25">
      <c r="A8095" s="62">
        <v>42121608</v>
      </c>
      <c r="B8095" s="63" t="s">
        <v>1169</v>
      </c>
    </row>
    <row r="8096" spans="1:2" x14ac:dyDescent="0.25">
      <c r="A8096" s="62">
        <v>42121701</v>
      </c>
      <c r="B8096" s="63" t="s">
        <v>476</v>
      </c>
    </row>
    <row r="8097" spans="1:2" x14ac:dyDescent="0.25">
      <c r="A8097" s="62">
        <v>42121702</v>
      </c>
      <c r="B8097" s="63" t="s">
        <v>15751</v>
      </c>
    </row>
    <row r="8098" spans="1:2" x14ac:dyDescent="0.25">
      <c r="A8098" s="62">
        <v>42131501</v>
      </c>
      <c r="B8098" s="63" t="s">
        <v>10377</v>
      </c>
    </row>
    <row r="8099" spans="1:2" x14ac:dyDescent="0.25">
      <c r="A8099" s="62">
        <v>42131502</v>
      </c>
      <c r="B8099" s="63" t="s">
        <v>16479</v>
      </c>
    </row>
    <row r="8100" spans="1:2" x14ac:dyDescent="0.25">
      <c r="A8100" s="62">
        <v>42131503</v>
      </c>
      <c r="B8100" s="63" t="s">
        <v>5700</v>
      </c>
    </row>
    <row r="8101" spans="1:2" x14ac:dyDescent="0.25">
      <c r="A8101" s="62">
        <v>42131504</v>
      </c>
      <c r="B8101" s="63" t="s">
        <v>16537</v>
      </c>
    </row>
    <row r="8102" spans="1:2" x14ac:dyDescent="0.25">
      <c r="A8102" s="62">
        <v>42131505</v>
      </c>
      <c r="B8102" s="63" t="s">
        <v>1634</v>
      </c>
    </row>
    <row r="8103" spans="1:2" x14ac:dyDescent="0.25">
      <c r="A8103" s="62">
        <v>42131506</v>
      </c>
      <c r="B8103" s="63" t="s">
        <v>9746</v>
      </c>
    </row>
    <row r="8104" spans="1:2" x14ac:dyDescent="0.25">
      <c r="A8104" s="62">
        <v>42131507</v>
      </c>
      <c r="B8104" s="63" t="s">
        <v>16005</v>
      </c>
    </row>
    <row r="8105" spans="1:2" x14ac:dyDescent="0.25">
      <c r="A8105" s="62">
        <v>42131508</v>
      </c>
      <c r="B8105" s="63" t="s">
        <v>11243</v>
      </c>
    </row>
    <row r="8106" spans="1:2" x14ac:dyDescent="0.25">
      <c r="A8106" s="62">
        <v>42131509</v>
      </c>
      <c r="B8106" s="63" t="s">
        <v>5381</v>
      </c>
    </row>
    <row r="8107" spans="1:2" x14ac:dyDescent="0.25">
      <c r="A8107" s="62">
        <v>42131510</v>
      </c>
      <c r="B8107" s="63" t="s">
        <v>4680</v>
      </c>
    </row>
    <row r="8108" spans="1:2" x14ac:dyDescent="0.25">
      <c r="A8108" s="62">
        <v>42131601</v>
      </c>
      <c r="B8108" s="63" t="s">
        <v>7236</v>
      </c>
    </row>
    <row r="8109" spans="1:2" x14ac:dyDescent="0.25">
      <c r="A8109" s="62">
        <v>42131602</v>
      </c>
      <c r="B8109" s="63" t="s">
        <v>13505</v>
      </c>
    </row>
    <row r="8110" spans="1:2" x14ac:dyDescent="0.25">
      <c r="A8110" s="62">
        <v>42131603</v>
      </c>
      <c r="B8110" s="63" t="s">
        <v>16149</v>
      </c>
    </row>
    <row r="8111" spans="1:2" x14ac:dyDescent="0.25">
      <c r="A8111" s="62">
        <v>42131604</v>
      </c>
      <c r="B8111" s="63" t="s">
        <v>2994</v>
      </c>
    </row>
    <row r="8112" spans="1:2" x14ac:dyDescent="0.25">
      <c r="A8112" s="62">
        <v>42131605</v>
      </c>
      <c r="B8112" s="63" t="s">
        <v>18561</v>
      </c>
    </row>
    <row r="8113" spans="1:2" x14ac:dyDescent="0.25">
      <c r="A8113" s="62">
        <v>42131606</v>
      </c>
      <c r="B8113" s="63" t="s">
        <v>5519</v>
      </c>
    </row>
    <row r="8114" spans="1:2" x14ac:dyDescent="0.25">
      <c r="A8114" s="62">
        <v>42131607</v>
      </c>
      <c r="B8114" s="63" t="s">
        <v>11087</v>
      </c>
    </row>
    <row r="8115" spans="1:2" x14ac:dyDescent="0.25">
      <c r="A8115" s="62">
        <v>42131608</v>
      </c>
      <c r="B8115" s="63" t="s">
        <v>4814</v>
      </c>
    </row>
    <row r="8116" spans="1:2" x14ac:dyDescent="0.25">
      <c r="A8116" s="62">
        <v>42131609</v>
      </c>
      <c r="B8116" s="63" t="s">
        <v>12756</v>
      </c>
    </row>
    <row r="8117" spans="1:2" x14ac:dyDescent="0.25">
      <c r="A8117" s="62">
        <v>42131610</v>
      </c>
      <c r="B8117" s="63" t="s">
        <v>2097</v>
      </c>
    </row>
    <row r="8118" spans="1:2" x14ac:dyDescent="0.25">
      <c r="A8118" s="62">
        <v>42131611</v>
      </c>
      <c r="B8118" s="63" t="s">
        <v>9814</v>
      </c>
    </row>
    <row r="8119" spans="1:2" x14ac:dyDescent="0.25">
      <c r="A8119" s="62">
        <v>42131612</v>
      </c>
      <c r="B8119" s="63" t="s">
        <v>17510</v>
      </c>
    </row>
    <row r="8120" spans="1:2" x14ac:dyDescent="0.25">
      <c r="A8120" s="62">
        <v>42131613</v>
      </c>
      <c r="B8120" s="63" t="s">
        <v>17619</v>
      </c>
    </row>
    <row r="8121" spans="1:2" x14ac:dyDescent="0.25">
      <c r="A8121" s="62">
        <v>42131701</v>
      </c>
      <c r="B8121" s="63" t="s">
        <v>9805</v>
      </c>
    </row>
    <row r="8122" spans="1:2" x14ac:dyDescent="0.25">
      <c r="A8122" s="62">
        <v>42131702</v>
      </c>
      <c r="B8122" s="63" t="s">
        <v>6950</v>
      </c>
    </row>
    <row r="8123" spans="1:2" x14ac:dyDescent="0.25">
      <c r="A8123" s="62">
        <v>42131703</v>
      </c>
      <c r="B8123" s="63" t="s">
        <v>2281</v>
      </c>
    </row>
    <row r="8124" spans="1:2" x14ac:dyDescent="0.25">
      <c r="A8124" s="62">
        <v>42131704</v>
      </c>
      <c r="B8124" s="63" t="s">
        <v>12833</v>
      </c>
    </row>
    <row r="8125" spans="1:2" x14ac:dyDescent="0.25">
      <c r="A8125" s="62">
        <v>42131705</v>
      </c>
      <c r="B8125" s="63" t="s">
        <v>4284</v>
      </c>
    </row>
    <row r="8126" spans="1:2" x14ac:dyDescent="0.25">
      <c r="A8126" s="62">
        <v>42131706</v>
      </c>
      <c r="B8126" s="63" t="s">
        <v>16859</v>
      </c>
    </row>
    <row r="8127" spans="1:2" x14ac:dyDescent="0.25">
      <c r="A8127" s="62">
        <v>42131707</v>
      </c>
      <c r="B8127" s="63" t="s">
        <v>6009</v>
      </c>
    </row>
    <row r="8128" spans="1:2" x14ac:dyDescent="0.25">
      <c r="A8128" s="62">
        <v>42132101</v>
      </c>
      <c r="B8128" s="63" t="s">
        <v>7002</v>
      </c>
    </row>
    <row r="8129" spans="1:2" x14ac:dyDescent="0.25">
      <c r="A8129" s="62">
        <v>42132102</v>
      </c>
      <c r="B8129" s="63" t="s">
        <v>10684</v>
      </c>
    </row>
    <row r="8130" spans="1:2" x14ac:dyDescent="0.25">
      <c r="A8130" s="62">
        <v>42132103</v>
      </c>
      <c r="B8130" s="63" t="s">
        <v>13703</v>
      </c>
    </row>
    <row r="8131" spans="1:2" x14ac:dyDescent="0.25">
      <c r="A8131" s="62">
        <v>42132104</v>
      </c>
      <c r="B8131" s="63" t="s">
        <v>7308</v>
      </c>
    </row>
    <row r="8132" spans="1:2" x14ac:dyDescent="0.25">
      <c r="A8132" s="62">
        <v>42132105</v>
      </c>
      <c r="B8132" s="63" t="s">
        <v>14254</v>
      </c>
    </row>
    <row r="8133" spans="1:2" x14ac:dyDescent="0.25">
      <c r="A8133" s="62">
        <v>42132106</v>
      </c>
      <c r="B8133" s="63" t="s">
        <v>3477</v>
      </c>
    </row>
    <row r="8134" spans="1:2" x14ac:dyDescent="0.25">
      <c r="A8134" s="62">
        <v>42132107</v>
      </c>
      <c r="B8134" s="63" t="s">
        <v>15074</v>
      </c>
    </row>
    <row r="8135" spans="1:2" x14ac:dyDescent="0.25">
      <c r="A8135" s="62">
        <v>42132108</v>
      </c>
      <c r="B8135" s="63" t="s">
        <v>2407</v>
      </c>
    </row>
    <row r="8136" spans="1:2" x14ac:dyDescent="0.25">
      <c r="A8136" s="62">
        <v>42132201</v>
      </c>
      <c r="B8136" s="63" t="s">
        <v>18560</v>
      </c>
    </row>
    <row r="8137" spans="1:2" x14ac:dyDescent="0.25">
      <c r="A8137" s="62">
        <v>42132202</v>
      </c>
      <c r="B8137" s="63" t="s">
        <v>6521</v>
      </c>
    </row>
    <row r="8138" spans="1:2" x14ac:dyDescent="0.25">
      <c r="A8138" s="62">
        <v>42132203</v>
      </c>
      <c r="B8138" s="63" t="s">
        <v>17361</v>
      </c>
    </row>
    <row r="8139" spans="1:2" x14ac:dyDescent="0.25">
      <c r="A8139" s="62">
        <v>42132204</v>
      </c>
      <c r="B8139" s="63" t="s">
        <v>1788</v>
      </c>
    </row>
    <row r="8140" spans="1:2" x14ac:dyDescent="0.25">
      <c r="A8140" s="62">
        <v>42132205</v>
      </c>
      <c r="B8140" s="63" t="s">
        <v>11190</v>
      </c>
    </row>
    <row r="8141" spans="1:2" x14ac:dyDescent="0.25">
      <c r="A8141" s="62">
        <v>42141501</v>
      </c>
      <c r="B8141" s="63" t="s">
        <v>17766</v>
      </c>
    </row>
    <row r="8142" spans="1:2" x14ac:dyDescent="0.25">
      <c r="A8142" s="62">
        <v>42141502</v>
      </c>
      <c r="B8142" s="63" t="s">
        <v>5875</v>
      </c>
    </row>
    <row r="8143" spans="1:2" x14ac:dyDescent="0.25">
      <c r="A8143" s="62">
        <v>42141503</v>
      </c>
      <c r="B8143" s="63" t="s">
        <v>15154</v>
      </c>
    </row>
    <row r="8144" spans="1:2" x14ac:dyDescent="0.25">
      <c r="A8144" s="62">
        <v>42141504</v>
      </c>
      <c r="B8144" s="63" t="s">
        <v>543</v>
      </c>
    </row>
    <row r="8145" spans="1:2" x14ac:dyDescent="0.25">
      <c r="A8145" s="62">
        <v>42141601</v>
      </c>
      <c r="B8145" s="63" t="s">
        <v>5775</v>
      </c>
    </row>
    <row r="8146" spans="1:2" x14ac:dyDescent="0.25">
      <c r="A8146" s="62">
        <v>42141602</v>
      </c>
      <c r="B8146" s="63" t="s">
        <v>2817</v>
      </c>
    </row>
    <row r="8147" spans="1:2" x14ac:dyDescent="0.25">
      <c r="A8147" s="62">
        <v>42141603</v>
      </c>
      <c r="B8147" s="63" t="s">
        <v>8202</v>
      </c>
    </row>
    <row r="8148" spans="1:2" x14ac:dyDescent="0.25">
      <c r="A8148" s="62">
        <v>42141604</v>
      </c>
      <c r="B8148" s="63" t="s">
        <v>13879</v>
      </c>
    </row>
    <row r="8149" spans="1:2" x14ac:dyDescent="0.25">
      <c r="A8149" s="62">
        <v>42141605</v>
      </c>
      <c r="B8149" s="63" t="s">
        <v>18304</v>
      </c>
    </row>
    <row r="8150" spans="1:2" x14ac:dyDescent="0.25">
      <c r="A8150" s="62">
        <v>42141606</v>
      </c>
      <c r="B8150" s="63" t="s">
        <v>6334</v>
      </c>
    </row>
    <row r="8151" spans="1:2" x14ac:dyDescent="0.25">
      <c r="A8151" s="62">
        <v>42141607</v>
      </c>
      <c r="B8151" s="63" t="s">
        <v>3014</v>
      </c>
    </row>
    <row r="8152" spans="1:2" x14ac:dyDescent="0.25">
      <c r="A8152" s="62">
        <v>42141701</v>
      </c>
      <c r="B8152" s="63" t="s">
        <v>13398</v>
      </c>
    </row>
    <row r="8153" spans="1:2" x14ac:dyDescent="0.25">
      <c r="A8153" s="62">
        <v>42141702</v>
      </c>
      <c r="B8153" s="63" t="s">
        <v>5896</v>
      </c>
    </row>
    <row r="8154" spans="1:2" x14ac:dyDescent="0.25">
      <c r="A8154" s="62">
        <v>42141703</v>
      </c>
      <c r="B8154" s="63" t="s">
        <v>18175</v>
      </c>
    </row>
    <row r="8155" spans="1:2" x14ac:dyDescent="0.25">
      <c r="A8155" s="62">
        <v>42141704</v>
      </c>
      <c r="B8155" s="63" t="s">
        <v>17722</v>
      </c>
    </row>
    <row r="8156" spans="1:2" x14ac:dyDescent="0.25">
      <c r="A8156" s="62">
        <v>42141705</v>
      </c>
      <c r="B8156" s="63" t="s">
        <v>13251</v>
      </c>
    </row>
    <row r="8157" spans="1:2" x14ac:dyDescent="0.25">
      <c r="A8157" s="62">
        <v>42141801</v>
      </c>
      <c r="B8157" s="63" t="s">
        <v>3774</v>
      </c>
    </row>
    <row r="8158" spans="1:2" x14ac:dyDescent="0.25">
      <c r="A8158" s="62">
        <v>42141802</v>
      </c>
      <c r="B8158" s="63" t="s">
        <v>1311</v>
      </c>
    </row>
    <row r="8159" spans="1:2" x14ac:dyDescent="0.25">
      <c r="A8159" s="62">
        <v>42141803</v>
      </c>
      <c r="B8159" s="63" t="s">
        <v>6372</v>
      </c>
    </row>
    <row r="8160" spans="1:2" x14ac:dyDescent="0.25">
      <c r="A8160" s="62">
        <v>42141804</v>
      </c>
      <c r="B8160" s="63" t="s">
        <v>7598</v>
      </c>
    </row>
    <row r="8161" spans="1:2" x14ac:dyDescent="0.25">
      <c r="A8161" s="62">
        <v>42141805</v>
      </c>
      <c r="B8161" s="63" t="s">
        <v>6166</v>
      </c>
    </row>
    <row r="8162" spans="1:2" x14ac:dyDescent="0.25">
      <c r="A8162" s="62">
        <v>42141806</v>
      </c>
      <c r="B8162" s="63" t="s">
        <v>8620</v>
      </c>
    </row>
    <row r="8163" spans="1:2" x14ac:dyDescent="0.25">
      <c r="A8163" s="62">
        <v>42141807</v>
      </c>
      <c r="B8163" s="63" t="s">
        <v>14914</v>
      </c>
    </row>
    <row r="8164" spans="1:2" x14ac:dyDescent="0.25">
      <c r="A8164" s="62">
        <v>42141808</v>
      </c>
      <c r="B8164" s="63" t="s">
        <v>7824</v>
      </c>
    </row>
    <row r="8165" spans="1:2" x14ac:dyDescent="0.25">
      <c r="A8165" s="62">
        <v>42141809</v>
      </c>
      <c r="B8165" s="63" t="s">
        <v>1238</v>
      </c>
    </row>
    <row r="8166" spans="1:2" x14ac:dyDescent="0.25">
      <c r="A8166" s="62">
        <v>42141901</v>
      </c>
      <c r="B8166" s="63" t="s">
        <v>10461</v>
      </c>
    </row>
    <row r="8167" spans="1:2" x14ac:dyDescent="0.25">
      <c r="A8167" s="62">
        <v>42141902</v>
      </c>
      <c r="B8167" s="63" t="s">
        <v>7788</v>
      </c>
    </row>
    <row r="8168" spans="1:2" x14ac:dyDescent="0.25">
      <c r="A8168" s="62">
        <v>42141903</v>
      </c>
      <c r="B8168" s="63" t="s">
        <v>13355</v>
      </c>
    </row>
    <row r="8169" spans="1:2" x14ac:dyDescent="0.25">
      <c r="A8169" s="62">
        <v>42141904</v>
      </c>
      <c r="B8169" s="63" t="s">
        <v>13557</v>
      </c>
    </row>
    <row r="8170" spans="1:2" x14ac:dyDescent="0.25">
      <c r="A8170" s="62">
        <v>42141905</v>
      </c>
      <c r="B8170" s="63" t="s">
        <v>12307</v>
      </c>
    </row>
    <row r="8171" spans="1:2" x14ac:dyDescent="0.25">
      <c r="A8171" s="62">
        <v>42142001</v>
      </c>
      <c r="B8171" s="63" t="s">
        <v>15499</v>
      </c>
    </row>
    <row r="8172" spans="1:2" x14ac:dyDescent="0.25">
      <c r="A8172" s="62">
        <v>42142002</v>
      </c>
      <c r="B8172" s="63" t="s">
        <v>12447</v>
      </c>
    </row>
    <row r="8173" spans="1:2" x14ac:dyDescent="0.25">
      <c r="A8173" s="62">
        <v>42142003</v>
      </c>
      <c r="B8173" s="63" t="s">
        <v>15610</v>
      </c>
    </row>
    <row r="8174" spans="1:2" x14ac:dyDescent="0.25">
      <c r="A8174" s="62">
        <v>42142004</v>
      </c>
      <c r="B8174" s="63" t="s">
        <v>10057</v>
      </c>
    </row>
    <row r="8175" spans="1:2" x14ac:dyDescent="0.25">
      <c r="A8175" s="62">
        <v>42142005</v>
      </c>
      <c r="B8175" s="63" t="s">
        <v>2184</v>
      </c>
    </row>
    <row r="8176" spans="1:2" x14ac:dyDescent="0.25">
      <c r="A8176" s="62">
        <v>42142006</v>
      </c>
      <c r="B8176" s="63" t="s">
        <v>9673</v>
      </c>
    </row>
    <row r="8177" spans="1:2" x14ac:dyDescent="0.25">
      <c r="A8177" s="62">
        <v>42142007</v>
      </c>
      <c r="B8177" s="63" t="s">
        <v>10953</v>
      </c>
    </row>
    <row r="8178" spans="1:2" x14ac:dyDescent="0.25">
      <c r="A8178" s="62">
        <v>42142101</v>
      </c>
      <c r="B8178" s="63" t="s">
        <v>3728</v>
      </c>
    </row>
    <row r="8179" spans="1:2" x14ac:dyDescent="0.25">
      <c r="A8179" s="62">
        <v>42142102</v>
      </c>
      <c r="B8179" s="63" t="s">
        <v>2728</v>
      </c>
    </row>
    <row r="8180" spans="1:2" x14ac:dyDescent="0.25">
      <c r="A8180" s="62">
        <v>42142103</v>
      </c>
      <c r="B8180" s="63" t="s">
        <v>12250</v>
      </c>
    </row>
    <row r="8181" spans="1:2" x14ac:dyDescent="0.25">
      <c r="A8181" s="62">
        <v>42142104</v>
      </c>
      <c r="B8181" s="63" t="s">
        <v>8229</v>
      </c>
    </row>
    <row r="8182" spans="1:2" x14ac:dyDescent="0.25">
      <c r="A8182" s="62">
        <v>42142105</v>
      </c>
      <c r="B8182" s="63" t="s">
        <v>9925</v>
      </c>
    </row>
    <row r="8183" spans="1:2" x14ac:dyDescent="0.25">
      <c r="A8183" s="62">
        <v>42142106</v>
      </c>
      <c r="B8183" s="63" t="s">
        <v>16675</v>
      </c>
    </row>
    <row r="8184" spans="1:2" x14ac:dyDescent="0.25">
      <c r="A8184" s="62">
        <v>42142107</v>
      </c>
      <c r="B8184" s="63" t="s">
        <v>9301</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4931</v>
      </c>
    </row>
    <row r="8189" spans="1:2" x14ac:dyDescent="0.25">
      <c r="A8189" s="62">
        <v>42142112</v>
      </c>
      <c r="B8189" s="63" t="s">
        <v>6981</v>
      </c>
    </row>
    <row r="8190" spans="1:2" x14ac:dyDescent="0.25">
      <c r="A8190" s="62">
        <v>42142113</v>
      </c>
      <c r="B8190" s="63" t="s">
        <v>10719</v>
      </c>
    </row>
    <row r="8191" spans="1:2" x14ac:dyDescent="0.25">
      <c r="A8191" s="62">
        <v>42142114</v>
      </c>
      <c r="B8191" s="63" t="s">
        <v>1797</v>
      </c>
    </row>
    <row r="8192" spans="1:2" x14ac:dyDescent="0.25">
      <c r="A8192" s="62">
        <v>42142119</v>
      </c>
      <c r="B8192" s="63" t="s">
        <v>4282</v>
      </c>
    </row>
    <row r="8193" spans="1:2" x14ac:dyDescent="0.25">
      <c r="A8193" s="62">
        <v>42142201</v>
      </c>
      <c r="B8193" s="63" t="s">
        <v>15485</v>
      </c>
    </row>
    <row r="8194" spans="1:2" x14ac:dyDescent="0.25">
      <c r="A8194" s="62">
        <v>42142202</v>
      </c>
      <c r="B8194" s="63" t="s">
        <v>5582</v>
      </c>
    </row>
    <row r="8195" spans="1:2" x14ac:dyDescent="0.25">
      <c r="A8195" s="62">
        <v>42142203</v>
      </c>
      <c r="B8195" s="63" t="s">
        <v>14487</v>
      </c>
    </row>
    <row r="8196" spans="1:2" x14ac:dyDescent="0.25">
      <c r="A8196" s="62">
        <v>42142204</v>
      </c>
      <c r="B8196" s="63" t="s">
        <v>6747</v>
      </c>
    </row>
    <row r="8197" spans="1:2" x14ac:dyDescent="0.25">
      <c r="A8197" s="62">
        <v>42142301</v>
      </c>
      <c r="B8197" s="63" t="s">
        <v>3082</v>
      </c>
    </row>
    <row r="8198" spans="1:2" x14ac:dyDescent="0.25">
      <c r="A8198" s="62">
        <v>42142302</v>
      </c>
      <c r="B8198" s="63" t="s">
        <v>17958</v>
      </c>
    </row>
    <row r="8199" spans="1:2" x14ac:dyDescent="0.25">
      <c r="A8199" s="62">
        <v>42142303</v>
      </c>
      <c r="B8199" s="63" t="s">
        <v>13666</v>
      </c>
    </row>
    <row r="8200" spans="1:2" x14ac:dyDescent="0.25">
      <c r="A8200" s="62">
        <v>42142401</v>
      </c>
      <c r="B8200" s="63" t="s">
        <v>15290</v>
      </c>
    </row>
    <row r="8201" spans="1:2" x14ac:dyDescent="0.25">
      <c r="A8201" s="62">
        <v>42142402</v>
      </c>
      <c r="B8201" s="63" t="s">
        <v>17257</v>
      </c>
    </row>
    <row r="8202" spans="1:2" x14ac:dyDescent="0.25">
      <c r="A8202" s="62">
        <v>42142403</v>
      </c>
      <c r="B8202" s="63" t="s">
        <v>11396</v>
      </c>
    </row>
    <row r="8203" spans="1:2" x14ac:dyDescent="0.25">
      <c r="A8203" s="62">
        <v>42142404</v>
      </c>
      <c r="B8203" s="63" t="s">
        <v>16643</v>
      </c>
    </row>
    <row r="8204" spans="1:2" x14ac:dyDescent="0.25">
      <c r="A8204" s="62">
        <v>42142405</v>
      </c>
      <c r="B8204" s="63" t="s">
        <v>8054</v>
      </c>
    </row>
    <row r="8205" spans="1:2" x14ac:dyDescent="0.25">
      <c r="A8205" s="62">
        <v>42142406</v>
      </c>
      <c r="B8205" s="63" t="s">
        <v>5333</v>
      </c>
    </row>
    <row r="8206" spans="1:2" x14ac:dyDescent="0.25">
      <c r="A8206" s="62">
        <v>42142407</v>
      </c>
      <c r="B8206" s="63" t="s">
        <v>16332</v>
      </c>
    </row>
    <row r="8207" spans="1:2" x14ac:dyDescent="0.25">
      <c r="A8207" s="62">
        <v>42142501</v>
      </c>
      <c r="B8207" s="63" t="s">
        <v>14543</v>
      </c>
    </row>
    <row r="8208" spans="1:2" x14ac:dyDescent="0.25">
      <c r="A8208" s="62">
        <v>42142502</v>
      </c>
      <c r="B8208" s="63" t="s">
        <v>10871</v>
      </c>
    </row>
    <row r="8209" spans="1:2" x14ac:dyDescent="0.25">
      <c r="A8209" s="62">
        <v>42142503</v>
      </c>
      <c r="B8209" s="63" t="s">
        <v>15026</v>
      </c>
    </row>
    <row r="8210" spans="1:2" x14ac:dyDescent="0.25">
      <c r="A8210" s="62">
        <v>42142504</v>
      </c>
      <c r="B8210" s="63" t="s">
        <v>7516</v>
      </c>
    </row>
    <row r="8211" spans="1:2" x14ac:dyDescent="0.25">
      <c r="A8211" s="62">
        <v>42142505</v>
      </c>
      <c r="B8211" s="63" t="s">
        <v>14707</v>
      </c>
    </row>
    <row r="8212" spans="1:2" x14ac:dyDescent="0.25">
      <c r="A8212" s="62">
        <v>42142506</v>
      </c>
      <c r="B8212" s="63" t="s">
        <v>17292</v>
      </c>
    </row>
    <row r="8213" spans="1:2" x14ac:dyDescent="0.25">
      <c r="A8213" s="62">
        <v>42142507</v>
      </c>
      <c r="B8213" s="63" t="s">
        <v>17704</v>
      </c>
    </row>
    <row r="8214" spans="1:2" x14ac:dyDescent="0.25">
      <c r="A8214" s="62">
        <v>42142509</v>
      </c>
      <c r="B8214" s="63" t="s">
        <v>17064</v>
      </c>
    </row>
    <row r="8215" spans="1:2" x14ac:dyDescent="0.25">
      <c r="A8215" s="62">
        <v>42142510</v>
      </c>
      <c r="B8215" s="63" t="s">
        <v>8871</v>
      </c>
    </row>
    <row r="8216" spans="1:2" x14ac:dyDescent="0.25">
      <c r="A8216" s="62">
        <v>42142511</v>
      </c>
      <c r="B8216" s="63" t="s">
        <v>3285</v>
      </c>
    </row>
    <row r="8217" spans="1:2" x14ac:dyDescent="0.25">
      <c r="A8217" s="62">
        <v>42142512</v>
      </c>
      <c r="B8217" s="63" t="s">
        <v>7577</v>
      </c>
    </row>
    <row r="8218" spans="1:2" x14ac:dyDescent="0.25">
      <c r="A8218" s="62">
        <v>42142513</v>
      </c>
      <c r="B8218" s="63" t="s">
        <v>12655</v>
      </c>
    </row>
    <row r="8219" spans="1:2" x14ac:dyDescent="0.25">
      <c r="A8219" s="62">
        <v>42142514</v>
      </c>
      <c r="B8219" s="63" t="s">
        <v>7586</v>
      </c>
    </row>
    <row r="8220" spans="1:2" x14ac:dyDescent="0.25">
      <c r="A8220" s="62">
        <v>42142515</v>
      </c>
      <c r="B8220" s="63" t="s">
        <v>18580</v>
      </c>
    </row>
    <row r="8221" spans="1:2" x14ac:dyDescent="0.25">
      <c r="A8221" s="62">
        <v>42142516</v>
      </c>
      <c r="B8221" s="63" t="s">
        <v>8506</v>
      </c>
    </row>
    <row r="8222" spans="1:2" x14ac:dyDescent="0.25">
      <c r="A8222" s="62">
        <v>42142517</v>
      </c>
      <c r="B8222" s="63" t="s">
        <v>6483</v>
      </c>
    </row>
    <row r="8223" spans="1:2" x14ac:dyDescent="0.25">
      <c r="A8223" s="62">
        <v>42142518</v>
      </c>
      <c r="B8223" s="63" t="s">
        <v>2272</v>
      </c>
    </row>
    <row r="8224" spans="1:2" x14ac:dyDescent="0.25">
      <c r="A8224" s="62">
        <v>42142519</v>
      </c>
      <c r="B8224" s="63" t="s">
        <v>16679</v>
      </c>
    </row>
    <row r="8225" spans="1:2" x14ac:dyDescent="0.25">
      <c r="A8225" s="62">
        <v>42142520</v>
      </c>
      <c r="B8225" s="63" t="s">
        <v>2802</v>
      </c>
    </row>
    <row r="8226" spans="1:2" x14ac:dyDescent="0.25">
      <c r="A8226" s="62">
        <v>42142521</v>
      </c>
      <c r="B8226" s="63" t="s">
        <v>12824</v>
      </c>
    </row>
    <row r="8227" spans="1:2" x14ac:dyDescent="0.25">
      <c r="A8227" s="62">
        <v>42142522</v>
      </c>
      <c r="B8227" s="63" t="s">
        <v>11578</v>
      </c>
    </row>
    <row r="8228" spans="1:2" x14ac:dyDescent="0.25">
      <c r="A8228" s="62">
        <v>42142523</v>
      </c>
      <c r="B8228" s="63" t="s">
        <v>14939</v>
      </c>
    </row>
    <row r="8229" spans="1:2" x14ac:dyDescent="0.25">
      <c r="A8229" s="62">
        <v>42142524</v>
      </c>
      <c r="B8229" s="63" t="s">
        <v>9800</v>
      </c>
    </row>
    <row r="8230" spans="1:2" x14ac:dyDescent="0.25">
      <c r="A8230" s="62">
        <v>42142525</v>
      </c>
      <c r="B8230" s="63" t="s">
        <v>6684</v>
      </c>
    </row>
    <row r="8231" spans="1:2" x14ac:dyDescent="0.25">
      <c r="A8231" s="62">
        <v>42142526</v>
      </c>
      <c r="B8231" s="63" t="s">
        <v>10434</v>
      </c>
    </row>
    <row r="8232" spans="1:2" x14ac:dyDescent="0.25">
      <c r="A8232" s="62">
        <v>42142527</v>
      </c>
      <c r="B8232" s="63" t="s">
        <v>5719</v>
      </c>
    </row>
    <row r="8233" spans="1:2" x14ac:dyDescent="0.25">
      <c r="A8233" s="62">
        <v>42142528</v>
      </c>
      <c r="B8233" s="63" t="s">
        <v>16221</v>
      </c>
    </row>
    <row r="8234" spans="1:2" x14ac:dyDescent="0.25">
      <c r="A8234" s="62">
        <v>42142529</v>
      </c>
      <c r="B8234" s="63" t="s">
        <v>5276</v>
      </c>
    </row>
    <row r="8235" spans="1:2" x14ac:dyDescent="0.25">
      <c r="A8235" s="62">
        <v>42142530</v>
      </c>
      <c r="B8235" s="63" t="s">
        <v>11168</v>
      </c>
    </row>
    <row r="8236" spans="1:2" x14ac:dyDescent="0.25">
      <c r="A8236" s="62">
        <v>42142531</v>
      </c>
      <c r="B8236" s="63" t="s">
        <v>7800</v>
      </c>
    </row>
    <row r="8237" spans="1:2" x14ac:dyDescent="0.25">
      <c r="A8237" s="62">
        <v>42142532</v>
      </c>
      <c r="B8237" s="63" t="s">
        <v>13394</v>
      </c>
    </row>
    <row r="8238" spans="1:2" x14ac:dyDescent="0.25">
      <c r="A8238" s="62">
        <v>42142601</v>
      </c>
      <c r="B8238" s="63" t="s">
        <v>6056</v>
      </c>
    </row>
    <row r="8239" spans="1:2" x14ac:dyDescent="0.25">
      <c r="A8239" s="62">
        <v>42142602</v>
      </c>
      <c r="B8239" s="63" t="s">
        <v>12019</v>
      </c>
    </row>
    <row r="8240" spans="1:2" x14ac:dyDescent="0.25">
      <c r="A8240" s="62">
        <v>42142603</v>
      </c>
      <c r="B8240" s="63" t="s">
        <v>1410</v>
      </c>
    </row>
    <row r="8241" spans="1:2" x14ac:dyDescent="0.25">
      <c r="A8241" s="62">
        <v>42142604</v>
      </c>
      <c r="B8241" s="63" t="s">
        <v>2220</v>
      </c>
    </row>
    <row r="8242" spans="1:2" x14ac:dyDescent="0.25">
      <c r="A8242" s="62">
        <v>42142605</v>
      </c>
      <c r="B8242" s="63" t="s">
        <v>12874</v>
      </c>
    </row>
    <row r="8243" spans="1:2" x14ac:dyDescent="0.25">
      <c r="A8243" s="62">
        <v>42142606</v>
      </c>
      <c r="B8243" s="63" t="s">
        <v>6876</v>
      </c>
    </row>
    <row r="8244" spans="1:2" x14ac:dyDescent="0.25">
      <c r="A8244" s="62">
        <v>42142607</v>
      </c>
      <c r="B8244" s="63" t="s">
        <v>8555</v>
      </c>
    </row>
    <row r="8245" spans="1:2" x14ac:dyDescent="0.25">
      <c r="A8245" s="62">
        <v>42142608</v>
      </c>
      <c r="B8245" s="63" t="s">
        <v>9537</v>
      </c>
    </row>
    <row r="8246" spans="1:2" x14ac:dyDescent="0.25">
      <c r="A8246" s="62">
        <v>42142609</v>
      </c>
      <c r="B8246" s="63" t="s">
        <v>7991</v>
      </c>
    </row>
    <row r="8247" spans="1:2" x14ac:dyDescent="0.25">
      <c r="A8247" s="62">
        <v>42142610</v>
      </c>
      <c r="B8247" s="63" t="s">
        <v>2579</v>
      </c>
    </row>
    <row r="8248" spans="1:2" x14ac:dyDescent="0.25">
      <c r="A8248" s="62">
        <v>42142611</v>
      </c>
      <c r="B8248" s="63" t="s">
        <v>8312</v>
      </c>
    </row>
    <row r="8249" spans="1:2" x14ac:dyDescent="0.25">
      <c r="A8249" s="62">
        <v>42142612</v>
      </c>
      <c r="B8249" s="63" t="s">
        <v>12642</v>
      </c>
    </row>
    <row r="8250" spans="1:2" x14ac:dyDescent="0.25">
      <c r="A8250" s="62">
        <v>42142613</v>
      </c>
      <c r="B8250" s="63" t="s">
        <v>4056</v>
      </c>
    </row>
    <row r="8251" spans="1:2" x14ac:dyDescent="0.25">
      <c r="A8251" s="62">
        <v>42142614</v>
      </c>
      <c r="B8251" s="63" t="s">
        <v>18182</v>
      </c>
    </row>
    <row r="8252" spans="1:2" x14ac:dyDescent="0.25">
      <c r="A8252" s="62">
        <v>42142615</v>
      </c>
      <c r="B8252" s="63" t="s">
        <v>16409</v>
      </c>
    </row>
    <row r="8253" spans="1:2" x14ac:dyDescent="0.25">
      <c r="A8253" s="62">
        <v>42142616</v>
      </c>
      <c r="B8253" s="63" t="s">
        <v>838</v>
      </c>
    </row>
    <row r="8254" spans="1:2" x14ac:dyDescent="0.25">
      <c r="A8254" s="62">
        <v>42142617</v>
      </c>
      <c r="B8254" s="63" t="s">
        <v>15880</v>
      </c>
    </row>
    <row r="8255" spans="1:2" x14ac:dyDescent="0.25">
      <c r="A8255" s="62">
        <v>42142618</v>
      </c>
      <c r="B8255" s="63" t="s">
        <v>1818</v>
      </c>
    </row>
    <row r="8256" spans="1:2" x14ac:dyDescent="0.25">
      <c r="A8256" s="62">
        <v>42142701</v>
      </c>
      <c r="B8256" s="63" t="s">
        <v>1755</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16901</v>
      </c>
    </row>
    <row r="8261" spans="1:2" x14ac:dyDescent="0.25">
      <c r="A8261" s="62">
        <v>42142706</v>
      </c>
      <c r="B8261" s="63" t="s">
        <v>1160</v>
      </c>
    </row>
    <row r="8262" spans="1:2" x14ac:dyDescent="0.25">
      <c r="A8262" s="62">
        <v>42142707</v>
      </c>
      <c r="B8262" s="63" t="s">
        <v>2922</v>
      </c>
    </row>
    <row r="8263" spans="1:2" x14ac:dyDescent="0.25">
      <c r="A8263" s="62">
        <v>42142708</v>
      </c>
      <c r="B8263" s="63" t="s">
        <v>17416</v>
      </c>
    </row>
    <row r="8264" spans="1:2" x14ac:dyDescent="0.25">
      <c r="A8264" s="62">
        <v>42142709</v>
      </c>
      <c r="B8264" s="63" t="s">
        <v>6506</v>
      </c>
    </row>
    <row r="8265" spans="1:2" x14ac:dyDescent="0.25">
      <c r="A8265" s="62">
        <v>42142710</v>
      </c>
      <c r="B8265" s="63" t="s">
        <v>10720</v>
      </c>
    </row>
    <row r="8266" spans="1:2" x14ac:dyDescent="0.25">
      <c r="A8266" s="62">
        <v>42142711</v>
      </c>
      <c r="B8266" s="63" t="s">
        <v>15957</v>
      </c>
    </row>
    <row r="8267" spans="1:2" x14ac:dyDescent="0.25">
      <c r="A8267" s="62">
        <v>42142712</v>
      </c>
      <c r="B8267" s="63" t="s">
        <v>11387</v>
      </c>
    </row>
    <row r="8268" spans="1:2" x14ac:dyDescent="0.25">
      <c r="A8268" s="62">
        <v>42142713</v>
      </c>
      <c r="B8268" s="63" t="s">
        <v>120</v>
      </c>
    </row>
    <row r="8269" spans="1:2" x14ac:dyDescent="0.25">
      <c r="A8269" s="62">
        <v>42142714</v>
      </c>
      <c r="B8269" s="63" t="s">
        <v>2447</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7501</v>
      </c>
    </row>
    <row r="8275" spans="1:2" x14ac:dyDescent="0.25">
      <c r="A8275" s="62">
        <v>42142902</v>
      </c>
      <c r="B8275" s="63" t="s">
        <v>10546</v>
      </c>
    </row>
    <row r="8276" spans="1:2" x14ac:dyDescent="0.25">
      <c r="A8276" s="62">
        <v>42142903</v>
      </c>
      <c r="B8276" s="63" t="s">
        <v>17380</v>
      </c>
    </row>
    <row r="8277" spans="1:2" x14ac:dyDescent="0.25">
      <c r="A8277" s="62">
        <v>42142904</v>
      </c>
      <c r="B8277" s="63" t="s">
        <v>603</v>
      </c>
    </row>
    <row r="8278" spans="1:2" x14ac:dyDescent="0.25">
      <c r="A8278" s="62">
        <v>42142905</v>
      </c>
      <c r="B8278" s="63" t="s">
        <v>7183</v>
      </c>
    </row>
    <row r="8279" spans="1:2" x14ac:dyDescent="0.25">
      <c r="A8279" s="62">
        <v>42142906</v>
      </c>
      <c r="B8279" s="63" t="s">
        <v>6785</v>
      </c>
    </row>
    <row r="8280" spans="1:2" x14ac:dyDescent="0.25">
      <c r="A8280" s="62">
        <v>42142907</v>
      </c>
      <c r="B8280" s="63" t="s">
        <v>6979</v>
      </c>
    </row>
    <row r="8281" spans="1:2" x14ac:dyDescent="0.25">
      <c r="A8281" s="62">
        <v>42142908</v>
      </c>
      <c r="B8281" s="63" t="s">
        <v>5598</v>
      </c>
    </row>
    <row r="8282" spans="1:2" x14ac:dyDescent="0.25">
      <c r="A8282" s="62">
        <v>42142909</v>
      </c>
      <c r="B8282" s="63" t="s">
        <v>2239</v>
      </c>
    </row>
    <row r="8283" spans="1:2" x14ac:dyDescent="0.25">
      <c r="A8283" s="62">
        <v>42142910</v>
      </c>
      <c r="B8283" s="63" t="s">
        <v>15339</v>
      </c>
    </row>
    <row r="8284" spans="1:2" x14ac:dyDescent="0.25">
      <c r="A8284" s="62">
        <v>42142911</v>
      </c>
      <c r="B8284" s="63" t="s">
        <v>3083</v>
      </c>
    </row>
    <row r="8285" spans="1:2" x14ac:dyDescent="0.25">
      <c r="A8285" s="62">
        <v>42142912</v>
      </c>
      <c r="B8285" s="63" t="s">
        <v>14331</v>
      </c>
    </row>
    <row r="8286" spans="1:2" x14ac:dyDescent="0.25">
      <c r="A8286" s="62">
        <v>42142913</v>
      </c>
      <c r="B8286" s="63" t="s">
        <v>3782</v>
      </c>
    </row>
    <row r="8287" spans="1:2" x14ac:dyDescent="0.25">
      <c r="A8287" s="62">
        <v>42143101</v>
      </c>
      <c r="B8287" s="63" t="s">
        <v>7431</v>
      </c>
    </row>
    <row r="8288" spans="1:2" x14ac:dyDescent="0.25">
      <c r="A8288" s="62">
        <v>42143102</v>
      </c>
      <c r="B8288" s="63" t="s">
        <v>8706</v>
      </c>
    </row>
    <row r="8289" spans="1:2" x14ac:dyDescent="0.25">
      <c r="A8289" s="62">
        <v>42143103</v>
      </c>
      <c r="B8289" s="63" t="s">
        <v>15402</v>
      </c>
    </row>
    <row r="8290" spans="1:2" x14ac:dyDescent="0.25">
      <c r="A8290" s="62">
        <v>42143104</v>
      </c>
      <c r="B8290" s="63" t="s">
        <v>90</v>
      </c>
    </row>
    <row r="8291" spans="1:2" x14ac:dyDescent="0.25">
      <c r="A8291" s="62">
        <v>42143105</v>
      </c>
      <c r="B8291" s="63" t="s">
        <v>2294</v>
      </c>
    </row>
    <row r="8292" spans="1:2" x14ac:dyDescent="0.25">
      <c r="A8292" s="62">
        <v>42143106</v>
      </c>
      <c r="B8292" s="63" t="s">
        <v>8813</v>
      </c>
    </row>
    <row r="8293" spans="1:2" x14ac:dyDescent="0.25">
      <c r="A8293" s="62">
        <v>42143201</v>
      </c>
      <c r="B8293" s="63" t="s">
        <v>14970</v>
      </c>
    </row>
    <row r="8294" spans="1:2" x14ac:dyDescent="0.25">
      <c r="A8294" s="62">
        <v>42143202</v>
      </c>
      <c r="B8294" s="63" t="s">
        <v>3974</v>
      </c>
    </row>
    <row r="8295" spans="1:2" x14ac:dyDescent="0.25">
      <c r="A8295" s="62">
        <v>42143301</v>
      </c>
      <c r="B8295" s="63" t="s">
        <v>17475</v>
      </c>
    </row>
    <row r="8296" spans="1:2" x14ac:dyDescent="0.25">
      <c r="A8296" s="62">
        <v>42143401</v>
      </c>
      <c r="B8296" s="63" t="s">
        <v>6099</v>
      </c>
    </row>
    <row r="8297" spans="1:2" x14ac:dyDescent="0.25">
      <c r="A8297" s="62">
        <v>42143501</v>
      </c>
      <c r="B8297" s="63" t="s">
        <v>71</v>
      </c>
    </row>
    <row r="8298" spans="1:2" x14ac:dyDescent="0.25">
      <c r="A8298" s="62">
        <v>42143502</v>
      </c>
      <c r="B8298" s="63" t="s">
        <v>15179</v>
      </c>
    </row>
    <row r="8299" spans="1:2" x14ac:dyDescent="0.25">
      <c r="A8299" s="62">
        <v>42143503</v>
      </c>
      <c r="B8299" s="63" t="s">
        <v>2624</v>
      </c>
    </row>
    <row r="8300" spans="1:2" x14ac:dyDescent="0.25">
      <c r="A8300" s="62">
        <v>42143504</v>
      </c>
      <c r="B8300" s="63" t="s">
        <v>10068</v>
      </c>
    </row>
    <row r="8301" spans="1:2" x14ac:dyDescent="0.25">
      <c r="A8301" s="62">
        <v>42143505</v>
      </c>
      <c r="B8301" s="63" t="s">
        <v>11233</v>
      </c>
    </row>
    <row r="8302" spans="1:2" x14ac:dyDescent="0.25">
      <c r="A8302" s="62">
        <v>42143506</v>
      </c>
      <c r="B8302" s="63" t="s">
        <v>3588</v>
      </c>
    </row>
    <row r="8303" spans="1:2" x14ac:dyDescent="0.25">
      <c r="A8303" s="62">
        <v>42143507</v>
      </c>
      <c r="B8303" s="63" t="s">
        <v>12069</v>
      </c>
    </row>
    <row r="8304" spans="1:2" x14ac:dyDescent="0.25">
      <c r="A8304" s="62">
        <v>42143508</v>
      </c>
      <c r="B8304" s="63" t="s">
        <v>10884</v>
      </c>
    </row>
    <row r="8305" spans="1:2" x14ac:dyDescent="0.25">
      <c r="A8305" s="62">
        <v>42143509</v>
      </c>
      <c r="B8305" s="63" t="s">
        <v>11081</v>
      </c>
    </row>
    <row r="8306" spans="1:2" x14ac:dyDescent="0.25">
      <c r="A8306" s="62">
        <v>42143510</v>
      </c>
      <c r="B8306" s="63" t="s">
        <v>14718</v>
      </c>
    </row>
    <row r="8307" spans="1:2" x14ac:dyDescent="0.25">
      <c r="A8307" s="62">
        <v>42143511</v>
      </c>
      <c r="B8307" s="63" t="s">
        <v>3544</v>
      </c>
    </row>
    <row r="8308" spans="1:2" x14ac:dyDescent="0.25">
      <c r="A8308" s="62">
        <v>42143512</v>
      </c>
      <c r="B8308" s="63" t="s">
        <v>18755</v>
      </c>
    </row>
    <row r="8309" spans="1:2" x14ac:dyDescent="0.25">
      <c r="A8309" s="62">
        <v>42143513</v>
      </c>
      <c r="B8309" s="63" t="s">
        <v>4469</v>
      </c>
    </row>
    <row r="8310" spans="1:2" x14ac:dyDescent="0.25">
      <c r="A8310" s="62">
        <v>42143601</v>
      </c>
      <c r="B8310" s="63" t="s">
        <v>15936</v>
      </c>
    </row>
    <row r="8311" spans="1:2" x14ac:dyDescent="0.25">
      <c r="A8311" s="62">
        <v>42143602</v>
      </c>
      <c r="B8311" s="63" t="s">
        <v>1625</v>
      </c>
    </row>
    <row r="8312" spans="1:2" x14ac:dyDescent="0.25">
      <c r="A8312" s="62">
        <v>42143603</v>
      </c>
      <c r="B8312" s="63" t="s">
        <v>13912</v>
      </c>
    </row>
    <row r="8313" spans="1:2" x14ac:dyDescent="0.25">
      <c r="A8313" s="62">
        <v>42143604</v>
      </c>
      <c r="B8313" s="63" t="s">
        <v>13104</v>
      </c>
    </row>
    <row r="8314" spans="1:2" x14ac:dyDescent="0.25">
      <c r="A8314" s="62">
        <v>42143605</v>
      </c>
      <c r="B8314" s="63" t="s">
        <v>4936</v>
      </c>
    </row>
    <row r="8315" spans="1:2" x14ac:dyDescent="0.25">
      <c r="A8315" s="62">
        <v>42143606</v>
      </c>
      <c r="B8315" s="63" t="s">
        <v>995</v>
      </c>
    </row>
    <row r="8316" spans="1:2" x14ac:dyDescent="0.25">
      <c r="A8316" s="62">
        <v>42143607</v>
      </c>
      <c r="B8316" s="63" t="s">
        <v>15621</v>
      </c>
    </row>
    <row r="8317" spans="1:2" x14ac:dyDescent="0.25">
      <c r="A8317" s="62">
        <v>42143608</v>
      </c>
      <c r="B8317" s="63" t="s">
        <v>16377</v>
      </c>
    </row>
    <row r="8318" spans="1:2" x14ac:dyDescent="0.25">
      <c r="A8318" s="62">
        <v>42151501</v>
      </c>
      <c r="B8318" s="63" t="s">
        <v>14028</v>
      </c>
    </row>
    <row r="8319" spans="1:2" x14ac:dyDescent="0.25">
      <c r="A8319" s="62">
        <v>42151502</v>
      </c>
      <c r="B8319" s="63" t="s">
        <v>12593</v>
      </c>
    </row>
    <row r="8320" spans="1:2" x14ac:dyDescent="0.25">
      <c r="A8320" s="62">
        <v>42151503</v>
      </c>
      <c r="B8320" s="63" t="s">
        <v>807</v>
      </c>
    </row>
    <row r="8321" spans="1:2" x14ac:dyDescent="0.25">
      <c r="A8321" s="62">
        <v>42151504</v>
      </c>
      <c r="B8321" s="63" t="s">
        <v>17373</v>
      </c>
    </row>
    <row r="8322" spans="1:2" x14ac:dyDescent="0.25">
      <c r="A8322" s="62">
        <v>42151505</v>
      </c>
      <c r="B8322" s="63" t="s">
        <v>2065</v>
      </c>
    </row>
    <row r="8323" spans="1:2" x14ac:dyDescent="0.25">
      <c r="A8323" s="62">
        <v>42151506</v>
      </c>
      <c r="B8323" s="63" t="s">
        <v>6477</v>
      </c>
    </row>
    <row r="8324" spans="1:2" x14ac:dyDescent="0.25">
      <c r="A8324" s="62">
        <v>42151507</v>
      </c>
      <c r="B8324" s="63" t="s">
        <v>10091</v>
      </c>
    </row>
    <row r="8325" spans="1:2" x14ac:dyDescent="0.25">
      <c r="A8325" s="62">
        <v>42151601</v>
      </c>
      <c r="B8325" s="63" t="s">
        <v>1726</v>
      </c>
    </row>
    <row r="8326" spans="1:2" x14ac:dyDescent="0.25">
      <c r="A8326" s="62">
        <v>42151602</v>
      </c>
      <c r="B8326" s="63" t="s">
        <v>16553</v>
      </c>
    </row>
    <row r="8327" spans="1:2" x14ac:dyDescent="0.25">
      <c r="A8327" s="62">
        <v>42151603</v>
      </c>
      <c r="B8327" s="63" t="s">
        <v>12628</v>
      </c>
    </row>
    <row r="8328" spans="1:2" x14ac:dyDescent="0.25">
      <c r="A8328" s="62">
        <v>42151604</v>
      </c>
      <c r="B8328" s="63" t="s">
        <v>8772</v>
      </c>
    </row>
    <row r="8329" spans="1:2" x14ac:dyDescent="0.25">
      <c r="A8329" s="62">
        <v>42151605</v>
      </c>
      <c r="B8329" s="63" t="s">
        <v>13892</v>
      </c>
    </row>
    <row r="8330" spans="1:2" x14ac:dyDescent="0.25">
      <c r="A8330" s="62">
        <v>42151606</v>
      </c>
      <c r="B8330" s="63" t="s">
        <v>6571</v>
      </c>
    </row>
    <row r="8331" spans="1:2" x14ac:dyDescent="0.25">
      <c r="A8331" s="62">
        <v>42151607</v>
      </c>
      <c r="B8331" s="63" t="s">
        <v>1973</v>
      </c>
    </row>
    <row r="8332" spans="1:2" x14ac:dyDescent="0.25">
      <c r="A8332" s="62">
        <v>42151608</v>
      </c>
      <c r="B8332" s="63" t="s">
        <v>11746</v>
      </c>
    </row>
    <row r="8333" spans="1:2" x14ac:dyDescent="0.25">
      <c r="A8333" s="62">
        <v>42151609</v>
      </c>
      <c r="B8333" s="63" t="s">
        <v>14571</v>
      </c>
    </row>
    <row r="8334" spans="1:2" x14ac:dyDescent="0.25">
      <c r="A8334" s="62">
        <v>42151610</v>
      </c>
      <c r="B8334" s="63" t="s">
        <v>6607</v>
      </c>
    </row>
    <row r="8335" spans="1:2" x14ac:dyDescent="0.25">
      <c r="A8335" s="62">
        <v>42151611</v>
      </c>
      <c r="B8335" s="63" t="s">
        <v>9605</v>
      </c>
    </row>
    <row r="8336" spans="1:2" x14ac:dyDescent="0.25">
      <c r="A8336" s="62">
        <v>42151612</v>
      </c>
      <c r="B8336" s="63" t="s">
        <v>7529</v>
      </c>
    </row>
    <row r="8337" spans="1:2" x14ac:dyDescent="0.25">
      <c r="A8337" s="62">
        <v>42151613</v>
      </c>
      <c r="B8337" s="63" t="s">
        <v>18436</v>
      </c>
    </row>
    <row r="8338" spans="1:2" x14ac:dyDescent="0.25">
      <c r="A8338" s="62">
        <v>42151614</v>
      </c>
      <c r="B8338" s="63" t="s">
        <v>795</v>
      </c>
    </row>
    <row r="8339" spans="1:2" x14ac:dyDescent="0.25">
      <c r="A8339" s="62">
        <v>42151615</v>
      </c>
      <c r="B8339" s="63" t="s">
        <v>16941</v>
      </c>
    </row>
    <row r="8340" spans="1:2" x14ac:dyDescent="0.25">
      <c r="A8340" s="62">
        <v>42151616</v>
      </c>
      <c r="B8340" s="63" t="s">
        <v>7029</v>
      </c>
    </row>
    <row r="8341" spans="1:2" x14ac:dyDescent="0.25">
      <c r="A8341" s="62">
        <v>42151617</v>
      </c>
      <c r="B8341" s="63" t="s">
        <v>1896</v>
      </c>
    </row>
    <row r="8342" spans="1:2" x14ac:dyDescent="0.25">
      <c r="A8342" s="62">
        <v>42151618</v>
      </c>
      <c r="B8342" s="63" t="s">
        <v>1646</v>
      </c>
    </row>
    <row r="8343" spans="1:2" x14ac:dyDescent="0.25">
      <c r="A8343" s="62">
        <v>42151619</v>
      </c>
      <c r="B8343" s="63" t="s">
        <v>8141</v>
      </c>
    </row>
    <row r="8344" spans="1:2" x14ac:dyDescent="0.25">
      <c r="A8344" s="62">
        <v>42151620</v>
      </c>
      <c r="B8344" s="63" t="s">
        <v>17466</v>
      </c>
    </row>
    <row r="8345" spans="1:2" x14ac:dyDescent="0.25">
      <c r="A8345" s="62">
        <v>42151621</v>
      </c>
      <c r="B8345" s="63" t="s">
        <v>6294</v>
      </c>
    </row>
    <row r="8346" spans="1:2" x14ac:dyDescent="0.25">
      <c r="A8346" s="62">
        <v>42151622</v>
      </c>
      <c r="B8346" s="63" t="s">
        <v>13010</v>
      </c>
    </row>
    <row r="8347" spans="1:2" x14ac:dyDescent="0.25">
      <c r="A8347" s="62">
        <v>42151623</v>
      </c>
      <c r="B8347" s="63" t="s">
        <v>6678</v>
      </c>
    </row>
    <row r="8348" spans="1:2" x14ac:dyDescent="0.25">
      <c r="A8348" s="62">
        <v>42151624</v>
      </c>
      <c r="B8348" s="63" t="s">
        <v>18539</v>
      </c>
    </row>
    <row r="8349" spans="1:2" x14ac:dyDescent="0.25">
      <c r="A8349" s="62">
        <v>42151625</v>
      </c>
      <c r="B8349" s="63" t="s">
        <v>656</v>
      </c>
    </row>
    <row r="8350" spans="1:2" x14ac:dyDescent="0.25">
      <c r="A8350" s="62">
        <v>42151626</v>
      </c>
      <c r="B8350" s="63" t="s">
        <v>16003</v>
      </c>
    </row>
    <row r="8351" spans="1:2" x14ac:dyDescent="0.25">
      <c r="A8351" s="62">
        <v>42151627</v>
      </c>
      <c r="B8351" s="63" t="s">
        <v>13148</v>
      </c>
    </row>
    <row r="8352" spans="1:2" x14ac:dyDescent="0.25">
      <c r="A8352" s="62">
        <v>42151628</v>
      </c>
      <c r="B8352" s="63" t="s">
        <v>8279</v>
      </c>
    </row>
    <row r="8353" spans="1:2" x14ac:dyDescent="0.25">
      <c r="A8353" s="62">
        <v>42151629</v>
      </c>
      <c r="B8353" s="63" t="s">
        <v>5049</v>
      </c>
    </row>
    <row r="8354" spans="1:2" x14ac:dyDescent="0.25">
      <c r="A8354" s="62">
        <v>42151630</v>
      </c>
      <c r="B8354" s="63" t="s">
        <v>420</v>
      </c>
    </row>
    <row r="8355" spans="1:2" x14ac:dyDescent="0.25">
      <c r="A8355" s="62">
        <v>42151631</v>
      </c>
      <c r="B8355" s="63" t="s">
        <v>1638</v>
      </c>
    </row>
    <row r="8356" spans="1:2" x14ac:dyDescent="0.25">
      <c r="A8356" s="62">
        <v>42151632</v>
      </c>
      <c r="B8356" s="63" t="s">
        <v>17991</v>
      </c>
    </row>
    <row r="8357" spans="1:2" x14ac:dyDescent="0.25">
      <c r="A8357" s="62">
        <v>42151633</v>
      </c>
      <c r="B8357" s="63" t="s">
        <v>18306</v>
      </c>
    </row>
    <row r="8358" spans="1:2" x14ac:dyDescent="0.25">
      <c r="A8358" s="62">
        <v>42151634</v>
      </c>
      <c r="B8358" s="63" t="s">
        <v>4173</v>
      </c>
    </row>
    <row r="8359" spans="1:2" x14ac:dyDescent="0.25">
      <c r="A8359" s="62">
        <v>42151635</v>
      </c>
      <c r="B8359" s="63" t="s">
        <v>15614</v>
      </c>
    </row>
    <row r="8360" spans="1:2" x14ac:dyDescent="0.25">
      <c r="A8360" s="62">
        <v>42151636</v>
      </c>
      <c r="B8360" s="63" t="s">
        <v>12162</v>
      </c>
    </row>
    <row r="8361" spans="1:2" x14ac:dyDescent="0.25">
      <c r="A8361" s="62">
        <v>42151637</v>
      </c>
      <c r="B8361" s="63" t="s">
        <v>15419</v>
      </c>
    </row>
    <row r="8362" spans="1:2" x14ac:dyDescent="0.25">
      <c r="A8362" s="62">
        <v>42151638</v>
      </c>
      <c r="B8362" s="63" t="s">
        <v>10861</v>
      </c>
    </row>
    <row r="8363" spans="1:2" x14ac:dyDescent="0.25">
      <c r="A8363" s="62">
        <v>42151639</v>
      </c>
      <c r="B8363" s="63" t="s">
        <v>9539</v>
      </c>
    </row>
    <row r="8364" spans="1:2" x14ac:dyDescent="0.25">
      <c r="A8364" s="62">
        <v>42151640</v>
      </c>
      <c r="B8364" s="63" t="s">
        <v>17235</v>
      </c>
    </row>
    <row r="8365" spans="1:2" x14ac:dyDescent="0.25">
      <c r="A8365" s="62">
        <v>42151641</v>
      </c>
      <c r="B8365" s="63" t="s">
        <v>15317</v>
      </c>
    </row>
    <row r="8366" spans="1:2" x14ac:dyDescent="0.25">
      <c r="A8366" s="62">
        <v>42151642</v>
      </c>
      <c r="B8366" s="63" t="s">
        <v>1293</v>
      </c>
    </row>
    <row r="8367" spans="1:2" x14ac:dyDescent="0.25">
      <c r="A8367" s="62">
        <v>42151643</v>
      </c>
      <c r="B8367" s="63" t="s">
        <v>11574</v>
      </c>
    </row>
    <row r="8368" spans="1:2" x14ac:dyDescent="0.25">
      <c r="A8368" s="62">
        <v>42151644</v>
      </c>
      <c r="B8368" s="63" t="s">
        <v>14317</v>
      </c>
    </row>
    <row r="8369" spans="1:2" x14ac:dyDescent="0.25">
      <c r="A8369" s="62">
        <v>42151645</v>
      </c>
      <c r="B8369" s="63" t="s">
        <v>1426</v>
      </c>
    </row>
    <row r="8370" spans="1:2" x14ac:dyDescent="0.25">
      <c r="A8370" s="62">
        <v>42151646</v>
      </c>
      <c r="B8370" s="63" t="s">
        <v>1652</v>
      </c>
    </row>
    <row r="8371" spans="1:2" x14ac:dyDescent="0.25">
      <c r="A8371" s="62">
        <v>42151647</v>
      </c>
      <c r="B8371" s="63" t="s">
        <v>12614</v>
      </c>
    </row>
    <row r="8372" spans="1:2" x14ac:dyDescent="0.25">
      <c r="A8372" s="62">
        <v>42151648</v>
      </c>
      <c r="B8372" s="63" t="s">
        <v>1957</v>
      </c>
    </row>
    <row r="8373" spans="1:2" x14ac:dyDescent="0.25">
      <c r="A8373" s="62">
        <v>42151650</v>
      </c>
      <c r="B8373" s="63" t="s">
        <v>1480</v>
      </c>
    </row>
    <row r="8374" spans="1:2" x14ac:dyDescent="0.25">
      <c r="A8374" s="62">
        <v>42151651</v>
      </c>
      <c r="B8374" s="63" t="s">
        <v>1095</v>
      </c>
    </row>
    <row r="8375" spans="1:2" x14ac:dyDescent="0.25">
      <c r="A8375" s="62">
        <v>42151652</v>
      </c>
      <c r="B8375" s="63" t="s">
        <v>12971</v>
      </c>
    </row>
    <row r="8376" spans="1:2" x14ac:dyDescent="0.25">
      <c r="A8376" s="62">
        <v>42151653</v>
      </c>
      <c r="B8376" s="63" t="s">
        <v>14162</v>
      </c>
    </row>
    <row r="8377" spans="1:2" x14ac:dyDescent="0.25">
      <c r="A8377" s="62">
        <v>42151654</v>
      </c>
      <c r="B8377" s="63" t="s">
        <v>2203</v>
      </c>
    </row>
    <row r="8378" spans="1:2" x14ac:dyDescent="0.25">
      <c r="A8378" s="62">
        <v>42151655</v>
      </c>
      <c r="B8378" s="63" t="s">
        <v>14628</v>
      </c>
    </row>
    <row r="8379" spans="1:2" x14ac:dyDescent="0.25">
      <c r="A8379" s="62">
        <v>42151656</v>
      </c>
      <c r="B8379" s="63" t="s">
        <v>5992</v>
      </c>
    </row>
    <row r="8380" spans="1:2" x14ac:dyDescent="0.25">
      <c r="A8380" s="62">
        <v>42151657</v>
      </c>
      <c r="B8380" s="63" t="s">
        <v>17326</v>
      </c>
    </row>
    <row r="8381" spans="1:2" x14ac:dyDescent="0.25">
      <c r="A8381" s="62">
        <v>42151658</v>
      </c>
      <c r="B8381" s="63" t="s">
        <v>6574</v>
      </c>
    </row>
    <row r="8382" spans="1:2" x14ac:dyDescent="0.25">
      <c r="A8382" s="62">
        <v>42151659</v>
      </c>
      <c r="B8382" s="63" t="s">
        <v>15835</v>
      </c>
    </row>
    <row r="8383" spans="1:2" x14ac:dyDescent="0.25">
      <c r="A8383" s="62">
        <v>42151660</v>
      </c>
      <c r="B8383" s="63" t="s">
        <v>15126</v>
      </c>
    </row>
    <row r="8384" spans="1:2" x14ac:dyDescent="0.25">
      <c r="A8384" s="62">
        <v>42151661</v>
      </c>
      <c r="B8384" s="63" t="s">
        <v>10323</v>
      </c>
    </row>
    <row r="8385" spans="1:2" x14ac:dyDescent="0.25">
      <c r="A8385" s="62">
        <v>42151662</v>
      </c>
      <c r="B8385" s="63" t="s">
        <v>10762</v>
      </c>
    </row>
    <row r="8386" spans="1:2" x14ac:dyDescent="0.25">
      <c r="A8386" s="62">
        <v>42151663</v>
      </c>
      <c r="B8386" s="63" t="s">
        <v>13640</v>
      </c>
    </row>
    <row r="8387" spans="1:2" x14ac:dyDescent="0.25">
      <c r="A8387" s="62">
        <v>42151664</v>
      </c>
      <c r="B8387" s="63" t="s">
        <v>3825</v>
      </c>
    </row>
    <row r="8388" spans="1:2" x14ac:dyDescent="0.25">
      <c r="A8388" s="62">
        <v>42151665</v>
      </c>
      <c r="B8388" s="63" t="s">
        <v>5183</v>
      </c>
    </row>
    <row r="8389" spans="1:2" x14ac:dyDescent="0.25">
      <c r="A8389" s="62">
        <v>42151666</v>
      </c>
      <c r="B8389" s="63" t="s">
        <v>11827</v>
      </c>
    </row>
    <row r="8390" spans="1:2" x14ac:dyDescent="0.25">
      <c r="A8390" s="62">
        <v>42151667</v>
      </c>
      <c r="B8390" s="63" t="s">
        <v>6748</v>
      </c>
    </row>
    <row r="8391" spans="1:2" x14ac:dyDescent="0.25">
      <c r="A8391" s="62">
        <v>42151668</v>
      </c>
      <c r="B8391" s="63" t="s">
        <v>5400</v>
      </c>
    </row>
    <row r="8392" spans="1:2" x14ac:dyDescent="0.25">
      <c r="A8392" s="62">
        <v>42151669</v>
      </c>
      <c r="B8392" s="63" t="s">
        <v>9409</v>
      </c>
    </row>
    <row r="8393" spans="1:2" x14ac:dyDescent="0.25">
      <c r="A8393" s="62">
        <v>42151670</v>
      </c>
      <c r="B8393" s="63" t="s">
        <v>14449</v>
      </c>
    </row>
    <row r="8394" spans="1:2" x14ac:dyDescent="0.25">
      <c r="A8394" s="62">
        <v>42151671</v>
      </c>
      <c r="B8394" s="63" t="s">
        <v>9909</v>
      </c>
    </row>
    <row r="8395" spans="1:2" x14ac:dyDescent="0.25">
      <c r="A8395" s="62">
        <v>42151672</v>
      </c>
      <c r="B8395" s="63" t="s">
        <v>2899</v>
      </c>
    </row>
    <row r="8396" spans="1:2" x14ac:dyDescent="0.25">
      <c r="A8396" s="62">
        <v>42151673</v>
      </c>
      <c r="B8396" s="63" t="s">
        <v>11311</v>
      </c>
    </row>
    <row r="8397" spans="1:2" x14ac:dyDescent="0.25">
      <c r="A8397" s="62">
        <v>42151674</v>
      </c>
      <c r="B8397" s="63" t="s">
        <v>15987</v>
      </c>
    </row>
    <row r="8398" spans="1:2" x14ac:dyDescent="0.25">
      <c r="A8398" s="62">
        <v>42151675</v>
      </c>
      <c r="B8398" s="63" t="s">
        <v>4307</v>
      </c>
    </row>
    <row r="8399" spans="1:2" x14ac:dyDescent="0.25">
      <c r="A8399" s="62">
        <v>42151676</v>
      </c>
      <c r="B8399" s="63" t="s">
        <v>13965</v>
      </c>
    </row>
    <row r="8400" spans="1:2" x14ac:dyDescent="0.25">
      <c r="A8400" s="62">
        <v>42151677</v>
      </c>
      <c r="B8400" s="63" t="s">
        <v>8732</v>
      </c>
    </row>
    <row r="8401" spans="1:2" x14ac:dyDescent="0.25">
      <c r="A8401" s="62">
        <v>42151678</v>
      </c>
      <c r="B8401" s="63" t="s">
        <v>3643</v>
      </c>
    </row>
    <row r="8402" spans="1:2" x14ac:dyDescent="0.25">
      <c r="A8402" s="62">
        <v>42151679</v>
      </c>
      <c r="B8402" s="63" t="s">
        <v>11201</v>
      </c>
    </row>
    <row r="8403" spans="1:2" x14ac:dyDescent="0.25">
      <c r="A8403" s="62">
        <v>42151680</v>
      </c>
      <c r="B8403" s="63" t="s">
        <v>17765</v>
      </c>
    </row>
    <row r="8404" spans="1:2" x14ac:dyDescent="0.25">
      <c r="A8404" s="62">
        <v>42151681</v>
      </c>
      <c r="B8404" s="63" t="s">
        <v>16689</v>
      </c>
    </row>
    <row r="8405" spans="1:2" x14ac:dyDescent="0.25">
      <c r="A8405" s="62">
        <v>42151701</v>
      </c>
      <c r="B8405" s="63" t="s">
        <v>1815</v>
      </c>
    </row>
    <row r="8406" spans="1:2" x14ac:dyDescent="0.25">
      <c r="A8406" s="62">
        <v>42151702</v>
      </c>
      <c r="B8406" s="63" t="s">
        <v>14978</v>
      </c>
    </row>
    <row r="8407" spans="1:2" x14ac:dyDescent="0.25">
      <c r="A8407" s="62">
        <v>42151703</v>
      </c>
      <c r="B8407" s="63" t="s">
        <v>18578</v>
      </c>
    </row>
    <row r="8408" spans="1:2" x14ac:dyDescent="0.25">
      <c r="A8408" s="62">
        <v>42151704</v>
      </c>
      <c r="B8408" s="63" t="s">
        <v>3792</v>
      </c>
    </row>
    <row r="8409" spans="1:2" x14ac:dyDescent="0.25">
      <c r="A8409" s="62">
        <v>42151705</v>
      </c>
      <c r="B8409" s="63" t="s">
        <v>16115</v>
      </c>
    </row>
    <row r="8410" spans="1:2" x14ac:dyDescent="0.25">
      <c r="A8410" s="62">
        <v>42151801</v>
      </c>
      <c r="B8410" s="63" t="s">
        <v>1017</v>
      </c>
    </row>
    <row r="8411" spans="1:2" x14ac:dyDescent="0.25">
      <c r="A8411" s="62">
        <v>42151802</v>
      </c>
      <c r="B8411" s="63" t="s">
        <v>319</v>
      </c>
    </row>
    <row r="8412" spans="1:2" x14ac:dyDescent="0.25">
      <c r="A8412" s="62">
        <v>42151803</v>
      </c>
      <c r="B8412" s="63" t="s">
        <v>18639</v>
      </c>
    </row>
    <row r="8413" spans="1:2" x14ac:dyDescent="0.25">
      <c r="A8413" s="62">
        <v>42151804</v>
      </c>
      <c r="B8413" s="63" t="s">
        <v>16833</v>
      </c>
    </row>
    <row r="8414" spans="1:2" x14ac:dyDescent="0.25">
      <c r="A8414" s="62">
        <v>42151805</v>
      </c>
      <c r="B8414" s="63" t="s">
        <v>9973</v>
      </c>
    </row>
    <row r="8415" spans="1:2" x14ac:dyDescent="0.25">
      <c r="A8415" s="62">
        <v>42151806</v>
      </c>
      <c r="B8415" s="63" t="s">
        <v>10286</v>
      </c>
    </row>
    <row r="8416" spans="1:2" x14ac:dyDescent="0.25">
      <c r="A8416" s="62">
        <v>42151807</v>
      </c>
      <c r="B8416" s="63" t="s">
        <v>9634</v>
      </c>
    </row>
    <row r="8417" spans="1:2" x14ac:dyDescent="0.25">
      <c r="A8417" s="62">
        <v>42151808</v>
      </c>
      <c r="B8417" s="63" t="s">
        <v>8324</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11122</v>
      </c>
    </row>
    <row r="8422" spans="1:2" x14ac:dyDescent="0.25">
      <c r="A8422" s="62">
        <v>42151813</v>
      </c>
      <c r="B8422" s="63" t="s">
        <v>2242</v>
      </c>
    </row>
    <row r="8423" spans="1:2" x14ac:dyDescent="0.25">
      <c r="A8423" s="62">
        <v>42151814</v>
      </c>
      <c r="B8423" s="63" t="s">
        <v>7287</v>
      </c>
    </row>
    <row r="8424" spans="1:2" x14ac:dyDescent="0.25">
      <c r="A8424" s="62">
        <v>42151815</v>
      </c>
      <c r="B8424" s="63" t="s">
        <v>7520</v>
      </c>
    </row>
    <row r="8425" spans="1:2" x14ac:dyDescent="0.25">
      <c r="A8425" s="62">
        <v>42151816</v>
      </c>
      <c r="B8425" s="63" t="s">
        <v>5956</v>
      </c>
    </row>
    <row r="8426" spans="1:2" x14ac:dyDescent="0.25">
      <c r="A8426" s="62">
        <v>42151901</v>
      </c>
      <c r="B8426" s="63" t="s">
        <v>7817</v>
      </c>
    </row>
    <row r="8427" spans="1:2" x14ac:dyDescent="0.25">
      <c r="A8427" s="62">
        <v>42151902</v>
      </c>
      <c r="B8427" s="63" t="s">
        <v>6416</v>
      </c>
    </row>
    <row r="8428" spans="1:2" x14ac:dyDescent="0.25">
      <c r="A8428" s="62">
        <v>42151903</v>
      </c>
      <c r="B8428" s="63" t="s">
        <v>1237</v>
      </c>
    </row>
    <row r="8429" spans="1:2" x14ac:dyDescent="0.25">
      <c r="A8429" s="62">
        <v>42151904</v>
      </c>
      <c r="B8429" s="63" t="s">
        <v>2452</v>
      </c>
    </row>
    <row r="8430" spans="1:2" x14ac:dyDescent="0.25">
      <c r="A8430" s="62">
        <v>42151905</v>
      </c>
      <c r="B8430" s="63" t="s">
        <v>10559</v>
      </c>
    </row>
    <row r="8431" spans="1:2" x14ac:dyDescent="0.25">
      <c r="A8431" s="62">
        <v>42151906</v>
      </c>
      <c r="B8431" s="63" t="s">
        <v>5082</v>
      </c>
    </row>
    <row r="8432" spans="1:2" x14ac:dyDescent="0.25">
      <c r="A8432" s="62">
        <v>42151907</v>
      </c>
      <c r="B8432" s="63" t="s">
        <v>12838</v>
      </c>
    </row>
    <row r="8433" spans="1:2" x14ac:dyDescent="0.25">
      <c r="A8433" s="62">
        <v>42151908</v>
      </c>
      <c r="B8433" s="63" t="s">
        <v>1673</v>
      </c>
    </row>
    <row r="8434" spans="1:2" x14ac:dyDescent="0.25">
      <c r="A8434" s="62">
        <v>42151909</v>
      </c>
      <c r="B8434" s="63" t="s">
        <v>11779</v>
      </c>
    </row>
    <row r="8435" spans="1:2" x14ac:dyDescent="0.25">
      <c r="A8435" s="62">
        <v>42151910</v>
      </c>
      <c r="B8435" s="63" t="s">
        <v>11354</v>
      </c>
    </row>
    <row r="8436" spans="1:2" x14ac:dyDescent="0.25">
      <c r="A8436" s="62">
        <v>42151911</v>
      </c>
      <c r="B8436" s="63" t="s">
        <v>14498</v>
      </c>
    </row>
    <row r="8437" spans="1:2" x14ac:dyDescent="0.25">
      <c r="A8437" s="62">
        <v>42151912</v>
      </c>
      <c r="B8437" s="63" t="s">
        <v>15205</v>
      </c>
    </row>
    <row r="8438" spans="1:2" x14ac:dyDescent="0.25">
      <c r="A8438" s="62">
        <v>42152001</v>
      </c>
      <c r="B8438" s="63" t="s">
        <v>17419</v>
      </c>
    </row>
    <row r="8439" spans="1:2" x14ac:dyDescent="0.25">
      <c r="A8439" s="62">
        <v>42152002</v>
      </c>
      <c r="B8439" s="63" t="s">
        <v>4755</v>
      </c>
    </row>
    <row r="8440" spans="1:2" x14ac:dyDescent="0.25">
      <c r="A8440" s="62">
        <v>42152003</v>
      </c>
      <c r="B8440" s="63" t="s">
        <v>15429</v>
      </c>
    </row>
    <row r="8441" spans="1:2" x14ac:dyDescent="0.25">
      <c r="A8441" s="62">
        <v>42152004</v>
      </c>
      <c r="B8441" s="63" t="s">
        <v>3920</v>
      </c>
    </row>
    <row r="8442" spans="1:2" x14ac:dyDescent="0.25">
      <c r="A8442" s="62">
        <v>42152005</v>
      </c>
      <c r="B8442" s="63" t="s">
        <v>4074</v>
      </c>
    </row>
    <row r="8443" spans="1:2" x14ac:dyDescent="0.25">
      <c r="A8443" s="62">
        <v>42152006</v>
      </c>
      <c r="B8443" s="63" t="s">
        <v>1522</v>
      </c>
    </row>
    <row r="8444" spans="1:2" x14ac:dyDescent="0.25">
      <c r="A8444" s="62">
        <v>42152007</v>
      </c>
      <c r="B8444" s="63" t="s">
        <v>13975</v>
      </c>
    </row>
    <row r="8445" spans="1:2" x14ac:dyDescent="0.25">
      <c r="A8445" s="62">
        <v>42152008</v>
      </c>
      <c r="B8445" s="63" t="s">
        <v>10018</v>
      </c>
    </row>
    <row r="8446" spans="1:2" x14ac:dyDescent="0.25">
      <c r="A8446" s="62">
        <v>42152009</v>
      </c>
      <c r="B8446" s="63" t="s">
        <v>17544</v>
      </c>
    </row>
    <row r="8447" spans="1:2" x14ac:dyDescent="0.25">
      <c r="A8447" s="62">
        <v>42152010</v>
      </c>
      <c r="B8447" s="63" t="s">
        <v>2008</v>
      </c>
    </row>
    <row r="8448" spans="1:2" x14ac:dyDescent="0.25">
      <c r="A8448" s="62">
        <v>42152011</v>
      </c>
      <c r="B8448" s="63" t="s">
        <v>4401</v>
      </c>
    </row>
    <row r="8449" spans="1:2" x14ac:dyDescent="0.25">
      <c r="A8449" s="62">
        <v>42152012</v>
      </c>
      <c r="B8449" s="63" t="s">
        <v>17377</v>
      </c>
    </row>
    <row r="8450" spans="1:2" x14ac:dyDescent="0.25">
      <c r="A8450" s="62">
        <v>42152013</v>
      </c>
      <c r="B8450" s="63" t="s">
        <v>1557</v>
      </c>
    </row>
    <row r="8451" spans="1:2" x14ac:dyDescent="0.25">
      <c r="A8451" s="62">
        <v>42152014</v>
      </c>
      <c r="B8451" s="63" t="s">
        <v>13080</v>
      </c>
    </row>
    <row r="8452" spans="1:2" x14ac:dyDescent="0.25">
      <c r="A8452" s="62">
        <v>42152101</v>
      </c>
      <c r="B8452" s="63" t="s">
        <v>12255</v>
      </c>
    </row>
    <row r="8453" spans="1:2" x14ac:dyDescent="0.25">
      <c r="A8453" s="62">
        <v>42152102</v>
      </c>
      <c r="B8453" s="63" t="s">
        <v>1210</v>
      </c>
    </row>
    <row r="8454" spans="1:2" x14ac:dyDescent="0.25">
      <c r="A8454" s="62">
        <v>42152103</v>
      </c>
      <c r="B8454" s="63" t="s">
        <v>16087</v>
      </c>
    </row>
    <row r="8455" spans="1:2" x14ac:dyDescent="0.25">
      <c r="A8455" s="62">
        <v>42152104</v>
      </c>
      <c r="B8455" s="63" t="s">
        <v>7978</v>
      </c>
    </row>
    <row r="8456" spans="1:2" x14ac:dyDescent="0.25">
      <c r="A8456" s="62">
        <v>42152105</v>
      </c>
      <c r="B8456" s="63" t="s">
        <v>13493</v>
      </c>
    </row>
    <row r="8457" spans="1:2" x14ac:dyDescent="0.25">
      <c r="A8457" s="62">
        <v>42152106</v>
      </c>
      <c r="B8457" s="63" t="s">
        <v>3789</v>
      </c>
    </row>
    <row r="8458" spans="1:2" x14ac:dyDescent="0.25">
      <c r="A8458" s="62">
        <v>42152107</v>
      </c>
      <c r="B8458" s="63" t="s">
        <v>7495</v>
      </c>
    </row>
    <row r="8459" spans="1:2" x14ac:dyDescent="0.25">
      <c r="A8459" s="62">
        <v>42152108</v>
      </c>
      <c r="B8459" s="63" t="s">
        <v>2527</v>
      </c>
    </row>
    <row r="8460" spans="1:2" x14ac:dyDescent="0.25">
      <c r="A8460" s="62">
        <v>42152109</v>
      </c>
      <c r="B8460" s="63" t="s">
        <v>4303</v>
      </c>
    </row>
    <row r="8461" spans="1:2" x14ac:dyDescent="0.25">
      <c r="A8461" s="62">
        <v>42152110</v>
      </c>
      <c r="B8461" s="63" t="s">
        <v>3297</v>
      </c>
    </row>
    <row r="8462" spans="1:2" x14ac:dyDescent="0.25">
      <c r="A8462" s="62">
        <v>42152111</v>
      </c>
      <c r="B8462" s="63" t="s">
        <v>18067</v>
      </c>
    </row>
    <row r="8463" spans="1:2" x14ac:dyDescent="0.25">
      <c r="A8463" s="62">
        <v>42152112</v>
      </c>
      <c r="B8463" s="63" t="s">
        <v>14507</v>
      </c>
    </row>
    <row r="8464" spans="1:2" x14ac:dyDescent="0.25">
      <c r="A8464" s="62">
        <v>42152113</v>
      </c>
      <c r="B8464" s="63" t="s">
        <v>10761</v>
      </c>
    </row>
    <row r="8465" spans="1:2" x14ac:dyDescent="0.25">
      <c r="A8465" s="62">
        <v>42152114</v>
      </c>
      <c r="B8465" s="63" t="s">
        <v>2724</v>
      </c>
    </row>
    <row r="8466" spans="1:2" x14ac:dyDescent="0.25">
      <c r="A8466" s="62">
        <v>42152115</v>
      </c>
      <c r="B8466" s="63" t="s">
        <v>15077</v>
      </c>
    </row>
    <row r="8467" spans="1:2" x14ac:dyDescent="0.25">
      <c r="A8467" s="62">
        <v>42152201</v>
      </c>
      <c r="B8467" s="63" t="s">
        <v>16040</v>
      </c>
    </row>
    <row r="8468" spans="1:2" x14ac:dyDescent="0.25">
      <c r="A8468" s="62">
        <v>42152202</v>
      </c>
      <c r="B8468" s="63" t="s">
        <v>5591</v>
      </c>
    </row>
    <row r="8469" spans="1:2" x14ac:dyDescent="0.25">
      <c r="A8469" s="62">
        <v>42152203</v>
      </c>
      <c r="B8469" s="63" t="s">
        <v>12935</v>
      </c>
    </row>
    <row r="8470" spans="1:2" x14ac:dyDescent="0.25">
      <c r="A8470" s="62">
        <v>42152204</v>
      </c>
      <c r="B8470" s="63" t="s">
        <v>12546</v>
      </c>
    </row>
    <row r="8471" spans="1:2" x14ac:dyDescent="0.25">
      <c r="A8471" s="62">
        <v>42152205</v>
      </c>
      <c r="B8471" s="63" t="s">
        <v>18549</v>
      </c>
    </row>
    <row r="8472" spans="1:2" x14ac:dyDescent="0.25">
      <c r="A8472" s="62">
        <v>42152206</v>
      </c>
      <c r="B8472" s="63" t="s">
        <v>10752</v>
      </c>
    </row>
    <row r="8473" spans="1:2" x14ac:dyDescent="0.25">
      <c r="A8473" s="62">
        <v>42152207</v>
      </c>
      <c r="B8473" s="63" t="s">
        <v>4782</v>
      </c>
    </row>
    <row r="8474" spans="1:2" x14ac:dyDescent="0.25">
      <c r="A8474" s="62">
        <v>42152208</v>
      </c>
      <c r="B8474" s="63" t="s">
        <v>14997</v>
      </c>
    </row>
    <row r="8475" spans="1:2" x14ac:dyDescent="0.25">
      <c r="A8475" s="62">
        <v>42152209</v>
      </c>
      <c r="B8475" s="63" t="s">
        <v>14864</v>
      </c>
    </row>
    <row r="8476" spans="1:2" x14ac:dyDescent="0.25">
      <c r="A8476" s="62">
        <v>42152210</v>
      </c>
      <c r="B8476" s="63" t="s">
        <v>11695</v>
      </c>
    </row>
    <row r="8477" spans="1:2" x14ac:dyDescent="0.25">
      <c r="A8477" s="62">
        <v>42152211</v>
      </c>
      <c r="B8477" s="63" t="s">
        <v>16340</v>
      </c>
    </row>
    <row r="8478" spans="1:2" x14ac:dyDescent="0.25">
      <c r="A8478" s="62">
        <v>42152212</v>
      </c>
      <c r="B8478" s="63" t="s">
        <v>17534</v>
      </c>
    </row>
    <row r="8479" spans="1:2" x14ac:dyDescent="0.25">
      <c r="A8479" s="62">
        <v>42152213</v>
      </c>
      <c r="B8479" s="63" t="s">
        <v>11665</v>
      </c>
    </row>
    <row r="8480" spans="1:2" x14ac:dyDescent="0.25">
      <c r="A8480" s="62">
        <v>42152214</v>
      </c>
      <c r="B8480" s="63" t="s">
        <v>18500</v>
      </c>
    </row>
    <row r="8481" spans="1:2" x14ac:dyDescent="0.25">
      <c r="A8481" s="62">
        <v>42152215</v>
      </c>
      <c r="B8481" s="63" t="s">
        <v>13311</v>
      </c>
    </row>
    <row r="8482" spans="1:2" x14ac:dyDescent="0.25">
      <c r="A8482" s="62">
        <v>42152216</v>
      </c>
      <c r="B8482" s="63" t="s">
        <v>1083</v>
      </c>
    </row>
    <row r="8483" spans="1:2" x14ac:dyDescent="0.25">
      <c r="A8483" s="62">
        <v>42152217</v>
      </c>
      <c r="B8483" s="63" t="s">
        <v>12840</v>
      </c>
    </row>
    <row r="8484" spans="1:2" x14ac:dyDescent="0.25">
      <c r="A8484" s="62">
        <v>42152218</v>
      </c>
      <c r="B8484" s="63" t="s">
        <v>9169</v>
      </c>
    </row>
    <row r="8485" spans="1:2" x14ac:dyDescent="0.25">
      <c r="A8485" s="62">
        <v>42152219</v>
      </c>
      <c r="B8485" s="63" t="s">
        <v>13060</v>
      </c>
    </row>
    <row r="8486" spans="1:2" x14ac:dyDescent="0.25">
      <c r="A8486" s="62">
        <v>42152220</v>
      </c>
      <c r="B8486" s="63" t="s">
        <v>12428</v>
      </c>
    </row>
    <row r="8487" spans="1:2" x14ac:dyDescent="0.25">
      <c r="A8487" s="62">
        <v>42152221</v>
      </c>
      <c r="B8487" s="63" t="s">
        <v>16647</v>
      </c>
    </row>
    <row r="8488" spans="1:2" x14ac:dyDescent="0.25">
      <c r="A8488" s="62">
        <v>42152222</v>
      </c>
      <c r="B8488" s="63" t="s">
        <v>13726</v>
      </c>
    </row>
    <row r="8489" spans="1:2" x14ac:dyDescent="0.25">
      <c r="A8489" s="62">
        <v>42152223</v>
      </c>
      <c r="B8489" s="63" t="s">
        <v>18221</v>
      </c>
    </row>
    <row r="8490" spans="1:2" x14ac:dyDescent="0.25">
      <c r="A8490" s="62">
        <v>42152224</v>
      </c>
      <c r="B8490" s="63" t="s">
        <v>7737</v>
      </c>
    </row>
    <row r="8491" spans="1:2" x14ac:dyDescent="0.25">
      <c r="A8491" s="62">
        <v>42152301</v>
      </c>
      <c r="B8491" s="63" t="s">
        <v>2183</v>
      </c>
    </row>
    <row r="8492" spans="1:2" x14ac:dyDescent="0.25">
      <c r="A8492" s="62">
        <v>42152302</v>
      </c>
      <c r="B8492" s="63" t="s">
        <v>12733</v>
      </c>
    </row>
    <row r="8493" spans="1:2" x14ac:dyDescent="0.25">
      <c r="A8493" s="62">
        <v>42152303</v>
      </c>
      <c r="B8493" s="63" t="s">
        <v>11510</v>
      </c>
    </row>
    <row r="8494" spans="1:2" x14ac:dyDescent="0.25">
      <c r="A8494" s="62">
        <v>42152304</v>
      </c>
      <c r="B8494" s="63" t="s">
        <v>11109</v>
      </c>
    </row>
    <row r="8495" spans="1:2" x14ac:dyDescent="0.25">
      <c r="A8495" s="62">
        <v>42152305</v>
      </c>
      <c r="B8495" s="63" t="s">
        <v>18295</v>
      </c>
    </row>
    <row r="8496" spans="1:2" x14ac:dyDescent="0.25">
      <c r="A8496" s="62">
        <v>42152306</v>
      </c>
      <c r="B8496" s="63" t="s">
        <v>18364</v>
      </c>
    </row>
    <row r="8497" spans="1:2" x14ac:dyDescent="0.25">
      <c r="A8497" s="62">
        <v>42152307</v>
      </c>
      <c r="B8497" s="63" t="s">
        <v>10851</v>
      </c>
    </row>
    <row r="8498" spans="1:2" x14ac:dyDescent="0.25">
      <c r="A8498" s="62">
        <v>42152401</v>
      </c>
      <c r="B8498" s="63" t="s">
        <v>2688</v>
      </c>
    </row>
    <row r="8499" spans="1:2" x14ac:dyDescent="0.25">
      <c r="A8499" s="62">
        <v>42152402</v>
      </c>
      <c r="B8499" s="63" t="s">
        <v>5939</v>
      </c>
    </row>
    <row r="8500" spans="1:2" x14ac:dyDescent="0.25">
      <c r="A8500" s="62">
        <v>42152403</v>
      </c>
      <c r="B8500" s="63" t="s">
        <v>18451</v>
      </c>
    </row>
    <row r="8501" spans="1:2" x14ac:dyDescent="0.25">
      <c r="A8501" s="62">
        <v>42152404</v>
      </c>
      <c r="B8501" s="63" t="s">
        <v>10005</v>
      </c>
    </row>
    <row r="8502" spans="1:2" x14ac:dyDescent="0.25">
      <c r="A8502" s="62">
        <v>42152405</v>
      </c>
      <c r="B8502" s="63" t="s">
        <v>8144</v>
      </c>
    </row>
    <row r="8503" spans="1:2" x14ac:dyDescent="0.25">
      <c r="A8503" s="62">
        <v>42152406</v>
      </c>
      <c r="B8503" s="63" t="s">
        <v>2039</v>
      </c>
    </row>
    <row r="8504" spans="1:2" x14ac:dyDescent="0.25">
      <c r="A8504" s="62">
        <v>42152407</v>
      </c>
      <c r="B8504" s="63" t="s">
        <v>14672</v>
      </c>
    </row>
    <row r="8505" spans="1:2" x14ac:dyDescent="0.25">
      <c r="A8505" s="62">
        <v>42152408</v>
      </c>
      <c r="B8505" s="63" t="s">
        <v>5713</v>
      </c>
    </row>
    <row r="8506" spans="1:2" x14ac:dyDescent="0.25">
      <c r="A8506" s="62">
        <v>42152409</v>
      </c>
      <c r="B8506" s="63" t="s">
        <v>7539</v>
      </c>
    </row>
    <row r="8507" spans="1:2" x14ac:dyDescent="0.25">
      <c r="A8507" s="62">
        <v>42152410</v>
      </c>
      <c r="B8507" s="63" t="s">
        <v>8913</v>
      </c>
    </row>
    <row r="8508" spans="1:2" x14ac:dyDescent="0.25">
      <c r="A8508" s="62">
        <v>42152411</v>
      </c>
      <c r="B8508" s="63" t="s">
        <v>15225</v>
      </c>
    </row>
    <row r="8509" spans="1:2" x14ac:dyDescent="0.25">
      <c r="A8509" s="62">
        <v>42152412</v>
      </c>
      <c r="B8509" s="63" t="s">
        <v>10283</v>
      </c>
    </row>
    <row r="8510" spans="1:2" x14ac:dyDescent="0.25">
      <c r="A8510" s="62">
        <v>42152413</v>
      </c>
      <c r="B8510" s="63" t="s">
        <v>983</v>
      </c>
    </row>
    <row r="8511" spans="1:2" x14ac:dyDescent="0.25">
      <c r="A8511" s="62">
        <v>42152414</v>
      </c>
      <c r="B8511" s="63" t="s">
        <v>9675</v>
      </c>
    </row>
    <row r="8512" spans="1:2" x14ac:dyDescent="0.25">
      <c r="A8512" s="62">
        <v>42152415</v>
      </c>
      <c r="B8512" s="63" t="s">
        <v>18268</v>
      </c>
    </row>
    <row r="8513" spans="1:2" x14ac:dyDescent="0.25">
      <c r="A8513" s="62">
        <v>42152416</v>
      </c>
      <c r="B8513" s="63" t="s">
        <v>11888</v>
      </c>
    </row>
    <row r="8514" spans="1:2" x14ac:dyDescent="0.25">
      <c r="A8514" s="62">
        <v>42152417</v>
      </c>
      <c r="B8514" s="63" t="s">
        <v>860</v>
      </c>
    </row>
    <row r="8515" spans="1:2" x14ac:dyDescent="0.25">
      <c r="A8515" s="62">
        <v>42152418</v>
      </c>
      <c r="B8515" s="63" t="s">
        <v>18186</v>
      </c>
    </row>
    <row r="8516" spans="1:2" x14ac:dyDescent="0.25">
      <c r="A8516" s="62">
        <v>42152419</v>
      </c>
      <c r="B8516" s="63" t="s">
        <v>4526</v>
      </c>
    </row>
    <row r="8517" spans="1:2" x14ac:dyDescent="0.25">
      <c r="A8517" s="62">
        <v>42152420</v>
      </c>
      <c r="B8517" s="63" t="s">
        <v>6145</v>
      </c>
    </row>
    <row r="8518" spans="1:2" x14ac:dyDescent="0.25">
      <c r="A8518" s="62">
        <v>42152421</v>
      </c>
      <c r="B8518" s="63" t="s">
        <v>17145</v>
      </c>
    </row>
    <row r="8519" spans="1:2" x14ac:dyDescent="0.25">
      <c r="A8519" s="62">
        <v>42152422</v>
      </c>
      <c r="B8519" s="63" t="s">
        <v>11590</v>
      </c>
    </row>
    <row r="8520" spans="1:2" x14ac:dyDescent="0.25">
      <c r="A8520" s="62">
        <v>42152423</v>
      </c>
      <c r="B8520" s="63" t="s">
        <v>3041</v>
      </c>
    </row>
    <row r="8521" spans="1:2" x14ac:dyDescent="0.25">
      <c r="A8521" s="62">
        <v>42152424</v>
      </c>
      <c r="B8521" s="63" t="s">
        <v>13169</v>
      </c>
    </row>
    <row r="8522" spans="1:2" x14ac:dyDescent="0.25">
      <c r="A8522" s="62">
        <v>42152425</v>
      </c>
      <c r="B8522" s="63" t="s">
        <v>3984</v>
      </c>
    </row>
    <row r="8523" spans="1:2" x14ac:dyDescent="0.25">
      <c r="A8523" s="62">
        <v>42152426</v>
      </c>
      <c r="B8523" s="63" t="s">
        <v>329</v>
      </c>
    </row>
    <row r="8524" spans="1:2" x14ac:dyDescent="0.25">
      <c r="A8524" s="62">
        <v>42152427</v>
      </c>
      <c r="B8524" s="63" t="s">
        <v>9381</v>
      </c>
    </row>
    <row r="8525" spans="1:2" x14ac:dyDescent="0.25">
      <c r="A8525" s="62">
        <v>42152428</v>
      </c>
      <c r="B8525" s="63" t="s">
        <v>15546</v>
      </c>
    </row>
    <row r="8526" spans="1:2" x14ac:dyDescent="0.25">
      <c r="A8526" s="62">
        <v>42152429</v>
      </c>
      <c r="B8526" s="63" t="s">
        <v>2287</v>
      </c>
    </row>
    <row r="8527" spans="1:2" x14ac:dyDescent="0.25">
      <c r="A8527" s="62">
        <v>42152430</v>
      </c>
      <c r="B8527" s="63" t="s">
        <v>5850</v>
      </c>
    </row>
    <row r="8528" spans="1:2" x14ac:dyDescent="0.25">
      <c r="A8528" s="62">
        <v>42152431</v>
      </c>
      <c r="B8528" s="63" t="s">
        <v>2700</v>
      </c>
    </row>
    <row r="8529" spans="1:2" x14ac:dyDescent="0.25">
      <c r="A8529" s="62">
        <v>42152432</v>
      </c>
      <c r="B8529" s="63" t="s">
        <v>919</v>
      </c>
    </row>
    <row r="8530" spans="1:2" x14ac:dyDescent="0.25">
      <c r="A8530" s="62">
        <v>42152433</v>
      </c>
      <c r="B8530" s="63" t="s">
        <v>6487</v>
      </c>
    </row>
    <row r="8531" spans="1:2" x14ac:dyDescent="0.25">
      <c r="A8531" s="62">
        <v>42152434</v>
      </c>
      <c r="B8531" s="63" t="s">
        <v>6035</v>
      </c>
    </row>
    <row r="8532" spans="1:2" x14ac:dyDescent="0.25">
      <c r="A8532" s="62">
        <v>42152435</v>
      </c>
      <c r="B8532" s="63" t="s">
        <v>7958</v>
      </c>
    </row>
    <row r="8533" spans="1:2" x14ac:dyDescent="0.25">
      <c r="A8533" s="62">
        <v>42152436</v>
      </c>
      <c r="B8533" s="63" t="s">
        <v>4994</v>
      </c>
    </row>
    <row r="8534" spans="1:2" x14ac:dyDescent="0.25">
      <c r="A8534" s="62">
        <v>42152437</v>
      </c>
      <c r="B8534" s="63" t="s">
        <v>13563</v>
      </c>
    </row>
    <row r="8535" spans="1:2" x14ac:dyDescent="0.25">
      <c r="A8535" s="62">
        <v>42152438</v>
      </c>
      <c r="B8535" s="63" t="s">
        <v>7480</v>
      </c>
    </row>
    <row r="8536" spans="1:2" x14ac:dyDescent="0.25">
      <c r="A8536" s="62">
        <v>42152439</v>
      </c>
      <c r="B8536" s="63" t="s">
        <v>366</v>
      </c>
    </row>
    <row r="8537" spans="1:2" x14ac:dyDescent="0.25">
      <c r="A8537" s="62">
        <v>42152440</v>
      </c>
      <c r="B8537" s="63" t="s">
        <v>7655</v>
      </c>
    </row>
    <row r="8538" spans="1:2" x14ac:dyDescent="0.25">
      <c r="A8538" s="62">
        <v>42152441</v>
      </c>
      <c r="B8538" s="63" t="s">
        <v>17098</v>
      </c>
    </row>
    <row r="8539" spans="1:2" x14ac:dyDescent="0.25">
      <c r="A8539" s="62">
        <v>42152442</v>
      </c>
      <c r="B8539" s="63" t="s">
        <v>173</v>
      </c>
    </row>
    <row r="8540" spans="1:2" x14ac:dyDescent="0.25">
      <c r="A8540" s="62">
        <v>42152443</v>
      </c>
      <c r="B8540" s="63" t="s">
        <v>17299</v>
      </c>
    </row>
    <row r="8541" spans="1:2" x14ac:dyDescent="0.25">
      <c r="A8541" s="62">
        <v>42152444</v>
      </c>
      <c r="B8541" s="63" t="s">
        <v>13650</v>
      </c>
    </row>
    <row r="8542" spans="1:2" x14ac:dyDescent="0.25">
      <c r="A8542" s="62">
        <v>42152445</v>
      </c>
      <c r="B8542" s="63" t="s">
        <v>15452</v>
      </c>
    </row>
    <row r="8543" spans="1:2" x14ac:dyDescent="0.25">
      <c r="A8543" s="62">
        <v>42152446</v>
      </c>
      <c r="B8543" s="63" t="s">
        <v>14212</v>
      </c>
    </row>
    <row r="8544" spans="1:2" x14ac:dyDescent="0.25">
      <c r="A8544" s="62">
        <v>42152447</v>
      </c>
      <c r="B8544" s="63" t="s">
        <v>11288</v>
      </c>
    </row>
    <row r="8545" spans="1:2" x14ac:dyDescent="0.25">
      <c r="A8545" s="62">
        <v>42152449</v>
      </c>
      <c r="B8545" s="63" t="s">
        <v>10378</v>
      </c>
    </row>
    <row r="8546" spans="1:2" x14ac:dyDescent="0.25">
      <c r="A8546" s="62">
        <v>42152450</v>
      </c>
      <c r="B8546" s="63" t="s">
        <v>6404</v>
      </c>
    </row>
    <row r="8547" spans="1:2" x14ac:dyDescent="0.25">
      <c r="A8547" s="62">
        <v>42152451</v>
      </c>
      <c r="B8547" s="63" t="s">
        <v>3333</v>
      </c>
    </row>
    <row r="8548" spans="1:2" x14ac:dyDescent="0.25">
      <c r="A8548" s="62">
        <v>42152452</v>
      </c>
      <c r="B8548" s="63" t="s">
        <v>5842</v>
      </c>
    </row>
    <row r="8549" spans="1:2" x14ac:dyDescent="0.25">
      <c r="A8549" s="62">
        <v>42152453</v>
      </c>
      <c r="B8549" s="63" t="s">
        <v>14055</v>
      </c>
    </row>
    <row r="8550" spans="1:2" x14ac:dyDescent="0.25">
      <c r="A8550" s="62">
        <v>42152454</v>
      </c>
      <c r="B8550" s="63" t="s">
        <v>15440</v>
      </c>
    </row>
    <row r="8551" spans="1:2" x14ac:dyDescent="0.25">
      <c r="A8551" s="62">
        <v>42152455</v>
      </c>
      <c r="B8551" s="63" t="s">
        <v>13741</v>
      </c>
    </row>
    <row r="8552" spans="1:2" x14ac:dyDescent="0.25">
      <c r="A8552" s="62">
        <v>42152456</v>
      </c>
      <c r="B8552" s="63" t="s">
        <v>16385</v>
      </c>
    </row>
    <row r="8553" spans="1:2" x14ac:dyDescent="0.25">
      <c r="A8553" s="62">
        <v>42152457</v>
      </c>
      <c r="B8553" s="63" t="s">
        <v>15382</v>
      </c>
    </row>
    <row r="8554" spans="1:2" x14ac:dyDescent="0.25">
      <c r="A8554" s="62">
        <v>42152458</v>
      </c>
      <c r="B8554" s="63" t="s">
        <v>11867</v>
      </c>
    </row>
    <row r="8555" spans="1:2" x14ac:dyDescent="0.25">
      <c r="A8555" s="62">
        <v>42152459</v>
      </c>
      <c r="B8555" s="63" t="s">
        <v>2335</v>
      </c>
    </row>
    <row r="8556" spans="1:2" x14ac:dyDescent="0.25">
      <c r="A8556" s="62">
        <v>42152460</v>
      </c>
      <c r="B8556" s="63" t="s">
        <v>8918</v>
      </c>
    </row>
    <row r="8557" spans="1:2" x14ac:dyDescent="0.25">
      <c r="A8557" s="62">
        <v>42152461</v>
      </c>
      <c r="B8557" s="63" t="s">
        <v>15713</v>
      </c>
    </row>
    <row r="8558" spans="1:2" x14ac:dyDescent="0.25">
      <c r="A8558" s="62">
        <v>42152462</v>
      </c>
      <c r="B8558" s="63" t="s">
        <v>16676</v>
      </c>
    </row>
    <row r="8559" spans="1:2" x14ac:dyDescent="0.25">
      <c r="A8559" s="62">
        <v>42152463</v>
      </c>
      <c r="B8559" s="63" t="s">
        <v>16829</v>
      </c>
    </row>
    <row r="8560" spans="1:2" x14ac:dyDescent="0.25">
      <c r="A8560" s="62">
        <v>42152464</v>
      </c>
      <c r="B8560" s="63" t="s">
        <v>2531</v>
      </c>
    </row>
    <row r="8561" spans="1:2" x14ac:dyDescent="0.25">
      <c r="A8561" s="62">
        <v>42152465</v>
      </c>
      <c r="B8561" s="63" t="s">
        <v>7566</v>
      </c>
    </row>
    <row r="8562" spans="1:2" x14ac:dyDescent="0.25">
      <c r="A8562" s="62">
        <v>42152501</v>
      </c>
      <c r="B8562" s="63" t="s">
        <v>10120</v>
      </c>
    </row>
    <row r="8563" spans="1:2" x14ac:dyDescent="0.25">
      <c r="A8563" s="62">
        <v>42152502</v>
      </c>
      <c r="B8563" s="63" t="s">
        <v>10179</v>
      </c>
    </row>
    <row r="8564" spans="1:2" x14ac:dyDescent="0.25">
      <c r="A8564" s="62">
        <v>42152503</v>
      </c>
      <c r="B8564" s="63" t="s">
        <v>8306</v>
      </c>
    </row>
    <row r="8565" spans="1:2" x14ac:dyDescent="0.25">
      <c r="A8565" s="62">
        <v>42152504</v>
      </c>
      <c r="B8565" s="63" t="s">
        <v>17808</v>
      </c>
    </row>
    <row r="8566" spans="1:2" x14ac:dyDescent="0.25">
      <c r="A8566" s="62">
        <v>42152505</v>
      </c>
      <c r="B8566" s="63" t="s">
        <v>17383</v>
      </c>
    </row>
    <row r="8567" spans="1:2" x14ac:dyDescent="0.25">
      <c r="A8567" s="62">
        <v>42152506</v>
      </c>
      <c r="B8567" s="63" t="s">
        <v>3417</v>
      </c>
    </row>
    <row r="8568" spans="1:2" x14ac:dyDescent="0.25">
      <c r="A8568" s="62">
        <v>42152507</v>
      </c>
      <c r="B8568" s="63" t="s">
        <v>2003</v>
      </c>
    </row>
    <row r="8569" spans="1:2" x14ac:dyDescent="0.25">
      <c r="A8569" s="62">
        <v>42152508</v>
      </c>
      <c r="B8569" s="63" t="s">
        <v>8361</v>
      </c>
    </row>
    <row r="8570" spans="1:2" x14ac:dyDescent="0.25">
      <c r="A8570" s="62">
        <v>42152509</v>
      </c>
      <c r="B8570" s="63" t="s">
        <v>10353</v>
      </c>
    </row>
    <row r="8571" spans="1:2" x14ac:dyDescent="0.25">
      <c r="A8571" s="62">
        <v>42152510</v>
      </c>
      <c r="B8571" s="63" t="s">
        <v>10207</v>
      </c>
    </row>
    <row r="8572" spans="1:2" x14ac:dyDescent="0.25">
      <c r="A8572" s="62">
        <v>42152511</v>
      </c>
      <c r="B8572" s="63" t="s">
        <v>1980</v>
      </c>
    </row>
    <row r="8573" spans="1:2" x14ac:dyDescent="0.25">
      <c r="A8573" s="62">
        <v>42152512</v>
      </c>
      <c r="B8573" s="63" t="s">
        <v>8992</v>
      </c>
    </row>
    <row r="8574" spans="1:2" x14ac:dyDescent="0.25">
      <c r="A8574" s="62">
        <v>42152513</v>
      </c>
      <c r="B8574" s="63" t="s">
        <v>17246</v>
      </c>
    </row>
    <row r="8575" spans="1:2" x14ac:dyDescent="0.25">
      <c r="A8575" s="62">
        <v>42152514</v>
      </c>
      <c r="B8575" s="63" t="s">
        <v>3967</v>
      </c>
    </row>
    <row r="8576" spans="1:2" x14ac:dyDescent="0.25">
      <c r="A8576" s="62">
        <v>42152516</v>
      </c>
      <c r="B8576" s="63" t="s">
        <v>18219</v>
      </c>
    </row>
    <row r="8577" spans="1:2" x14ac:dyDescent="0.25">
      <c r="A8577" s="62">
        <v>42152517</v>
      </c>
      <c r="B8577" s="63" t="s">
        <v>1514</v>
      </c>
    </row>
    <row r="8578" spans="1:2" x14ac:dyDescent="0.25">
      <c r="A8578" s="62">
        <v>42152518</v>
      </c>
      <c r="B8578" s="63" t="s">
        <v>9877</v>
      </c>
    </row>
    <row r="8579" spans="1:2" x14ac:dyDescent="0.25">
      <c r="A8579" s="62">
        <v>42152519</v>
      </c>
      <c r="B8579" s="63" t="s">
        <v>6491</v>
      </c>
    </row>
    <row r="8580" spans="1:2" x14ac:dyDescent="0.25">
      <c r="A8580" s="62">
        <v>42152520</v>
      </c>
      <c r="B8580" s="63" t="s">
        <v>9687</v>
      </c>
    </row>
    <row r="8581" spans="1:2" x14ac:dyDescent="0.25">
      <c r="A8581" s="62">
        <v>42152601</v>
      </c>
      <c r="B8581" s="63" t="s">
        <v>16371</v>
      </c>
    </row>
    <row r="8582" spans="1:2" x14ac:dyDescent="0.25">
      <c r="A8582" s="62">
        <v>42152602</v>
      </c>
      <c r="B8582" s="63" t="s">
        <v>17884</v>
      </c>
    </row>
    <row r="8583" spans="1:2" x14ac:dyDescent="0.25">
      <c r="A8583" s="62">
        <v>42152603</v>
      </c>
      <c r="B8583" s="63" t="s">
        <v>13579</v>
      </c>
    </row>
    <row r="8584" spans="1:2" x14ac:dyDescent="0.25">
      <c r="A8584" s="62">
        <v>42152604</v>
      </c>
      <c r="B8584" s="63" t="s">
        <v>16299</v>
      </c>
    </row>
    <row r="8585" spans="1:2" x14ac:dyDescent="0.25">
      <c r="A8585" s="62">
        <v>42152605</v>
      </c>
      <c r="B8585" s="63" t="s">
        <v>13492</v>
      </c>
    </row>
    <row r="8586" spans="1:2" x14ac:dyDescent="0.25">
      <c r="A8586" s="62">
        <v>42152606</v>
      </c>
      <c r="B8586" s="63" t="s">
        <v>16242</v>
      </c>
    </row>
    <row r="8587" spans="1:2" x14ac:dyDescent="0.25">
      <c r="A8587" s="62">
        <v>42152607</v>
      </c>
      <c r="B8587" s="63" t="s">
        <v>2467</v>
      </c>
    </row>
    <row r="8588" spans="1:2" x14ac:dyDescent="0.25">
      <c r="A8588" s="62">
        <v>42152608</v>
      </c>
      <c r="B8588" s="63" t="s">
        <v>14753</v>
      </c>
    </row>
    <row r="8589" spans="1:2" x14ac:dyDescent="0.25">
      <c r="A8589" s="62">
        <v>42152701</v>
      </c>
      <c r="B8589" s="63" t="s">
        <v>18483</v>
      </c>
    </row>
    <row r="8590" spans="1:2" x14ac:dyDescent="0.25">
      <c r="A8590" s="62">
        <v>42152702</v>
      </c>
      <c r="B8590" s="63" t="s">
        <v>17612</v>
      </c>
    </row>
    <row r="8591" spans="1:2" x14ac:dyDescent="0.25">
      <c r="A8591" s="62">
        <v>42152703</v>
      </c>
      <c r="B8591" s="63" t="s">
        <v>1779</v>
      </c>
    </row>
    <row r="8592" spans="1:2" x14ac:dyDescent="0.25">
      <c r="A8592" s="62">
        <v>42152704</v>
      </c>
      <c r="B8592" s="63" t="s">
        <v>3028</v>
      </c>
    </row>
    <row r="8593" spans="1:2" x14ac:dyDescent="0.25">
      <c r="A8593" s="62">
        <v>42152705</v>
      </c>
      <c r="B8593" s="63" t="s">
        <v>954</v>
      </c>
    </row>
    <row r="8594" spans="1:2" x14ac:dyDescent="0.25">
      <c r="A8594" s="62">
        <v>42152706</v>
      </c>
      <c r="B8594" s="63" t="s">
        <v>10321</v>
      </c>
    </row>
    <row r="8595" spans="1:2" x14ac:dyDescent="0.25">
      <c r="A8595" s="62">
        <v>42152707</v>
      </c>
      <c r="B8595" s="63" t="s">
        <v>2601</v>
      </c>
    </row>
    <row r="8596" spans="1:2" x14ac:dyDescent="0.25">
      <c r="A8596" s="62">
        <v>42152708</v>
      </c>
      <c r="B8596" s="63" t="s">
        <v>5089</v>
      </c>
    </row>
    <row r="8597" spans="1:2" x14ac:dyDescent="0.25">
      <c r="A8597" s="62">
        <v>42152709</v>
      </c>
      <c r="B8597" s="63" t="s">
        <v>15430</v>
      </c>
    </row>
    <row r="8598" spans="1:2" x14ac:dyDescent="0.25">
      <c r="A8598" s="62">
        <v>42152710</v>
      </c>
      <c r="B8598" s="63" t="s">
        <v>18623</v>
      </c>
    </row>
    <row r="8599" spans="1:2" x14ac:dyDescent="0.25">
      <c r="A8599" s="62">
        <v>42152711</v>
      </c>
      <c r="B8599" s="63" t="s">
        <v>1224</v>
      </c>
    </row>
    <row r="8600" spans="1:2" x14ac:dyDescent="0.25">
      <c r="A8600" s="62">
        <v>42152712</v>
      </c>
      <c r="B8600" s="63" t="s">
        <v>15856</v>
      </c>
    </row>
    <row r="8601" spans="1:2" x14ac:dyDescent="0.25">
      <c r="A8601" s="62">
        <v>42152713</v>
      </c>
      <c r="B8601" s="63" t="s">
        <v>16666</v>
      </c>
    </row>
    <row r="8602" spans="1:2" x14ac:dyDescent="0.25">
      <c r="A8602" s="62">
        <v>42152714</v>
      </c>
      <c r="B8602" s="63" t="s">
        <v>7269</v>
      </c>
    </row>
    <row r="8603" spans="1:2" x14ac:dyDescent="0.25">
      <c r="A8603" s="62">
        <v>42152715</v>
      </c>
      <c r="B8603" s="63" t="s">
        <v>15399</v>
      </c>
    </row>
    <row r="8604" spans="1:2" x14ac:dyDescent="0.25">
      <c r="A8604" s="62">
        <v>42152716</v>
      </c>
      <c r="B8604" s="63" t="s">
        <v>2326</v>
      </c>
    </row>
    <row r="8605" spans="1:2" x14ac:dyDescent="0.25">
      <c r="A8605" s="62">
        <v>42152801</v>
      </c>
      <c r="B8605" s="63" t="s">
        <v>17078</v>
      </c>
    </row>
    <row r="8606" spans="1:2" x14ac:dyDescent="0.25">
      <c r="A8606" s="62">
        <v>42152802</v>
      </c>
      <c r="B8606" s="63" t="s">
        <v>12011</v>
      </c>
    </row>
    <row r="8607" spans="1:2" x14ac:dyDescent="0.25">
      <c r="A8607" s="62">
        <v>42152803</v>
      </c>
      <c r="B8607" s="63" t="s">
        <v>4482</v>
      </c>
    </row>
    <row r="8608" spans="1:2" x14ac:dyDescent="0.25">
      <c r="A8608" s="62">
        <v>42152804</v>
      </c>
      <c r="B8608" s="63" t="s">
        <v>10847</v>
      </c>
    </row>
    <row r="8609" spans="1:2" x14ac:dyDescent="0.25">
      <c r="A8609" s="62">
        <v>42152805</v>
      </c>
      <c r="B8609" s="63" t="s">
        <v>4846</v>
      </c>
    </row>
    <row r="8610" spans="1:2" x14ac:dyDescent="0.25">
      <c r="A8610" s="62">
        <v>42152806</v>
      </c>
      <c r="B8610" s="63" t="s">
        <v>5464</v>
      </c>
    </row>
    <row r="8611" spans="1:2" x14ac:dyDescent="0.25">
      <c r="A8611" s="62">
        <v>42152807</v>
      </c>
      <c r="B8611" s="63" t="s">
        <v>16803</v>
      </c>
    </row>
    <row r="8612" spans="1:2" x14ac:dyDescent="0.25">
      <c r="A8612" s="62">
        <v>42152808</v>
      </c>
      <c r="B8612" s="63" t="s">
        <v>11281</v>
      </c>
    </row>
    <row r="8613" spans="1:2" x14ac:dyDescent="0.25">
      <c r="A8613" s="62">
        <v>42152809</v>
      </c>
      <c r="B8613" s="63" t="s">
        <v>11707</v>
      </c>
    </row>
    <row r="8614" spans="1:2" x14ac:dyDescent="0.25">
      <c r="A8614" s="62">
        <v>42152810</v>
      </c>
      <c r="B8614" s="63" t="s">
        <v>7717</v>
      </c>
    </row>
    <row r="8615" spans="1:2" x14ac:dyDescent="0.25">
      <c r="A8615" s="62">
        <v>42161501</v>
      </c>
      <c r="B8615" s="63" t="s">
        <v>15343</v>
      </c>
    </row>
    <row r="8616" spans="1:2" x14ac:dyDescent="0.25">
      <c r="A8616" s="62">
        <v>42161502</v>
      </c>
      <c r="B8616" s="63" t="s">
        <v>14874</v>
      </c>
    </row>
    <row r="8617" spans="1:2" x14ac:dyDescent="0.25">
      <c r="A8617" s="62">
        <v>42161503</v>
      </c>
      <c r="B8617" s="63" t="s">
        <v>9407</v>
      </c>
    </row>
    <row r="8618" spans="1:2" x14ac:dyDescent="0.25">
      <c r="A8618" s="62">
        <v>42161504</v>
      </c>
      <c r="B8618" s="63" t="s">
        <v>9913</v>
      </c>
    </row>
    <row r="8619" spans="1:2" x14ac:dyDescent="0.25">
      <c r="A8619" s="62">
        <v>42161505</v>
      </c>
      <c r="B8619" s="63" t="s">
        <v>11728</v>
      </c>
    </row>
    <row r="8620" spans="1:2" x14ac:dyDescent="0.25">
      <c r="A8620" s="62">
        <v>42161506</v>
      </c>
      <c r="B8620" s="63" t="s">
        <v>3596</v>
      </c>
    </row>
    <row r="8621" spans="1:2" x14ac:dyDescent="0.25">
      <c r="A8621" s="62">
        <v>42161507</v>
      </c>
      <c r="B8621" s="63" t="s">
        <v>15270</v>
      </c>
    </row>
    <row r="8622" spans="1:2" x14ac:dyDescent="0.25">
      <c r="A8622" s="62">
        <v>42161508</v>
      </c>
      <c r="B8622" s="63" t="s">
        <v>11799</v>
      </c>
    </row>
    <row r="8623" spans="1:2" x14ac:dyDescent="0.25">
      <c r="A8623" s="62">
        <v>42161509</v>
      </c>
      <c r="B8623" s="63" t="s">
        <v>5856</v>
      </c>
    </row>
    <row r="8624" spans="1:2" x14ac:dyDescent="0.25">
      <c r="A8624" s="62">
        <v>42161510</v>
      </c>
      <c r="B8624" s="63" t="s">
        <v>5452</v>
      </c>
    </row>
    <row r="8625" spans="1:2" x14ac:dyDescent="0.25">
      <c r="A8625" s="62">
        <v>42161601</v>
      </c>
      <c r="B8625" s="63" t="s">
        <v>3257</v>
      </c>
    </row>
    <row r="8626" spans="1:2" x14ac:dyDescent="0.25">
      <c r="A8626" s="62">
        <v>42161602</v>
      </c>
      <c r="B8626" s="63" t="s">
        <v>16818</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17448</v>
      </c>
    </row>
    <row r="8631" spans="1:2" x14ac:dyDescent="0.25">
      <c r="A8631" s="62">
        <v>42161607</v>
      </c>
      <c r="B8631" s="63" t="s">
        <v>16760</v>
      </c>
    </row>
    <row r="8632" spans="1:2" x14ac:dyDescent="0.25">
      <c r="A8632" s="62">
        <v>42161608</v>
      </c>
      <c r="B8632" s="63" t="s">
        <v>16927</v>
      </c>
    </row>
    <row r="8633" spans="1:2" x14ac:dyDescent="0.25">
      <c r="A8633" s="62">
        <v>42161609</v>
      </c>
      <c r="B8633" s="63" t="s">
        <v>1028</v>
      </c>
    </row>
    <row r="8634" spans="1:2" x14ac:dyDescent="0.25">
      <c r="A8634" s="62">
        <v>42161610</v>
      </c>
      <c r="B8634" s="63" t="s">
        <v>17653</v>
      </c>
    </row>
    <row r="8635" spans="1:2" x14ac:dyDescent="0.25">
      <c r="A8635" s="62">
        <v>42161611</v>
      </c>
      <c r="B8635" s="63" t="s">
        <v>6634</v>
      </c>
    </row>
    <row r="8636" spans="1:2" x14ac:dyDescent="0.25">
      <c r="A8636" s="62">
        <v>42161612</v>
      </c>
      <c r="B8636" s="63" t="s">
        <v>14681</v>
      </c>
    </row>
    <row r="8637" spans="1:2" x14ac:dyDescent="0.25">
      <c r="A8637" s="62">
        <v>42161613</v>
      </c>
      <c r="B8637" s="63" t="s">
        <v>7937</v>
      </c>
    </row>
    <row r="8638" spans="1:2" x14ac:dyDescent="0.25">
      <c r="A8638" s="62">
        <v>42161614</v>
      </c>
      <c r="B8638" s="63" t="s">
        <v>13451</v>
      </c>
    </row>
    <row r="8639" spans="1:2" x14ac:dyDescent="0.25">
      <c r="A8639" s="62">
        <v>42161615</v>
      </c>
      <c r="B8639" s="63" t="s">
        <v>886</v>
      </c>
    </row>
    <row r="8640" spans="1:2" x14ac:dyDescent="0.25">
      <c r="A8640" s="62">
        <v>42161616</v>
      </c>
      <c r="B8640" s="63" t="s">
        <v>1763</v>
      </c>
    </row>
    <row r="8641" spans="1:2" x14ac:dyDescent="0.25">
      <c r="A8641" s="62">
        <v>42161617</v>
      </c>
      <c r="B8641" s="63" t="s">
        <v>8804</v>
      </c>
    </row>
    <row r="8642" spans="1:2" x14ac:dyDescent="0.25">
      <c r="A8642" s="62">
        <v>42161618</v>
      </c>
      <c r="B8642" s="63" t="s">
        <v>16757</v>
      </c>
    </row>
    <row r="8643" spans="1:2" x14ac:dyDescent="0.25">
      <c r="A8643" s="62">
        <v>42161619</v>
      </c>
      <c r="B8643" s="63" t="s">
        <v>3824</v>
      </c>
    </row>
    <row r="8644" spans="1:2" x14ac:dyDescent="0.25">
      <c r="A8644" s="62">
        <v>42161620</v>
      </c>
      <c r="B8644" s="63" t="s">
        <v>9266</v>
      </c>
    </row>
    <row r="8645" spans="1:2" x14ac:dyDescent="0.25">
      <c r="A8645" s="62">
        <v>42161621</v>
      </c>
      <c r="B8645" s="63" t="s">
        <v>12195</v>
      </c>
    </row>
    <row r="8646" spans="1:2" x14ac:dyDescent="0.25">
      <c r="A8646" s="62">
        <v>42161622</v>
      </c>
      <c r="B8646" s="63" t="s">
        <v>8143</v>
      </c>
    </row>
    <row r="8647" spans="1:2" x14ac:dyDescent="0.25">
      <c r="A8647" s="62">
        <v>42161623</v>
      </c>
      <c r="B8647" s="63" t="s">
        <v>5306</v>
      </c>
    </row>
    <row r="8648" spans="1:2" x14ac:dyDescent="0.25">
      <c r="A8648" s="62">
        <v>42161624</v>
      </c>
      <c r="B8648" s="63" t="s">
        <v>8186</v>
      </c>
    </row>
    <row r="8649" spans="1:2" x14ac:dyDescent="0.25">
      <c r="A8649" s="62">
        <v>42161625</v>
      </c>
      <c r="B8649" s="63" t="s">
        <v>12055</v>
      </c>
    </row>
    <row r="8650" spans="1:2" x14ac:dyDescent="0.25">
      <c r="A8650" s="62">
        <v>42161626</v>
      </c>
      <c r="B8650" s="63" t="s">
        <v>7477</v>
      </c>
    </row>
    <row r="8651" spans="1:2" x14ac:dyDescent="0.25">
      <c r="A8651" s="62">
        <v>42161627</v>
      </c>
      <c r="B8651" s="63" t="s">
        <v>13713</v>
      </c>
    </row>
    <row r="8652" spans="1:2" x14ac:dyDescent="0.25">
      <c r="A8652" s="62">
        <v>42161628</v>
      </c>
      <c r="B8652" s="63" t="s">
        <v>11012</v>
      </c>
    </row>
    <row r="8653" spans="1:2" x14ac:dyDescent="0.25">
      <c r="A8653" s="62">
        <v>42161629</v>
      </c>
      <c r="B8653" s="63" t="s">
        <v>16906</v>
      </c>
    </row>
    <row r="8654" spans="1:2" x14ac:dyDescent="0.25">
      <c r="A8654" s="62">
        <v>42161630</v>
      </c>
      <c r="B8654" s="63" t="s">
        <v>4520</v>
      </c>
    </row>
    <row r="8655" spans="1:2" x14ac:dyDescent="0.25">
      <c r="A8655" s="62">
        <v>42161631</v>
      </c>
      <c r="B8655" s="63" t="s">
        <v>9924</v>
      </c>
    </row>
    <row r="8656" spans="1:2" x14ac:dyDescent="0.25">
      <c r="A8656" s="62">
        <v>42161632</v>
      </c>
      <c r="B8656" s="63" t="s">
        <v>6132</v>
      </c>
    </row>
    <row r="8657" spans="1:2" x14ac:dyDescent="0.25">
      <c r="A8657" s="62">
        <v>42161633</v>
      </c>
      <c r="B8657" s="63" t="s">
        <v>4890</v>
      </c>
    </row>
    <row r="8658" spans="1:2" x14ac:dyDescent="0.25">
      <c r="A8658" s="62">
        <v>42161634</v>
      </c>
      <c r="B8658" s="63" t="s">
        <v>361</v>
      </c>
    </row>
    <row r="8659" spans="1:2" x14ac:dyDescent="0.25">
      <c r="A8659" s="62">
        <v>42161635</v>
      </c>
      <c r="B8659" s="63" t="s">
        <v>8125</v>
      </c>
    </row>
    <row r="8660" spans="1:2" x14ac:dyDescent="0.25">
      <c r="A8660" s="62">
        <v>42161701</v>
      </c>
      <c r="B8660" s="63" t="s">
        <v>6650</v>
      </c>
    </row>
    <row r="8661" spans="1:2" x14ac:dyDescent="0.25">
      <c r="A8661" s="62">
        <v>42161702</v>
      </c>
      <c r="B8661" s="63" t="s">
        <v>10203</v>
      </c>
    </row>
    <row r="8662" spans="1:2" x14ac:dyDescent="0.25">
      <c r="A8662" s="62">
        <v>42161703</v>
      </c>
      <c r="B8662" s="63" t="s">
        <v>18535</v>
      </c>
    </row>
    <row r="8663" spans="1:2" x14ac:dyDescent="0.25">
      <c r="A8663" s="62">
        <v>42161704</v>
      </c>
      <c r="B8663" s="63" t="s">
        <v>3598</v>
      </c>
    </row>
    <row r="8664" spans="1:2" x14ac:dyDescent="0.25">
      <c r="A8664" s="62">
        <v>42161801</v>
      </c>
      <c r="B8664" s="63" t="s">
        <v>16307</v>
      </c>
    </row>
    <row r="8665" spans="1:2" x14ac:dyDescent="0.25">
      <c r="A8665" s="62">
        <v>42161802</v>
      </c>
      <c r="B8665" s="63" t="s">
        <v>11025</v>
      </c>
    </row>
    <row r="8666" spans="1:2" x14ac:dyDescent="0.25">
      <c r="A8666" s="62">
        <v>42161803</v>
      </c>
      <c r="B8666" s="63" t="s">
        <v>18450</v>
      </c>
    </row>
    <row r="8667" spans="1:2" x14ac:dyDescent="0.25">
      <c r="A8667" s="62">
        <v>42161804</v>
      </c>
      <c r="B8667" s="63" t="s">
        <v>16010</v>
      </c>
    </row>
    <row r="8668" spans="1:2" x14ac:dyDescent="0.25">
      <c r="A8668" s="62">
        <v>42171501</v>
      </c>
      <c r="B8668" s="63" t="s">
        <v>8264</v>
      </c>
    </row>
    <row r="8669" spans="1:2" x14ac:dyDescent="0.25">
      <c r="A8669" s="62">
        <v>42171502</v>
      </c>
      <c r="B8669" s="63" t="s">
        <v>14995</v>
      </c>
    </row>
    <row r="8670" spans="1:2" x14ac:dyDescent="0.25">
      <c r="A8670" s="62">
        <v>42171601</v>
      </c>
      <c r="B8670" s="63" t="s">
        <v>15342</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13458</v>
      </c>
    </row>
    <row r="8676" spans="1:2" x14ac:dyDescent="0.25">
      <c r="A8676" s="62">
        <v>42171607</v>
      </c>
      <c r="B8676" s="63" t="s">
        <v>11838</v>
      </c>
    </row>
    <row r="8677" spans="1:2" x14ac:dyDescent="0.25">
      <c r="A8677" s="62">
        <v>42171608</v>
      </c>
      <c r="B8677" s="63" t="s">
        <v>5909</v>
      </c>
    </row>
    <row r="8678" spans="1:2" x14ac:dyDescent="0.25">
      <c r="A8678" s="62">
        <v>42171609</v>
      </c>
      <c r="B8678" s="63" t="s">
        <v>12278</v>
      </c>
    </row>
    <row r="8679" spans="1:2" x14ac:dyDescent="0.25">
      <c r="A8679" s="62">
        <v>42171610</v>
      </c>
      <c r="B8679" s="63" t="s">
        <v>18065</v>
      </c>
    </row>
    <row r="8680" spans="1:2" x14ac:dyDescent="0.25">
      <c r="A8680" s="62">
        <v>42171611</v>
      </c>
      <c r="B8680" s="63" t="s">
        <v>3416</v>
      </c>
    </row>
    <row r="8681" spans="1:2" x14ac:dyDescent="0.25">
      <c r="A8681" s="62">
        <v>42171612</v>
      </c>
      <c r="B8681" s="63" t="s">
        <v>8117</v>
      </c>
    </row>
    <row r="8682" spans="1:2" x14ac:dyDescent="0.25">
      <c r="A8682" s="62">
        <v>42171613</v>
      </c>
      <c r="B8682" s="63" t="s">
        <v>2754</v>
      </c>
    </row>
    <row r="8683" spans="1:2" x14ac:dyDescent="0.25">
      <c r="A8683" s="62">
        <v>42171614</v>
      </c>
      <c r="B8683" s="63" t="s">
        <v>13691</v>
      </c>
    </row>
    <row r="8684" spans="1:2" x14ac:dyDescent="0.25">
      <c r="A8684" s="62">
        <v>42171701</v>
      </c>
      <c r="B8684" s="63" t="s">
        <v>5742</v>
      </c>
    </row>
    <row r="8685" spans="1:2" x14ac:dyDescent="0.25">
      <c r="A8685" s="62">
        <v>42171702</v>
      </c>
      <c r="B8685" s="63" t="s">
        <v>413</v>
      </c>
    </row>
    <row r="8686" spans="1:2" x14ac:dyDescent="0.25">
      <c r="A8686" s="62">
        <v>42171703</v>
      </c>
      <c r="B8686" s="63" t="s">
        <v>12799</v>
      </c>
    </row>
    <row r="8687" spans="1:2" x14ac:dyDescent="0.25">
      <c r="A8687" s="62">
        <v>42171704</v>
      </c>
      <c r="B8687" s="63" t="s">
        <v>2691</v>
      </c>
    </row>
    <row r="8688" spans="1:2" x14ac:dyDescent="0.25">
      <c r="A8688" s="62">
        <v>42171801</v>
      </c>
      <c r="B8688" s="63" t="s">
        <v>17878</v>
      </c>
    </row>
    <row r="8689" spans="1:2" x14ac:dyDescent="0.25">
      <c r="A8689" s="62">
        <v>42171802</v>
      </c>
      <c r="B8689" s="63" t="s">
        <v>2475</v>
      </c>
    </row>
    <row r="8690" spans="1:2" x14ac:dyDescent="0.25">
      <c r="A8690" s="62">
        <v>42171803</v>
      </c>
      <c r="B8690" s="63" t="s">
        <v>6036</v>
      </c>
    </row>
    <row r="8691" spans="1:2" x14ac:dyDescent="0.25">
      <c r="A8691" s="62">
        <v>42171804</v>
      </c>
      <c r="B8691" s="63" t="s">
        <v>14169</v>
      </c>
    </row>
    <row r="8692" spans="1:2" x14ac:dyDescent="0.25">
      <c r="A8692" s="62">
        <v>42171805</v>
      </c>
      <c r="B8692" s="63" t="s">
        <v>2023</v>
      </c>
    </row>
    <row r="8693" spans="1:2" x14ac:dyDescent="0.25">
      <c r="A8693" s="62">
        <v>42171806</v>
      </c>
      <c r="B8693" s="63" t="s">
        <v>12550</v>
      </c>
    </row>
    <row r="8694" spans="1:2" x14ac:dyDescent="0.25">
      <c r="A8694" s="62">
        <v>42171901</v>
      </c>
      <c r="B8694" s="63" t="s">
        <v>7010</v>
      </c>
    </row>
    <row r="8695" spans="1:2" x14ac:dyDescent="0.25">
      <c r="A8695" s="62">
        <v>42171902</v>
      </c>
      <c r="B8695" s="63" t="s">
        <v>18388</v>
      </c>
    </row>
    <row r="8696" spans="1:2" x14ac:dyDescent="0.25">
      <c r="A8696" s="62">
        <v>42171903</v>
      </c>
      <c r="B8696" s="63" t="s">
        <v>2627</v>
      </c>
    </row>
    <row r="8697" spans="1:2" x14ac:dyDescent="0.25">
      <c r="A8697" s="62">
        <v>42171904</v>
      </c>
      <c r="B8697" s="63" t="s">
        <v>14542</v>
      </c>
    </row>
    <row r="8698" spans="1:2" x14ac:dyDescent="0.25">
      <c r="A8698" s="62">
        <v>42171905</v>
      </c>
      <c r="B8698" s="63" t="s">
        <v>11065</v>
      </c>
    </row>
    <row r="8699" spans="1:2" x14ac:dyDescent="0.25">
      <c r="A8699" s="62">
        <v>42171906</v>
      </c>
      <c r="B8699" s="63" t="s">
        <v>9383</v>
      </c>
    </row>
    <row r="8700" spans="1:2" x14ac:dyDescent="0.25">
      <c r="A8700" s="62">
        <v>42171907</v>
      </c>
      <c r="B8700" s="63" t="s">
        <v>5639</v>
      </c>
    </row>
    <row r="8701" spans="1:2" x14ac:dyDescent="0.25">
      <c r="A8701" s="62">
        <v>42171908</v>
      </c>
      <c r="B8701" s="63" t="s">
        <v>12185</v>
      </c>
    </row>
    <row r="8702" spans="1:2" x14ac:dyDescent="0.25">
      <c r="A8702" s="62">
        <v>42171909</v>
      </c>
      <c r="B8702" s="63" t="s">
        <v>18415</v>
      </c>
    </row>
    <row r="8703" spans="1:2" x14ac:dyDescent="0.25">
      <c r="A8703" s="62">
        <v>42171910</v>
      </c>
      <c r="B8703" s="63" t="s">
        <v>13978</v>
      </c>
    </row>
    <row r="8704" spans="1:2" x14ac:dyDescent="0.25">
      <c r="A8704" s="62">
        <v>42171911</v>
      </c>
      <c r="B8704" s="63" t="s">
        <v>15297</v>
      </c>
    </row>
    <row r="8705" spans="1:2" x14ac:dyDescent="0.25">
      <c r="A8705" s="62">
        <v>42171912</v>
      </c>
      <c r="B8705" s="63" t="s">
        <v>15831</v>
      </c>
    </row>
    <row r="8706" spans="1:2" x14ac:dyDescent="0.25">
      <c r="A8706" s="62">
        <v>42171913</v>
      </c>
      <c r="B8706" s="63" t="s">
        <v>1398</v>
      </c>
    </row>
    <row r="8707" spans="1:2" x14ac:dyDescent="0.25">
      <c r="A8707" s="62">
        <v>42171914</v>
      </c>
      <c r="B8707" s="63" t="s">
        <v>16047</v>
      </c>
    </row>
    <row r="8708" spans="1:2" x14ac:dyDescent="0.25">
      <c r="A8708" s="62">
        <v>42171915</v>
      </c>
      <c r="B8708" s="63" t="s">
        <v>12159</v>
      </c>
    </row>
    <row r="8709" spans="1:2" x14ac:dyDescent="0.25">
      <c r="A8709" s="62">
        <v>42171916</v>
      </c>
      <c r="B8709" s="63" t="s">
        <v>7113</v>
      </c>
    </row>
    <row r="8710" spans="1:2" x14ac:dyDescent="0.25">
      <c r="A8710" s="62">
        <v>42171917</v>
      </c>
      <c r="B8710" s="63" t="s">
        <v>12425</v>
      </c>
    </row>
    <row r="8711" spans="1:2" x14ac:dyDescent="0.25">
      <c r="A8711" s="62">
        <v>42171918</v>
      </c>
      <c r="B8711" s="63" t="s">
        <v>6882</v>
      </c>
    </row>
    <row r="8712" spans="1:2" x14ac:dyDescent="0.25">
      <c r="A8712" s="62">
        <v>42171919</v>
      </c>
      <c r="B8712" s="63" t="s">
        <v>17813</v>
      </c>
    </row>
    <row r="8713" spans="1:2" x14ac:dyDescent="0.25">
      <c r="A8713" s="62">
        <v>42171920</v>
      </c>
      <c r="B8713" s="63" t="s">
        <v>15509</v>
      </c>
    </row>
    <row r="8714" spans="1:2" x14ac:dyDescent="0.25">
      <c r="A8714" s="62">
        <v>42172001</v>
      </c>
      <c r="B8714" s="63" t="s">
        <v>5261</v>
      </c>
    </row>
    <row r="8715" spans="1:2" x14ac:dyDescent="0.25">
      <c r="A8715" s="62">
        <v>42172002</v>
      </c>
      <c r="B8715" s="63" t="s">
        <v>7056</v>
      </c>
    </row>
    <row r="8716" spans="1:2" x14ac:dyDescent="0.25">
      <c r="A8716" s="62">
        <v>42172003</v>
      </c>
      <c r="B8716" s="63" t="s">
        <v>3894</v>
      </c>
    </row>
    <row r="8717" spans="1:2" x14ac:dyDescent="0.25">
      <c r="A8717" s="62">
        <v>42172004</v>
      </c>
      <c r="B8717" s="63" t="s">
        <v>12481</v>
      </c>
    </row>
    <row r="8718" spans="1:2" x14ac:dyDescent="0.25">
      <c r="A8718" s="62">
        <v>42172005</v>
      </c>
      <c r="B8718" s="63" t="s">
        <v>6509</v>
      </c>
    </row>
    <row r="8719" spans="1:2" x14ac:dyDescent="0.25">
      <c r="A8719" s="62">
        <v>42172006</v>
      </c>
      <c r="B8719" s="63" t="s">
        <v>947</v>
      </c>
    </row>
    <row r="8720" spans="1:2" x14ac:dyDescent="0.25">
      <c r="A8720" s="62">
        <v>42172007</v>
      </c>
      <c r="B8720" s="63" t="s">
        <v>11367</v>
      </c>
    </row>
    <row r="8721" spans="1:2" x14ac:dyDescent="0.25">
      <c r="A8721" s="62">
        <v>42172008</v>
      </c>
      <c r="B8721" s="63" t="s">
        <v>17889</v>
      </c>
    </row>
    <row r="8722" spans="1:2" x14ac:dyDescent="0.25">
      <c r="A8722" s="62">
        <v>42172009</v>
      </c>
      <c r="B8722" s="63" t="s">
        <v>9809</v>
      </c>
    </row>
    <row r="8723" spans="1:2" x14ac:dyDescent="0.25">
      <c r="A8723" s="62">
        <v>42172010</v>
      </c>
      <c r="B8723" s="63" t="s">
        <v>16705</v>
      </c>
    </row>
    <row r="8724" spans="1:2" x14ac:dyDescent="0.25">
      <c r="A8724" s="62">
        <v>42172011</v>
      </c>
      <c r="B8724" s="63" t="s">
        <v>18574</v>
      </c>
    </row>
    <row r="8725" spans="1:2" x14ac:dyDescent="0.25">
      <c r="A8725" s="62">
        <v>42172012</v>
      </c>
      <c r="B8725" s="63" t="s">
        <v>13942</v>
      </c>
    </row>
    <row r="8726" spans="1:2" x14ac:dyDescent="0.25">
      <c r="A8726" s="62">
        <v>42172013</v>
      </c>
      <c r="B8726" s="63" t="s">
        <v>9336</v>
      </c>
    </row>
    <row r="8727" spans="1:2" x14ac:dyDescent="0.25">
      <c r="A8727" s="62">
        <v>42172014</v>
      </c>
      <c r="B8727" s="63" t="s">
        <v>11214</v>
      </c>
    </row>
    <row r="8728" spans="1:2" x14ac:dyDescent="0.25">
      <c r="A8728" s="62">
        <v>42172015</v>
      </c>
      <c r="B8728" s="63" t="s">
        <v>8998</v>
      </c>
    </row>
    <row r="8729" spans="1:2" x14ac:dyDescent="0.25">
      <c r="A8729" s="62">
        <v>42172016</v>
      </c>
      <c r="B8729" s="63" t="s">
        <v>15312</v>
      </c>
    </row>
    <row r="8730" spans="1:2" x14ac:dyDescent="0.25">
      <c r="A8730" s="62">
        <v>42172017</v>
      </c>
      <c r="B8730" s="63" t="s">
        <v>6728</v>
      </c>
    </row>
    <row r="8731" spans="1:2" x14ac:dyDescent="0.25">
      <c r="A8731" s="62">
        <v>42172101</v>
      </c>
      <c r="B8731" s="63" t="s">
        <v>4370</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2451</v>
      </c>
    </row>
    <row r="8736" spans="1:2" x14ac:dyDescent="0.25">
      <c r="A8736" s="62">
        <v>42181502</v>
      </c>
      <c r="B8736" s="63" t="s">
        <v>7498</v>
      </c>
    </row>
    <row r="8737" spans="1:2" x14ac:dyDescent="0.25">
      <c r="A8737" s="62">
        <v>42181503</v>
      </c>
      <c r="B8737" s="63" t="s">
        <v>11083</v>
      </c>
    </row>
    <row r="8738" spans="1:2" x14ac:dyDescent="0.25">
      <c r="A8738" s="62">
        <v>42181504</v>
      </c>
      <c r="B8738" s="63" t="s">
        <v>11160</v>
      </c>
    </row>
    <row r="8739" spans="1:2" x14ac:dyDescent="0.25">
      <c r="A8739" s="62">
        <v>42181505</v>
      </c>
      <c r="B8739" s="63" t="s">
        <v>13548</v>
      </c>
    </row>
    <row r="8740" spans="1:2" x14ac:dyDescent="0.25">
      <c r="A8740" s="62">
        <v>42181506</v>
      </c>
      <c r="B8740" s="63" t="s">
        <v>6831</v>
      </c>
    </row>
    <row r="8741" spans="1:2" x14ac:dyDescent="0.25">
      <c r="A8741" s="62">
        <v>42181507</v>
      </c>
      <c r="B8741" s="63" t="s">
        <v>13214</v>
      </c>
    </row>
    <row r="8742" spans="1:2" x14ac:dyDescent="0.25">
      <c r="A8742" s="62">
        <v>42181508</v>
      </c>
      <c r="B8742" s="63" t="s">
        <v>8937</v>
      </c>
    </row>
    <row r="8743" spans="1:2" x14ac:dyDescent="0.25">
      <c r="A8743" s="62">
        <v>42181509</v>
      </c>
      <c r="B8743" s="63" t="s">
        <v>258</v>
      </c>
    </row>
    <row r="8744" spans="1:2" x14ac:dyDescent="0.25">
      <c r="A8744" s="62">
        <v>42181510</v>
      </c>
      <c r="B8744" s="63" t="s">
        <v>4156</v>
      </c>
    </row>
    <row r="8745" spans="1:2" x14ac:dyDescent="0.25">
      <c r="A8745" s="62">
        <v>42181511</v>
      </c>
      <c r="B8745" s="63" t="s">
        <v>15572</v>
      </c>
    </row>
    <row r="8746" spans="1:2" x14ac:dyDescent="0.25">
      <c r="A8746" s="62">
        <v>42181512</v>
      </c>
      <c r="B8746" s="63" t="s">
        <v>17664</v>
      </c>
    </row>
    <row r="8747" spans="1:2" x14ac:dyDescent="0.25">
      <c r="A8747" s="62">
        <v>42181513</v>
      </c>
      <c r="B8747" s="63" t="s">
        <v>4410</v>
      </c>
    </row>
    <row r="8748" spans="1:2" x14ac:dyDescent="0.25">
      <c r="A8748" s="62">
        <v>42181514</v>
      </c>
      <c r="B8748" s="63" t="s">
        <v>5279</v>
      </c>
    </row>
    <row r="8749" spans="1:2" x14ac:dyDescent="0.25">
      <c r="A8749" s="62">
        <v>42181515</v>
      </c>
      <c r="B8749" s="63" t="s">
        <v>3438</v>
      </c>
    </row>
    <row r="8750" spans="1:2" x14ac:dyDescent="0.25">
      <c r="A8750" s="62">
        <v>42181516</v>
      </c>
      <c r="B8750" s="63" t="s">
        <v>13941</v>
      </c>
    </row>
    <row r="8751" spans="1:2" x14ac:dyDescent="0.25">
      <c r="A8751" s="62">
        <v>42181517</v>
      </c>
      <c r="B8751" s="63" t="s">
        <v>2545</v>
      </c>
    </row>
    <row r="8752" spans="1:2" x14ac:dyDescent="0.25">
      <c r="A8752" s="62">
        <v>42181601</v>
      </c>
      <c r="B8752" s="63" t="s">
        <v>12458</v>
      </c>
    </row>
    <row r="8753" spans="1:2" x14ac:dyDescent="0.25">
      <c r="A8753" s="62">
        <v>42181602</v>
      </c>
      <c r="B8753" s="63" t="s">
        <v>10959</v>
      </c>
    </row>
    <row r="8754" spans="1:2" x14ac:dyDescent="0.25">
      <c r="A8754" s="62">
        <v>42181603</v>
      </c>
      <c r="B8754" s="63" t="s">
        <v>14458</v>
      </c>
    </row>
    <row r="8755" spans="1:2" x14ac:dyDescent="0.25">
      <c r="A8755" s="62">
        <v>42181604</v>
      </c>
      <c r="B8755" s="63" t="s">
        <v>1008</v>
      </c>
    </row>
    <row r="8756" spans="1:2" x14ac:dyDescent="0.25">
      <c r="A8756" s="62">
        <v>42181605</v>
      </c>
      <c r="B8756" s="63" t="s">
        <v>2142</v>
      </c>
    </row>
    <row r="8757" spans="1:2" x14ac:dyDescent="0.25">
      <c r="A8757" s="62">
        <v>42181606</v>
      </c>
      <c r="B8757" s="63" t="s">
        <v>15191</v>
      </c>
    </row>
    <row r="8758" spans="1:2" x14ac:dyDescent="0.25">
      <c r="A8758" s="62">
        <v>42181607</v>
      </c>
      <c r="B8758" s="63" t="s">
        <v>17212</v>
      </c>
    </row>
    <row r="8759" spans="1:2" x14ac:dyDescent="0.25">
      <c r="A8759" s="62">
        <v>42181608</v>
      </c>
      <c r="B8759" s="63" t="s">
        <v>5441</v>
      </c>
    </row>
    <row r="8760" spans="1:2" x14ac:dyDescent="0.25">
      <c r="A8760" s="62">
        <v>42181609</v>
      </c>
      <c r="B8760" s="63" t="s">
        <v>8319</v>
      </c>
    </row>
    <row r="8761" spans="1:2" x14ac:dyDescent="0.25">
      <c r="A8761" s="62">
        <v>42181610</v>
      </c>
      <c r="B8761" s="63" t="s">
        <v>3395</v>
      </c>
    </row>
    <row r="8762" spans="1:2" x14ac:dyDescent="0.25">
      <c r="A8762" s="62">
        <v>42181701</v>
      </c>
      <c r="B8762" s="63" t="s">
        <v>10238</v>
      </c>
    </row>
    <row r="8763" spans="1:2" x14ac:dyDescent="0.25">
      <c r="A8763" s="62">
        <v>42181702</v>
      </c>
      <c r="B8763" s="63" t="s">
        <v>18645</v>
      </c>
    </row>
    <row r="8764" spans="1:2" x14ac:dyDescent="0.25">
      <c r="A8764" s="62">
        <v>42181703</v>
      </c>
      <c r="B8764" s="63" t="s">
        <v>14779</v>
      </c>
    </row>
    <row r="8765" spans="1:2" x14ac:dyDescent="0.25">
      <c r="A8765" s="62">
        <v>42181704</v>
      </c>
      <c r="B8765" s="63" t="s">
        <v>15847</v>
      </c>
    </row>
    <row r="8766" spans="1:2" x14ac:dyDescent="0.25">
      <c r="A8766" s="62">
        <v>42181705</v>
      </c>
      <c r="B8766" s="63" t="s">
        <v>13240</v>
      </c>
    </row>
    <row r="8767" spans="1:2" x14ac:dyDescent="0.25">
      <c r="A8767" s="62">
        <v>42181706</v>
      </c>
      <c r="B8767" s="63" t="s">
        <v>12631</v>
      </c>
    </row>
    <row r="8768" spans="1:2" x14ac:dyDescent="0.25">
      <c r="A8768" s="62">
        <v>42181707</v>
      </c>
      <c r="B8768" s="63" t="s">
        <v>9256</v>
      </c>
    </row>
    <row r="8769" spans="1:2" x14ac:dyDescent="0.25">
      <c r="A8769" s="62">
        <v>42181708</v>
      </c>
      <c r="B8769" s="63" t="s">
        <v>15340</v>
      </c>
    </row>
    <row r="8770" spans="1:2" x14ac:dyDescent="0.25">
      <c r="A8770" s="62">
        <v>42181709</v>
      </c>
      <c r="B8770" s="63" t="s">
        <v>5281</v>
      </c>
    </row>
    <row r="8771" spans="1:2" x14ac:dyDescent="0.25">
      <c r="A8771" s="62">
        <v>42181710</v>
      </c>
      <c r="B8771" s="63" t="s">
        <v>1637</v>
      </c>
    </row>
    <row r="8772" spans="1:2" x14ac:dyDescent="0.25">
      <c r="A8772" s="62">
        <v>42181711</v>
      </c>
      <c r="B8772" s="63" t="s">
        <v>10789</v>
      </c>
    </row>
    <row r="8773" spans="1:2" x14ac:dyDescent="0.25">
      <c r="A8773" s="62">
        <v>42181712</v>
      </c>
      <c r="B8773" s="63" t="s">
        <v>13212</v>
      </c>
    </row>
    <row r="8774" spans="1:2" x14ac:dyDescent="0.25">
      <c r="A8774" s="62">
        <v>42181713</v>
      </c>
      <c r="B8774" s="63" t="s">
        <v>4380</v>
      </c>
    </row>
    <row r="8775" spans="1:2" x14ac:dyDescent="0.25">
      <c r="A8775" s="62">
        <v>42181714</v>
      </c>
      <c r="B8775" s="63" t="s">
        <v>6140</v>
      </c>
    </row>
    <row r="8776" spans="1:2" x14ac:dyDescent="0.25">
      <c r="A8776" s="62">
        <v>42181715</v>
      </c>
      <c r="B8776" s="63" t="s">
        <v>7095</v>
      </c>
    </row>
    <row r="8777" spans="1:2" x14ac:dyDescent="0.25">
      <c r="A8777" s="62">
        <v>42181716</v>
      </c>
      <c r="B8777" s="63" t="s">
        <v>10436</v>
      </c>
    </row>
    <row r="8778" spans="1:2" x14ac:dyDescent="0.25">
      <c r="A8778" s="62">
        <v>42181717</v>
      </c>
      <c r="B8778" s="63" t="s">
        <v>1297</v>
      </c>
    </row>
    <row r="8779" spans="1:2" x14ac:dyDescent="0.25">
      <c r="A8779" s="62">
        <v>42181718</v>
      </c>
      <c r="B8779" s="63" t="s">
        <v>16541</v>
      </c>
    </row>
    <row r="8780" spans="1:2" x14ac:dyDescent="0.25">
      <c r="A8780" s="62">
        <v>42181719</v>
      </c>
      <c r="B8780" s="63" t="s">
        <v>6775</v>
      </c>
    </row>
    <row r="8781" spans="1:2" x14ac:dyDescent="0.25">
      <c r="A8781" s="62">
        <v>42181801</v>
      </c>
      <c r="B8781" s="63" t="s">
        <v>2490</v>
      </c>
    </row>
    <row r="8782" spans="1:2" x14ac:dyDescent="0.25">
      <c r="A8782" s="62">
        <v>42181802</v>
      </c>
      <c r="B8782" s="63" t="s">
        <v>11200</v>
      </c>
    </row>
    <row r="8783" spans="1:2" x14ac:dyDescent="0.25">
      <c r="A8783" s="62">
        <v>42181803</v>
      </c>
      <c r="B8783" s="63" t="s">
        <v>9774</v>
      </c>
    </row>
    <row r="8784" spans="1:2" x14ac:dyDescent="0.25">
      <c r="A8784" s="62">
        <v>42181804</v>
      </c>
      <c r="B8784" s="63" t="s">
        <v>1161</v>
      </c>
    </row>
    <row r="8785" spans="1:2" x14ac:dyDescent="0.25">
      <c r="A8785" s="62">
        <v>42181805</v>
      </c>
      <c r="B8785" s="63" t="s">
        <v>2426</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9121</v>
      </c>
    </row>
    <row r="8790" spans="1:2" x14ac:dyDescent="0.25">
      <c r="A8790" s="62">
        <v>42181905</v>
      </c>
      <c r="B8790" s="63" t="s">
        <v>1244</v>
      </c>
    </row>
    <row r="8791" spans="1:2" x14ac:dyDescent="0.25">
      <c r="A8791" s="62">
        <v>42181906</v>
      </c>
      <c r="B8791" s="63" t="s">
        <v>11626</v>
      </c>
    </row>
    <row r="8792" spans="1:2" x14ac:dyDescent="0.25">
      <c r="A8792" s="62">
        <v>42181907</v>
      </c>
      <c r="B8792" s="63" t="s">
        <v>11460</v>
      </c>
    </row>
    <row r="8793" spans="1:2" x14ac:dyDescent="0.25">
      <c r="A8793" s="62">
        <v>42181908</v>
      </c>
      <c r="B8793" s="63" t="s">
        <v>13926</v>
      </c>
    </row>
    <row r="8794" spans="1:2" x14ac:dyDescent="0.25">
      <c r="A8794" s="62">
        <v>42181909</v>
      </c>
      <c r="B8794" s="63" t="s">
        <v>2400</v>
      </c>
    </row>
    <row r="8795" spans="1:2" x14ac:dyDescent="0.25">
      <c r="A8795" s="62">
        <v>42181910</v>
      </c>
      <c r="B8795" s="63" t="s">
        <v>429</v>
      </c>
    </row>
    <row r="8796" spans="1:2" x14ac:dyDescent="0.25">
      <c r="A8796" s="62">
        <v>42181911</v>
      </c>
      <c r="B8796" s="63" t="s">
        <v>7474</v>
      </c>
    </row>
    <row r="8797" spans="1:2" x14ac:dyDescent="0.25">
      <c r="A8797" s="62">
        <v>42182001</v>
      </c>
      <c r="B8797" s="63" t="s">
        <v>11972</v>
      </c>
    </row>
    <row r="8798" spans="1:2" x14ac:dyDescent="0.25">
      <c r="A8798" s="62">
        <v>42182002</v>
      </c>
      <c r="B8798" s="63" t="s">
        <v>1907</v>
      </c>
    </row>
    <row r="8799" spans="1:2" x14ac:dyDescent="0.25">
      <c r="A8799" s="62">
        <v>42182003</v>
      </c>
      <c r="B8799" s="63" t="s">
        <v>3139</v>
      </c>
    </row>
    <row r="8800" spans="1:2" x14ac:dyDescent="0.25">
      <c r="A8800" s="62">
        <v>42182004</v>
      </c>
      <c r="B8800" s="63" t="s">
        <v>13033</v>
      </c>
    </row>
    <row r="8801" spans="1:2" x14ac:dyDescent="0.25">
      <c r="A8801" s="62">
        <v>42182005</v>
      </c>
      <c r="B8801" s="63" t="s">
        <v>5265</v>
      </c>
    </row>
    <row r="8802" spans="1:2" x14ac:dyDescent="0.25">
      <c r="A8802" s="62">
        <v>42182006</v>
      </c>
      <c r="B8802" s="63" t="s">
        <v>10210</v>
      </c>
    </row>
    <row r="8803" spans="1:2" x14ac:dyDescent="0.25">
      <c r="A8803" s="62">
        <v>42182007</v>
      </c>
      <c r="B8803" s="63" t="s">
        <v>18051</v>
      </c>
    </row>
    <row r="8804" spans="1:2" x14ac:dyDescent="0.25">
      <c r="A8804" s="62">
        <v>42182008</v>
      </c>
      <c r="B8804" s="63" t="s">
        <v>18783</v>
      </c>
    </row>
    <row r="8805" spans="1:2" x14ac:dyDescent="0.25">
      <c r="A8805" s="62">
        <v>42182009</v>
      </c>
      <c r="B8805" s="63" t="s">
        <v>1415</v>
      </c>
    </row>
    <row r="8806" spans="1:2" x14ac:dyDescent="0.25">
      <c r="A8806" s="62">
        <v>42182010</v>
      </c>
      <c r="B8806" s="63" t="s">
        <v>5431</v>
      </c>
    </row>
    <row r="8807" spans="1:2" x14ac:dyDescent="0.25">
      <c r="A8807" s="62">
        <v>42182011</v>
      </c>
      <c r="B8807" s="63" t="s">
        <v>1441</v>
      </c>
    </row>
    <row r="8808" spans="1:2" x14ac:dyDescent="0.25">
      <c r="A8808" s="62">
        <v>42182012</v>
      </c>
      <c r="B8808" s="63" t="s">
        <v>18189</v>
      </c>
    </row>
    <row r="8809" spans="1:2" x14ac:dyDescent="0.25">
      <c r="A8809" s="62">
        <v>42182013</v>
      </c>
      <c r="B8809" s="63" t="s">
        <v>5193</v>
      </c>
    </row>
    <row r="8810" spans="1:2" x14ac:dyDescent="0.25">
      <c r="A8810" s="62">
        <v>42182014</v>
      </c>
      <c r="B8810" s="63" t="s">
        <v>7020</v>
      </c>
    </row>
    <row r="8811" spans="1:2" x14ac:dyDescent="0.25">
      <c r="A8811" s="62">
        <v>42182015</v>
      </c>
      <c r="B8811" s="63" t="s">
        <v>11547</v>
      </c>
    </row>
    <row r="8812" spans="1:2" x14ac:dyDescent="0.25">
      <c r="A8812" s="62">
        <v>42182016</v>
      </c>
      <c r="B8812" s="63" t="s">
        <v>17982</v>
      </c>
    </row>
    <row r="8813" spans="1:2" x14ac:dyDescent="0.25">
      <c r="A8813" s="62">
        <v>42182017</v>
      </c>
      <c r="B8813" s="63" t="s">
        <v>10249</v>
      </c>
    </row>
    <row r="8814" spans="1:2" x14ac:dyDescent="0.25">
      <c r="A8814" s="62">
        <v>42182018</v>
      </c>
      <c r="B8814" s="63" t="s">
        <v>8223</v>
      </c>
    </row>
    <row r="8815" spans="1:2" x14ac:dyDescent="0.25">
      <c r="A8815" s="62">
        <v>42182019</v>
      </c>
      <c r="B8815" s="63" t="s">
        <v>182</v>
      </c>
    </row>
    <row r="8816" spans="1:2" x14ac:dyDescent="0.25">
      <c r="A8816" s="62">
        <v>42182020</v>
      </c>
      <c r="B8816" s="63" t="s">
        <v>6496</v>
      </c>
    </row>
    <row r="8817" spans="1:2" x14ac:dyDescent="0.25">
      <c r="A8817" s="62">
        <v>42182101</v>
      </c>
      <c r="B8817" s="63" t="s">
        <v>17105</v>
      </c>
    </row>
    <row r="8818" spans="1:2" x14ac:dyDescent="0.25">
      <c r="A8818" s="62">
        <v>42182102</v>
      </c>
      <c r="B8818" s="63" t="s">
        <v>6610</v>
      </c>
    </row>
    <row r="8819" spans="1:2" x14ac:dyDescent="0.25">
      <c r="A8819" s="62">
        <v>42182103</v>
      </c>
      <c r="B8819" s="63" t="s">
        <v>12891</v>
      </c>
    </row>
    <row r="8820" spans="1:2" x14ac:dyDescent="0.25">
      <c r="A8820" s="62">
        <v>42182104</v>
      </c>
      <c r="B8820" s="63" t="s">
        <v>3937</v>
      </c>
    </row>
    <row r="8821" spans="1:2" x14ac:dyDescent="0.25">
      <c r="A8821" s="62">
        <v>42182105</v>
      </c>
      <c r="B8821" s="63" t="s">
        <v>13145</v>
      </c>
    </row>
    <row r="8822" spans="1:2" x14ac:dyDescent="0.25">
      <c r="A8822" s="62">
        <v>42182106</v>
      </c>
      <c r="B8822" s="63" t="s">
        <v>4368</v>
      </c>
    </row>
    <row r="8823" spans="1:2" x14ac:dyDescent="0.25">
      <c r="A8823" s="62">
        <v>42182107</v>
      </c>
      <c r="B8823" s="63" t="s">
        <v>13838</v>
      </c>
    </row>
    <row r="8824" spans="1:2" x14ac:dyDescent="0.25">
      <c r="A8824" s="62">
        <v>42182108</v>
      </c>
      <c r="B8824" s="63" t="s">
        <v>8988</v>
      </c>
    </row>
    <row r="8825" spans="1:2" x14ac:dyDescent="0.25">
      <c r="A8825" s="62">
        <v>42182201</v>
      </c>
      <c r="B8825" s="63" t="s">
        <v>16590</v>
      </c>
    </row>
    <row r="8826" spans="1:2" x14ac:dyDescent="0.25">
      <c r="A8826" s="62">
        <v>42182202</v>
      </c>
      <c r="B8826" s="63" t="s">
        <v>2979</v>
      </c>
    </row>
    <row r="8827" spans="1:2" x14ac:dyDescent="0.25">
      <c r="A8827" s="62">
        <v>42182203</v>
      </c>
      <c r="B8827" s="63" t="s">
        <v>5259</v>
      </c>
    </row>
    <row r="8828" spans="1:2" x14ac:dyDescent="0.25">
      <c r="A8828" s="62">
        <v>42182204</v>
      </c>
      <c r="B8828" s="63" t="s">
        <v>15117</v>
      </c>
    </row>
    <row r="8829" spans="1:2" x14ac:dyDescent="0.25">
      <c r="A8829" s="62">
        <v>42182205</v>
      </c>
      <c r="B8829" s="63" t="s">
        <v>372</v>
      </c>
    </row>
    <row r="8830" spans="1:2" x14ac:dyDescent="0.25">
      <c r="A8830" s="62">
        <v>42182206</v>
      </c>
      <c r="B8830" s="63" t="s">
        <v>16684</v>
      </c>
    </row>
    <row r="8831" spans="1:2" x14ac:dyDescent="0.25">
      <c r="A8831" s="62">
        <v>42182207</v>
      </c>
      <c r="B8831" s="63" t="s">
        <v>17430</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2815</v>
      </c>
    </row>
    <row r="8836" spans="1:2" x14ac:dyDescent="0.25">
      <c r="A8836" s="62">
        <v>42182303</v>
      </c>
      <c r="B8836" s="63" t="s">
        <v>15899</v>
      </c>
    </row>
    <row r="8837" spans="1:2" x14ac:dyDescent="0.25">
      <c r="A8837" s="62">
        <v>42182304</v>
      </c>
      <c r="B8837" s="63" t="s">
        <v>1946</v>
      </c>
    </row>
    <row r="8838" spans="1:2" x14ac:dyDescent="0.25">
      <c r="A8838" s="62">
        <v>42182305</v>
      </c>
      <c r="B8838" s="63" t="s">
        <v>12334</v>
      </c>
    </row>
    <row r="8839" spans="1:2" x14ac:dyDescent="0.25">
      <c r="A8839" s="62">
        <v>42182306</v>
      </c>
      <c r="B8839" s="63" t="s">
        <v>15593</v>
      </c>
    </row>
    <row r="8840" spans="1:2" x14ac:dyDescent="0.25">
      <c r="A8840" s="62">
        <v>42182307</v>
      </c>
      <c r="B8840" s="63" t="s">
        <v>3895</v>
      </c>
    </row>
    <row r="8841" spans="1:2" x14ac:dyDescent="0.25">
      <c r="A8841" s="62">
        <v>42182308</v>
      </c>
      <c r="B8841" s="63" t="s">
        <v>5174</v>
      </c>
    </row>
    <row r="8842" spans="1:2" x14ac:dyDescent="0.25">
      <c r="A8842" s="62">
        <v>42182309</v>
      </c>
      <c r="B8842" s="63" t="s">
        <v>11986</v>
      </c>
    </row>
    <row r="8843" spans="1:2" x14ac:dyDescent="0.25">
      <c r="A8843" s="62">
        <v>42182310</v>
      </c>
      <c r="B8843" s="63" t="s">
        <v>836</v>
      </c>
    </row>
    <row r="8844" spans="1:2" x14ac:dyDescent="0.25">
      <c r="A8844" s="62">
        <v>42182311</v>
      </c>
      <c r="B8844" s="63" t="s">
        <v>14838</v>
      </c>
    </row>
    <row r="8845" spans="1:2" x14ac:dyDescent="0.25">
      <c r="A8845" s="62">
        <v>42182312</v>
      </c>
      <c r="B8845" s="63" t="s">
        <v>12137</v>
      </c>
    </row>
    <row r="8846" spans="1:2" x14ac:dyDescent="0.25">
      <c r="A8846" s="62">
        <v>42182313</v>
      </c>
      <c r="B8846" s="63" t="s">
        <v>17211</v>
      </c>
    </row>
    <row r="8847" spans="1:2" x14ac:dyDescent="0.25">
      <c r="A8847" s="62">
        <v>42182314</v>
      </c>
      <c r="B8847" s="63" t="s">
        <v>7870</v>
      </c>
    </row>
    <row r="8848" spans="1:2" x14ac:dyDescent="0.25">
      <c r="A8848" s="62">
        <v>42182401</v>
      </c>
      <c r="B8848" s="63" t="s">
        <v>12372</v>
      </c>
    </row>
    <row r="8849" spans="1:2" x14ac:dyDescent="0.25">
      <c r="A8849" s="62">
        <v>42182402</v>
      </c>
      <c r="B8849" s="63" t="s">
        <v>6888</v>
      </c>
    </row>
    <row r="8850" spans="1:2" x14ac:dyDescent="0.25">
      <c r="A8850" s="62">
        <v>42182403</v>
      </c>
      <c r="B8850" s="63" t="s">
        <v>9701</v>
      </c>
    </row>
    <row r="8851" spans="1:2" x14ac:dyDescent="0.25">
      <c r="A8851" s="62">
        <v>42182404</v>
      </c>
      <c r="B8851" s="63" t="s">
        <v>14650</v>
      </c>
    </row>
    <row r="8852" spans="1:2" x14ac:dyDescent="0.25">
      <c r="A8852" s="62">
        <v>42182405</v>
      </c>
      <c r="B8852" s="63" t="s">
        <v>8852</v>
      </c>
    </row>
    <row r="8853" spans="1:2" x14ac:dyDescent="0.25">
      <c r="A8853" s="62">
        <v>42182406</v>
      </c>
      <c r="B8853" s="63" t="s">
        <v>4465</v>
      </c>
    </row>
    <row r="8854" spans="1:2" x14ac:dyDescent="0.25">
      <c r="A8854" s="62">
        <v>42182407</v>
      </c>
      <c r="B8854" s="63" t="s">
        <v>2971</v>
      </c>
    </row>
    <row r="8855" spans="1:2" x14ac:dyDescent="0.25">
      <c r="A8855" s="62">
        <v>42182408</v>
      </c>
      <c r="B8855" s="63" t="s">
        <v>3638</v>
      </c>
    </row>
    <row r="8856" spans="1:2" x14ac:dyDescent="0.25">
      <c r="A8856" s="62">
        <v>42182409</v>
      </c>
      <c r="B8856" s="63" t="s">
        <v>2555</v>
      </c>
    </row>
    <row r="8857" spans="1:2" x14ac:dyDescent="0.25">
      <c r="A8857" s="62">
        <v>42182410</v>
      </c>
      <c r="B8857" s="63" t="s">
        <v>14352</v>
      </c>
    </row>
    <row r="8858" spans="1:2" x14ac:dyDescent="0.25">
      <c r="A8858" s="62">
        <v>42182411</v>
      </c>
      <c r="B8858" s="63" t="s">
        <v>13884</v>
      </c>
    </row>
    <row r="8859" spans="1:2" x14ac:dyDescent="0.25">
      <c r="A8859" s="62">
        <v>42182412</v>
      </c>
      <c r="B8859" s="63" t="s">
        <v>5921</v>
      </c>
    </row>
    <row r="8860" spans="1:2" x14ac:dyDescent="0.25">
      <c r="A8860" s="62">
        <v>42182413</v>
      </c>
      <c r="B8860" s="63" t="s">
        <v>8606</v>
      </c>
    </row>
    <row r="8861" spans="1:2" x14ac:dyDescent="0.25">
      <c r="A8861" s="62">
        <v>42182414</v>
      </c>
      <c r="B8861" s="63" t="s">
        <v>9497</v>
      </c>
    </row>
    <row r="8862" spans="1:2" x14ac:dyDescent="0.25">
      <c r="A8862" s="62">
        <v>42182415</v>
      </c>
      <c r="B8862" s="63" t="s">
        <v>7220</v>
      </c>
    </row>
    <row r="8863" spans="1:2" x14ac:dyDescent="0.25">
      <c r="A8863" s="62">
        <v>42182416</v>
      </c>
      <c r="B8863" s="63" t="s">
        <v>6321</v>
      </c>
    </row>
    <row r="8864" spans="1:2" x14ac:dyDescent="0.25">
      <c r="A8864" s="62">
        <v>42182417</v>
      </c>
      <c r="B8864" s="63" t="s">
        <v>7838</v>
      </c>
    </row>
    <row r="8865" spans="1:2" x14ac:dyDescent="0.25">
      <c r="A8865" s="62">
        <v>42182418</v>
      </c>
      <c r="B8865" s="63" t="s">
        <v>930</v>
      </c>
    </row>
    <row r="8866" spans="1:2" x14ac:dyDescent="0.25">
      <c r="A8866" s="62">
        <v>42182419</v>
      </c>
      <c r="B8866" s="63" t="s">
        <v>14629</v>
      </c>
    </row>
    <row r="8867" spans="1:2" x14ac:dyDescent="0.25">
      <c r="A8867" s="62">
        <v>42182420</v>
      </c>
      <c r="B8867" s="63" t="s">
        <v>17871</v>
      </c>
    </row>
    <row r="8868" spans="1:2" x14ac:dyDescent="0.25">
      <c r="A8868" s="62">
        <v>42182421</v>
      </c>
      <c r="B8868" s="63" t="s">
        <v>12724</v>
      </c>
    </row>
    <row r="8869" spans="1:2" x14ac:dyDescent="0.25">
      <c r="A8869" s="62">
        <v>42182422</v>
      </c>
      <c r="B8869" s="63" t="s">
        <v>696</v>
      </c>
    </row>
    <row r="8870" spans="1:2" x14ac:dyDescent="0.25">
      <c r="A8870" s="62">
        <v>42182501</v>
      </c>
      <c r="B8870" s="63" t="s">
        <v>3613</v>
      </c>
    </row>
    <row r="8871" spans="1:2" x14ac:dyDescent="0.25">
      <c r="A8871" s="62">
        <v>42182502</v>
      </c>
      <c r="B8871" s="63" t="s">
        <v>6031</v>
      </c>
    </row>
    <row r="8872" spans="1:2" x14ac:dyDescent="0.25">
      <c r="A8872" s="62">
        <v>42182601</v>
      </c>
      <c r="B8872" s="63" t="s">
        <v>16688</v>
      </c>
    </row>
    <row r="8873" spans="1:2" x14ac:dyDescent="0.25">
      <c r="A8873" s="62">
        <v>42182602</v>
      </c>
      <c r="B8873" s="63" t="s">
        <v>5577</v>
      </c>
    </row>
    <row r="8874" spans="1:2" x14ac:dyDescent="0.25">
      <c r="A8874" s="62">
        <v>42182603</v>
      </c>
      <c r="B8874" s="63" t="s">
        <v>15966</v>
      </c>
    </row>
    <row r="8875" spans="1:2" x14ac:dyDescent="0.25">
      <c r="A8875" s="62">
        <v>42182604</v>
      </c>
      <c r="B8875" s="63" t="s">
        <v>16519</v>
      </c>
    </row>
    <row r="8876" spans="1:2" x14ac:dyDescent="0.25">
      <c r="A8876" s="62">
        <v>42182701</v>
      </c>
      <c r="B8876" s="63" t="s">
        <v>9860</v>
      </c>
    </row>
    <row r="8877" spans="1:2" x14ac:dyDescent="0.25">
      <c r="A8877" s="62">
        <v>42182702</v>
      </c>
      <c r="B8877" s="63" t="s">
        <v>3791</v>
      </c>
    </row>
    <row r="8878" spans="1:2" x14ac:dyDescent="0.25">
      <c r="A8878" s="62">
        <v>42182703</v>
      </c>
      <c r="B8878" s="63" t="s">
        <v>4240</v>
      </c>
    </row>
    <row r="8879" spans="1:2" x14ac:dyDescent="0.25">
      <c r="A8879" s="62">
        <v>42182704</v>
      </c>
      <c r="B8879" s="63" t="s">
        <v>7349</v>
      </c>
    </row>
    <row r="8880" spans="1:2" x14ac:dyDescent="0.25">
      <c r="A8880" s="62">
        <v>42182801</v>
      </c>
      <c r="B8880" s="63" t="s">
        <v>4585</v>
      </c>
    </row>
    <row r="8881" spans="1:2" x14ac:dyDescent="0.25">
      <c r="A8881" s="62">
        <v>42182802</v>
      </c>
      <c r="B8881" s="63" t="s">
        <v>14038</v>
      </c>
    </row>
    <row r="8882" spans="1:2" x14ac:dyDescent="0.25">
      <c r="A8882" s="62">
        <v>42182803</v>
      </c>
      <c r="B8882" s="63" t="s">
        <v>16796</v>
      </c>
    </row>
    <row r="8883" spans="1:2" x14ac:dyDescent="0.25">
      <c r="A8883" s="62">
        <v>42182804</v>
      </c>
      <c r="B8883" s="63" t="s">
        <v>8228</v>
      </c>
    </row>
    <row r="8884" spans="1:2" x14ac:dyDescent="0.25">
      <c r="A8884" s="62">
        <v>42182805</v>
      </c>
      <c r="B8884" s="63" t="s">
        <v>14711</v>
      </c>
    </row>
    <row r="8885" spans="1:2" x14ac:dyDescent="0.25">
      <c r="A8885" s="62">
        <v>42182806</v>
      </c>
      <c r="B8885" s="63" t="s">
        <v>16663</v>
      </c>
    </row>
    <row r="8886" spans="1:2" x14ac:dyDescent="0.25">
      <c r="A8886" s="62">
        <v>42182807</v>
      </c>
      <c r="B8886" s="63" t="s">
        <v>5194</v>
      </c>
    </row>
    <row r="8887" spans="1:2" x14ac:dyDescent="0.25">
      <c r="A8887" s="62">
        <v>42182808</v>
      </c>
      <c r="B8887" s="63" t="s">
        <v>9766</v>
      </c>
    </row>
    <row r="8888" spans="1:2" x14ac:dyDescent="0.25">
      <c r="A8888" s="62">
        <v>42182901</v>
      </c>
      <c r="B8888" s="63" t="s">
        <v>3253</v>
      </c>
    </row>
    <row r="8889" spans="1:2" x14ac:dyDescent="0.25">
      <c r="A8889" s="62">
        <v>42182902</v>
      </c>
      <c r="B8889" s="63" t="s">
        <v>3534</v>
      </c>
    </row>
    <row r="8890" spans="1:2" x14ac:dyDescent="0.25">
      <c r="A8890" s="62">
        <v>42182903</v>
      </c>
      <c r="B8890" s="63" t="s">
        <v>9917</v>
      </c>
    </row>
    <row r="8891" spans="1:2" x14ac:dyDescent="0.25">
      <c r="A8891" s="62">
        <v>42182904</v>
      </c>
      <c r="B8891" s="63" t="s">
        <v>11285</v>
      </c>
    </row>
    <row r="8892" spans="1:2" x14ac:dyDescent="0.25">
      <c r="A8892" s="62">
        <v>42183001</v>
      </c>
      <c r="B8892" s="63" t="s">
        <v>15336</v>
      </c>
    </row>
    <row r="8893" spans="1:2" x14ac:dyDescent="0.25">
      <c r="A8893" s="62">
        <v>42183002</v>
      </c>
      <c r="B8893" s="63" t="s">
        <v>4493</v>
      </c>
    </row>
    <row r="8894" spans="1:2" x14ac:dyDescent="0.25">
      <c r="A8894" s="62">
        <v>42183003</v>
      </c>
      <c r="B8894" s="63" t="s">
        <v>1670</v>
      </c>
    </row>
    <row r="8895" spans="1:2" x14ac:dyDescent="0.25">
      <c r="A8895" s="62">
        <v>42183004</v>
      </c>
      <c r="B8895" s="63" t="s">
        <v>3329</v>
      </c>
    </row>
    <row r="8896" spans="1:2" x14ac:dyDescent="0.25">
      <c r="A8896" s="62">
        <v>42183005</v>
      </c>
      <c r="B8896" s="63" t="s">
        <v>802</v>
      </c>
    </row>
    <row r="8897" spans="1:2" x14ac:dyDescent="0.25">
      <c r="A8897" s="62">
        <v>42183006</v>
      </c>
      <c r="B8897" s="63" t="s">
        <v>18816</v>
      </c>
    </row>
    <row r="8898" spans="1:2" x14ac:dyDescent="0.25">
      <c r="A8898" s="62">
        <v>42183007</v>
      </c>
      <c r="B8898" s="63" t="s">
        <v>3076</v>
      </c>
    </row>
    <row r="8899" spans="1:2" x14ac:dyDescent="0.25">
      <c r="A8899" s="62">
        <v>42183008</v>
      </c>
      <c r="B8899" s="63" t="s">
        <v>1077</v>
      </c>
    </row>
    <row r="8900" spans="1:2" x14ac:dyDescent="0.25">
      <c r="A8900" s="62">
        <v>42183009</v>
      </c>
      <c r="B8900" s="63" t="s">
        <v>12358</v>
      </c>
    </row>
    <row r="8901" spans="1:2" x14ac:dyDescent="0.25">
      <c r="A8901" s="62">
        <v>42183010</v>
      </c>
      <c r="B8901" s="63" t="s">
        <v>11592</v>
      </c>
    </row>
    <row r="8902" spans="1:2" x14ac:dyDescent="0.25">
      <c r="A8902" s="62">
        <v>42183011</v>
      </c>
      <c r="B8902" s="63" t="s">
        <v>18323</v>
      </c>
    </row>
    <row r="8903" spans="1:2" x14ac:dyDescent="0.25">
      <c r="A8903" s="62">
        <v>42183012</v>
      </c>
      <c r="B8903" s="63" t="s">
        <v>10428</v>
      </c>
    </row>
    <row r="8904" spans="1:2" x14ac:dyDescent="0.25">
      <c r="A8904" s="62">
        <v>42183013</v>
      </c>
      <c r="B8904" s="63" t="s">
        <v>1850</v>
      </c>
    </row>
    <row r="8905" spans="1:2" x14ac:dyDescent="0.25">
      <c r="A8905" s="62">
        <v>42183014</v>
      </c>
      <c r="B8905" s="63" t="s">
        <v>13964</v>
      </c>
    </row>
    <row r="8906" spans="1:2" x14ac:dyDescent="0.25">
      <c r="A8906" s="62">
        <v>42183015</v>
      </c>
      <c r="B8906" s="63" t="s">
        <v>18532</v>
      </c>
    </row>
    <row r="8907" spans="1:2" x14ac:dyDescent="0.25">
      <c r="A8907" s="62">
        <v>42183016</v>
      </c>
      <c r="B8907" s="63" t="s">
        <v>1541</v>
      </c>
    </row>
    <row r="8908" spans="1:2" x14ac:dyDescent="0.25">
      <c r="A8908" s="62">
        <v>42183017</v>
      </c>
      <c r="B8908" s="63" t="s">
        <v>1263</v>
      </c>
    </row>
    <row r="8909" spans="1:2" x14ac:dyDescent="0.25">
      <c r="A8909" s="62">
        <v>42183018</v>
      </c>
      <c r="B8909" s="63" t="s">
        <v>18640</v>
      </c>
    </row>
    <row r="8910" spans="1:2" x14ac:dyDescent="0.25">
      <c r="A8910" s="62">
        <v>42183019</v>
      </c>
      <c r="B8910" s="63" t="s">
        <v>14369</v>
      </c>
    </row>
    <row r="8911" spans="1:2" x14ac:dyDescent="0.25">
      <c r="A8911" s="62">
        <v>42183020</v>
      </c>
      <c r="B8911" s="63" t="s">
        <v>5735</v>
      </c>
    </row>
    <row r="8912" spans="1:2" x14ac:dyDescent="0.25">
      <c r="A8912" s="62">
        <v>42183021</v>
      </c>
      <c r="B8912" s="63" t="s">
        <v>3152</v>
      </c>
    </row>
    <row r="8913" spans="1:2" x14ac:dyDescent="0.25">
      <c r="A8913" s="62">
        <v>42183022</v>
      </c>
      <c r="B8913" s="63" t="s">
        <v>565</v>
      </c>
    </row>
    <row r="8914" spans="1:2" x14ac:dyDescent="0.25">
      <c r="A8914" s="62">
        <v>42183023</v>
      </c>
      <c r="B8914" s="63" t="s">
        <v>11540</v>
      </c>
    </row>
    <row r="8915" spans="1:2" x14ac:dyDescent="0.25">
      <c r="A8915" s="62">
        <v>42183024</v>
      </c>
      <c r="B8915" s="63" t="s">
        <v>6413</v>
      </c>
    </row>
    <row r="8916" spans="1:2" x14ac:dyDescent="0.25">
      <c r="A8916" s="62">
        <v>42183025</v>
      </c>
      <c r="B8916" s="63" t="s">
        <v>16521</v>
      </c>
    </row>
    <row r="8917" spans="1:2" x14ac:dyDescent="0.25">
      <c r="A8917" s="62">
        <v>42183026</v>
      </c>
      <c r="B8917" s="63" t="s">
        <v>12484</v>
      </c>
    </row>
    <row r="8918" spans="1:2" x14ac:dyDescent="0.25">
      <c r="A8918" s="62">
        <v>42183027</v>
      </c>
      <c r="B8918" s="63" t="s">
        <v>14074</v>
      </c>
    </row>
    <row r="8919" spans="1:2" x14ac:dyDescent="0.25">
      <c r="A8919" s="62">
        <v>42183028</v>
      </c>
      <c r="B8919" s="63" t="s">
        <v>7868</v>
      </c>
    </row>
    <row r="8920" spans="1:2" x14ac:dyDescent="0.25">
      <c r="A8920" s="62">
        <v>42183029</v>
      </c>
      <c r="B8920" s="63" t="s">
        <v>4790</v>
      </c>
    </row>
    <row r="8921" spans="1:2" x14ac:dyDescent="0.25">
      <c r="A8921" s="62">
        <v>42183030</v>
      </c>
      <c r="B8921" s="63" t="s">
        <v>16690</v>
      </c>
    </row>
    <row r="8922" spans="1:2" x14ac:dyDescent="0.25">
      <c r="A8922" s="62">
        <v>42183031</v>
      </c>
      <c r="B8922" s="63" t="s">
        <v>12776</v>
      </c>
    </row>
    <row r="8923" spans="1:2" x14ac:dyDescent="0.25">
      <c r="A8923" s="62">
        <v>42183032</v>
      </c>
      <c r="B8923" s="63" t="s">
        <v>18243</v>
      </c>
    </row>
    <row r="8924" spans="1:2" x14ac:dyDescent="0.25">
      <c r="A8924" s="62">
        <v>42183033</v>
      </c>
      <c r="B8924" s="63" t="s">
        <v>14363</v>
      </c>
    </row>
    <row r="8925" spans="1:2" x14ac:dyDescent="0.25">
      <c r="A8925" s="62">
        <v>42183034</v>
      </c>
      <c r="B8925" s="63" t="s">
        <v>11717</v>
      </c>
    </row>
    <row r="8926" spans="1:2" x14ac:dyDescent="0.25">
      <c r="A8926" s="62">
        <v>42183035</v>
      </c>
      <c r="B8926" s="63" t="s">
        <v>12082</v>
      </c>
    </row>
    <row r="8927" spans="1:2" x14ac:dyDescent="0.25">
      <c r="A8927" s="62">
        <v>42183036</v>
      </c>
      <c r="B8927" s="63" t="s">
        <v>14330</v>
      </c>
    </row>
    <row r="8928" spans="1:2" x14ac:dyDescent="0.25">
      <c r="A8928" s="62">
        <v>42183037</v>
      </c>
      <c r="B8928" s="63" t="s">
        <v>15993</v>
      </c>
    </row>
    <row r="8929" spans="1:2" x14ac:dyDescent="0.25">
      <c r="A8929" s="62">
        <v>42183038</v>
      </c>
      <c r="B8929" s="63" t="s">
        <v>10414</v>
      </c>
    </row>
    <row r="8930" spans="1:2" x14ac:dyDescent="0.25">
      <c r="A8930" s="62">
        <v>42183039</v>
      </c>
      <c r="B8930" s="63" t="s">
        <v>9198</v>
      </c>
    </row>
    <row r="8931" spans="1:2" x14ac:dyDescent="0.25">
      <c r="A8931" s="62">
        <v>42183040</v>
      </c>
      <c r="B8931" s="63" t="s">
        <v>13862</v>
      </c>
    </row>
    <row r="8932" spans="1:2" x14ac:dyDescent="0.25">
      <c r="A8932" s="62">
        <v>42183041</v>
      </c>
      <c r="B8932" s="63" t="s">
        <v>2446</v>
      </c>
    </row>
    <row r="8933" spans="1:2" x14ac:dyDescent="0.25">
      <c r="A8933" s="62">
        <v>42183042</v>
      </c>
      <c r="B8933" s="63" t="s">
        <v>1085</v>
      </c>
    </row>
    <row r="8934" spans="1:2" x14ac:dyDescent="0.25">
      <c r="A8934" s="62">
        <v>42183043</v>
      </c>
      <c r="B8934" s="63" t="s">
        <v>3392</v>
      </c>
    </row>
    <row r="8935" spans="1:2" x14ac:dyDescent="0.25">
      <c r="A8935" s="62">
        <v>42183044</v>
      </c>
      <c r="B8935" s="63" t="s">
        <v>11712</v>
      </c>
    </row>
    <row r="8936" spans="1:2" x14ac:dyDescent="0.25">
      <c r="A8936" s="62">
        <v>42183045</v>
      </c>
      <c r="B8936" s="63" t="s">
        <v>4142</v>
      </c>
    </row>
    <row r="8937" spans="1:2" x14ac:dyDescent="0.25">
      <c r="A8937" s="62">
        <v>42183046</v>
      </c>
      <c r="B8937" s="63" t="s">
        <v>5015</v>
      </c>
    </row>
    <row r="8938" spans="1:2" x14ac:dyDescent="0.25">
      <c r="A8938" s="62">
        <v>42183047</v>
      </c>
      <c r="B8938" s="63" t="s">
        <v>8150</v>
      </c>
    </row>
    <row r="8939" spans="1:2" x14ac:dyDescent="0.25">
      <c r="A8939" s="62">
        <v>42183048</v>
      </c>
      <c r="B8939" s="63" t="s">
        <v>17264</v>
      </c>
    </row>
    <row r="8940" spans="1:2" x14ac:dyDescent="0.25">
      <c r="A8940" s="62">
        <v>42183101</v>
      </c>
      <c r="B8940" s="63" t="s">
        <v>13286</v>
      </c>
    </row>
    <row r="8941" spans="1:2" x14ac:dyDescent="0.25">
      <c r="A8941" s="62">
        <v>42183201</v>
      </c>
      <c r="B8941" s="63" t="s">
        <v>18042</v>
      </c>
    </row>
    <row r="8942" spans="1:2" x14ac:dyDescent="0.25">
      <c r="A8942" s="62">
        <v>42183301</v>
      </c>
      <c r="B8942" s="63" t="s">
        <v>313</v>
      </c>
    </row>
    <row r="8943" spans="1:2" x14ac:dyDescent="0.25">
      <c r="A8943" s="62">
        <v>42191501</v>
      </c>
      <c r="B8943" s="63" t="s">
        <v>6515</v>
      </c>
    </row>
    <row r="8944" spans="1:2" x14ac:dyDescent="0.25">
      <c r="A8944" s="62">
        <v>42191502</v>
      </c>
      <c r="B8944" s="63" t="s">
        <v>10144</v>
      </c>
    </row>
    <row r="8945" spans="1:2" x14ac:dyDescent="0.25">
      <c r="A8945" s="62">
        <v>42191601</v>
      </c>
      <c r="B8945" s="63" t="s">
        <v>17824</v>
      </c>
    </row>
    <row r="8946" spans="1:2" x14ac:dyDescent="0.25">
      <c r="A8946" s="62">
        <v>42191602</v>
      </c>
      <c r="B8946" s="63" t="s">
        <v>4795</v>
      </c>
    </row>
    <row r="8947" spans="1:2" x14ac:dyDescent="0.25">
      <c r="A8947" s="62">
        <v>42191603</v>
      </c>
      <c r="B8947" s="63" t="s">
        <v>389</v>
      </c>
    </row>
    <row r="8948" spans="1:2" x14ac:dyDescent="0.25">
      <c r="A8948" s="62">
        <v>42191604</v>
      </c>
      <c r="B8948" s="63" t="s">
        <v>11080</v>
      </c>
    </row>
    <row r="8949" spans="1:2" x14ac:dyDescent="0.25">
      <c r="A8949" s="62">
        <v>42191605</v>
      </c>
      <c r="B8949" s="63" t="s">
        <v>18014</v>
      </c>
    </row>
    <row r="8950" spans="1:2" x14ac:dyDescent="0.25">
      <c r="A8950" s="62">
        <v>42191606</v>
      </c>
      <c r="B8950" s="63" t="s">
        <v>11079</v>
      </c>
    </row>
    <row r="8951" spans="1:2" x14ac:dyDescent="0.25">
      <c r="A8951" s="62">
        <v>42191607</v>
      </c>
      <c r="B8951" s="63" t="s">
        <v>7724</v>
      </c>
    </row>
    <row r="8952" spans="1:2" x14ac:dyDescent="0.25">
      <c r="A8952" s="62">
        <v>42191608</v>
      </c>
      <c r="B8952" s="63" t="s">
        <v>2402</v>
      </c>
    </row>
    <row r="8953" spans="1:2" x14ac:dyDescent="0.25">
      <c r="A8953" s="62">
        <v>42191609</v>
      </c>
      <c r="B8953" s="63" t="s">
        <v>16090</v>
      </c>
    </row>
    <row r="8954" spans="1:2" x14ac:dyDescent="0.25">
      <c r="A8954" s="62">
        <v>42191610</v>
      </c>
      <c r="B8954" s="63" t="s">
        <v>15060</v>
      </c>
    </row>
    <row r="8955" spans="1:2" x14ac:dyDescent="0.25">
      <c r="A8955" s="62">
        <v>42191611</v>
      </c>
      <c r="B8955" s="63" t="s">
        <v>2138</v>
      </c>
    </row>
    <row r="8956" spans="1:2" x14ac:dyDescent="0.25">
      <c r="A8956" s="62">
        <v>42191612</v>
      </c>
      <c r="B8956" s="63" t="s">
        <v>17143</v>
      </c>
    </row>
    <row r="8957" spans="1:2" x14ac:dyDescent="0.25">
      <c r="A8957" s="62">
        <v>42191701</v>
      </c>
      <c r="B8957" s="63" t="s">
        <v>13415</v>
      </c>
    </row>
    <row r="8958" spans="1:2" x14ac:dyDescent="0.25">
      <c r="A8958" s="62">
        <v>42191702</v>
      </c>
      <c r="B8958" s="63" t="s">
        <v>864</v>
      </c>
    </row>
    <row r="8959" spans="1:2" x14ac:dyDescent="0.25">
      <c r="A8959" s="62">
        <v>42191703</v>
      </c>
      <c r="B8959" s="63" t="s">
        <v>7621</v>
      </c>
    </row>
    <row r="8960" spans="1:2" x14ac:dyDescent="0.25">
      <c r="A8960" s="62">
        <v>42191704</v>
      </c>
      <c r="B8960" s="63" t="s">
        <v>10190</v>
      </c>
    </row>
    <row r="8961" spans="1:2" x14ac:dyDescent="0.25">
      <c r="A8961" s="62">
        <v>42191705</v>
      </c>
      <c r="B8961" s="63" t="s">
        <v>7163</v>
      </c>
    </row>
    <row r="8962" spans="1:2" x14ac:dyDescent="0.25">
      <c r="A8962" s="62">
        <v>42191706</v>
      </c>
      <c r="B8962" s="63" t="s">
        <v>13110</v>
      </c>
    </row>
    <row r="8963" spans="1:2" x14ac:dyDescent="0.25">
      <c r="A8963" s="62">
        <v>42191707</v>
      </c>
      <c r="B8963" s="63" t="s">
        <v>13401</v>
      </c>
    </row>
    <row r="8964" spans="1:2" x14ac:dyDescent="0.25">
      <c r="A8964" s="62">
        <v>42191708</v>
      </c>
      <c r="B8964" s="63" t="s">
        <v>12089</v>
      </c>
    </row>
    <row r="8965" spans="1:2" x14ac:dyDescent="0.25">
      <c r="A8965" s="62">
        <v>42191709</v>
      </c>
      <c r="B8965" s="63" t="s">
        <v>7865</v>
      </c>
    </row>
    <row r="8966" spans="1:2" x14ac:dyDescent="0.25">
      <c r="A8966" s="62">
        <v>42191710</v>
      </c>
      <c r="B8966" s="63" t="s">
        <v>18768</v>
      </c>
    </row>
    <row r="8967" spans="1:2" x14ac:dyDescent="0.25">
      <c r="A8967" s="62">
        <v>42191711</v>
      </c>
      <c r="B8967" s="63" t="s">
        <v>3516</v>
      </c>
    </row>
    <row r="8968" spans="1:2" x14ac:dyDescent="0.25">
      <c r="A8968" s="62">
        <v>42191801</v>
      </c>
      <c r="B8968" s="63" t="s">
        <v>3317</v>
      </c>
    </row>
    <row r="8969" spans="1:2" x14ac:dyDescent="0.25">
      <c r="A8969" s="62">
        <v>42191802</v>
      </c>
      <c r="B8969" s="63" t="s">
        <v>10975</v>
      </c>
    </row>
    <row r="8970" spans="1:2" x14ac:dyDescent="0.25">
      <c r="A8970" s="62">
        <v>42191803</v>
      </c>
      <c r="B8970" s="63" t="s">
        <v>11145</v>
      </c>
    </row>
    <row r="8971" spans="1:2" x14ac:dyDescent="0.25">
      <c r="A8971" s="62">
        <v>42191804</v>
      </c>
      <c r="B8971" s="63" t="s">
        <v>12661</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13293</v>
      </c>
    </row>
    <row r="8976" spans="1:2" x14ac:dyDescent="0.25">
      <c r="A8976" s="62">
        <v>42191809</v>
      </c>
      <c r="B8976" s="63" t="s">
        <v>11480</v>
      </c>
    </row>
    <row r="8977" spans="1:2" x14ac:dyDescent="0.25">
      <c r="A8977" s="62">
        <v>42191810</v>
      </c>
      <c r="B8977" s="63" t="s">
        <v>4003</v>
      </c>
    </row>
    <row r="8978" spans="1:2" x14ac:dyDescent="0.25">
      <c r="A8978" s="62">
        <v>42191811</v>
      </c>
      <c r="B8978" s="63" t="s">
        <v>15397</v>
      </c>
    </row>
    <row r="8979" spans="1:2" x14ac:dyDescent="0.25">
      <c r="A8979" s="62">
        <v>42191812</v>
      </c>
      <c r="B8979" s="63" t="s">
        <v>10666</v>
      </c>
    </row>
    <row r="8980" spans="1:2" x14ac:dyDescent="0.25">
      <c r="A8980" s="62">
        <v>42191813</v>
      </c>
      <c r="B8980" s="63" t="s">
        <v>9889</v>
      </c>
    </row>
    <row r="8981" spans="1:2" x14ac:dyDescent="0.25">
      <c r="A8981" s="62">
        <v>42191814</v>
      </c>
      <c r="B8981" s="63" t="s">
        <v>5433</v>
      </c>
    </row>
    <row r="8982" spans="1:2" x14ac:dyDescent="0.25">
      <c r="A8982" s="62">
        <v>42191901</v>
      </c>
      <c r="B8982" s="63" t="s">
        <v>588</v>
      </c>
    </row>
    <row r="8983" spans="1:2" x14ac:dyDescent="0.25">
      <c r="A8983" s="62">
        <v>42191902</v>
      </c>
      <c r="B8983" s="63" t="s">
        <v>16742</v>
      </c>
    </row>
    <row r="8984" spans="1:2" x14ac:dyDescent="0.25">
      <c r="A8984" s="62">
        <v>42191903</v>
      </c>
      <c r="B8984" s="63" t="s">
        <v>11503</v>
      </c>
    </row>
    <row r="8985" spans="1:2" x14ac:dyDescent="0.25">
      <c r="A8985" s="62">
        <v>42191904</v>
      </c>
      <c r="B8985" s="63" t="s">
        <v>16558</v>
      </c>
    </row>
    <row r="8986" spans="1:2" x14ac:dyDescent="0.25">
      <c r="A8986" s="62">
        <v>42191905</v>
      </c>
      <c r="B8986" s="63" t="s">
        <v>6293</v>
      </c>
    </row>
    <row r="8987" spans="1:2" x14ac:dyDescent="0.25">
      <c r="A8987" s="62">
        <v>42191906</v>
      </c>
      <c r="B8987" s="63" t="s">
        <v>18351</v>
      </c>
    </row>
    <row r="8988" spans="1:2" x14ac:dyDescent="0.25">
      <c r="A8988" s="62">
        <v>42191907</v>
      </c>
      <c r="B8988" s="63" t="s">
        <v>4106</v>
      </c>
    </row>
    <row r="8989" spans="1:2" x14ac:dyDescent="0.25">
      <c r="A8989" s="62">
        <v>42192001</v>
      </c>
      <c r="B8989" s="63" t="s">
        <v>8733</v>
      </c>
    </row>
    <row r="8990" spans="1:2" x14ac:dyDescent="0.25">
      <c r="A8990" s="62">
        <v>42192002</v>
      </c>
      <c r="B8990" s="63" t="s">
        <v>10919</v>
      </c>
    </row>
    <row r="8991" spans="1:2" x14ac:dyDescent="0.25">
      <c r="A8991" s="62">
        <v>42192101</v>
      </c>
      <c r="B8991" s="63" t="s">
        <v>16009</v>
      </c>
    </row>
    <row r="8992" spans="1:2" x14ac:dyDescent="0.25">
      <c r="A8992" s="62">
        <v>42192102</v>
      </c>
      <c r="B8992" s="63" t="s">
        <v>664</v>
      </c>
    </row>
    <row r="8993" spans="1:2" x14ac:dyDescent="0.25">
      <c r="A8993" s="62">
        <v>42192103</v>
      </c>
      <c r="B8993" s="63" t="s">
        <v>221</v>
      </c>
    </row>
    <row r="8994" spans="1:2" x14ac:dyDescent="0.25">
      <c r="A8994" s="62">
        <v>42192104</v>
      </c>
      <c r="B8994" s="63" t="s">
        <v>1264</v>
      </c>
    </row>
    <row r="8995" spans="1:2" x14ac:dyDescent="0.25">
      <c r="A8995" s="62">
        <v>42192106</v>
      </c>
      <c r="B8995" s="63" t="s">
        <v>6353</v>
      </c>
    </row>
    <row r="8996" spans="1:2" x14ac:dyDescent="0.25">
      <c r="A8996" s="62">
        <v>42192107</v>
      </c>
      <c r="B8996" s="63" t="s">
        <v>5457</v>
      </c>
    </row>
    <row r="8997" spans="1:2" x14ac:dyDescent="0.25">
      <c r="A8997" s="62">
        <v>42192201</v>
      </c>
      <c r="B8997" s="63" t="s">
        <v>7482</v>
      </c>
    </row>
    <row r="8998" spans="1:2" x14ac:dyDescent="0.25">
      <c r="A8998" s="62">
        <v>42192202</v>
      </c>
      <c r="B8998" s="63" t="s">
        <v>12476</v>
      </c>
    </row>
    <row r="8999" spans="1:2" x14ac:dyDescent="0.25">
      <c r="A8999" s="62">
        <v>42192203</v>
      </c>
      <c r="B8999" s="63" t="s">
        <v>18421</v>
      </c>
    </row>
    <row r="9000" spans="1:2" x14ac:dyDescent="0.25">
      <c r="A9000" s="62">
        <v>42192204</v>
      </c>
      <c r="B9000" s="63" t="s">
        <v>13051</v>
      </c>
    </row>
    <row r="9001" spans="1:2" x14ac:dyDescent="0.25">
      <c r="A9001" s="62">
        <v>42192205</v>
      </c>
      <c r="B9001" s="63" t="s">
        <v>18430</v>
      </c>
    </row>
    <row r="9002" spans="1:2" x14ac:dyDescent="0.25">
      <c r="A9002" s="62">
        <v>42192206</v>
      </c>
      <c r="B9002" s="63" t="s">
        <v>10165</v>
      </c>
    </row>
    <row r="9003" spans="1:2" x14ac:dyDescent="0.25">
      <c r="A9003" s="62">
        <v>42192207</v>
      </c>
      <c r="B9003" s="63" t="s">
        <v>5805</v>
      </c>
    </row>
    <row r="9004" spans="1:2" x14ac:dyDescent="0.25">
      <c r="A9004" s="62">
        <v>42192208</v>
      </c>
      <c r="B9004" s="63" t="s">
        <v>12811</v>
      </c>
    </row>
    <row r="9005" spans="1:2" x14ac:dyDescent="0.25">
      <c r="A9005" s="62">
        <v>42192209</v>
      </c>
      <c r="B9005" s="63" t="s">
        <v>1680</v>
      </c>
    </row>
    <row r="9006" spans="1:2" x14ac:dyDescent="0.25">
      <c r="A9006" s="62">
        <v>42192210</v>
      </c>
      <c r="B9006" s="63" t="s">
        <v>15127</v>
      </c>
    </row>
    <row r="9007" spans="1:2" x14ac:dyDescent="0.25">
      <c r="A9007" s="62">
        <v>42192211</v>
      </c>
      <c r="B9007" s="63" t="s">
        <v>16434</v>
      </c>
    </row>
    <row r="9008" spans="1:2" x14ac:dyDescent="0.25">
      <c r="A9008" s="62">
        <v>42192212</v>
      </c>
      <c r="B9008" s="63" t="s">
        <v>3502</v>
      </c>
    </row>
    <row r="9009" spans="1:2" x14ac:dyDescent="0.25">
      <c r="A9009" s="62">
        <v>42192213</v>
      </c>
      <c r="B9009" s="63" t="s">
        <v>3925</v>
      </c>
    </row>
    <row r="9010" spans="1:2" x14ac:dyDescent="0.25">
      <c r="A9010" s="62">
        <v>42192301</v>
      </c>
      <c r="B9010" s="63" t="s">
        <v>9430</v>
      </c>
    </row>
    <row r="9011" spans="1:2" x14ac:dyDescent="0.25">
      <c r="A9011" s="62">
        <v>42192302</v>
      </c>
      <c r="B9011" s="63" t="s">
        <v>17920</v>
      </c>
    </row>
    <row r="9012" spans="1:2" x14ac:dyDescent="0.25">
      <c r="A9012" s="62">
        <v>42192303</v>
      </c>
      <c r="B9012" s="63" t="s">
        <v>6965</v>
      </c>
    </row>
    <row r="9013" spans="1:2" x14ac:dyDescent="0.25">
      <c r="A9013" s="62">
        <v>42192304</v>
      </c>
      <c r="B9013" s="63" t="s">
        <v>13265</v>
      </c>
    </row>
    <row r="9014" spans="1:2" x14ac:dyDescent="0.25">
      <c r="A9014" s="62">
        <v>42192305</v>
      </c>
      <c r="B9014" s="63" t="s">
        <v>1050</v>
      </c>
    </row>
    <row r="9015" spans="1:2" x14ac:dyDescent="0.25">
      <c r="A9015" s="62">
        <v>42192401</v>
      </c>
      <c r="B9015" s="63" t="s">
        <v>12025</v>
      </c>
    </row>
    <row r="9016" spans="1:2" x14ac:dyDescent="0.25">
      <c r="A9016" s="62">
        <v>42192402</v>
      </c>
      <c r="B9016" s="63" t="s">
        <v>18617</v>
      </c>
    </row>
    <row r="9017" spans="1:2" x14ac:dyDescent="0.25">
      <c r="A9017" s="62">
        <v>42192403</v>
      </c>
      <c r="B9017" s="63" t="s">
        <v>407</v>
      </c>
    </row>
    <row r="9018" spans="1:2" x14ac:dyDescent="0.25">
      <c r="A9018" s="62">
        <v>42192404</v>
      </c>
      <c r="B9018" s="63" t="s">
        <v>11925</v>
      </c>
    </row>
    <row r="9019" spans="1:2" x14ac:dyDescent="0.25">
      <c r="A9019" s="62">
        <v>42192405</v>
      </c>
      <c r="B9019" s="63" t="s">
        <v>17710</v>
      </c>
    </row>
    <row r="9020" spans="1:2" x14ac:dyDescent="0.25">
      <c r="A9020" s="62">
        <v>42192406</v>
      </c>
      <c r="B9020" s="63" t="s">
        <v>4267</v>
      </c>
    </row>
    <row r="9021" spans="1:2" x14ac:dyDescent="0.25">
      <c r="A9021" s="62">
        <v>42192501</v>
      </c>
      <c r="B9021" s="63" t="s">
        <v>15742</v>
      </c>
    </row>
    <row r="9022" spans="1:2" x14ac:dyDescent="0.25">
      <c r="A9022" s="62">
        <v>42192502</v>
      </c>
      <c r="B9022" s="63" t="s">
        <v>10503</v>
      </c>
    </row>
    <row r="9023" spans="1:2" x14ac:dyDescent="0.25">
      <c r="A9023" s="62">
        <v>42192601</v>
      </c>
      <c r="B9023" s="63" t="s">
        <v>8645</v>
      </c>
    </row>
    <row r="9024" spans="1:2" x14ac:dyDescent="0.25">
      <c r="A9024" s="62">
        <v>42192602</v>
      </c>
      <c r="B9024" s="63" t="s">
        <v>8336</v>
      </c>
    </row>
    <row r="9025" spans="1:2" x14ac:dyDescent="0.25">
      <c r="A9025" s="62">
        <v>42192603</v>
      </c>
      <c r="B9025" s="63" t="s">
        <v>8313</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8424</v>
      </c>
    </row>
    <row r="9030" spans="1:2" x14ac:dyDescent="0.25">
      <c r="A9030" s="62">
        <v>42201503</v>
      </c>
      <c r="B9030" s="63" t="s">
        <v>6827</v>
      </c>
    </row>
    <row r="9031" spans="1:2" x14ac:dyDescent="0.25">
      <c r="A9031" s="62">
        <v>42201504</v>
      </c>
      <c r="B9031" s="63" t="s">
        <v>4836</v>
      </c>
    </row>
    <row r="9032" spans="1:2" x14ac:dyDescent="0.25">
      <c r="A9032" s="62">
        <v>42201505</v>
      </c>
      <c r="B9032" s="63" t="s">
        <v>13342</v>
      </c>
    </row>
    <row r="9033" spans="1:2" x14ac:dyDescent="0.25">
      <c r="A9033" s="62">
        <v>42201506</v>
      </c>
      <c r="B9033" s="63" t="s">
        <v>1163</v>
      </c>
    </row>
    <row r="9034" spans="1:2" x14ac:dyDescent="0.25">
      <c r="A9034" s="62">
        <v>42201507</v>
      </c>
      <c r="B9034" s="63" t="s">
        <v>3283</v>
      </c>
    </row>
    <row r="9035" spans="1:2" x14ac:dyDescent="0.25">
      <c r="A9035" s="62">
        <v>42201508</v>
      </c>
      <c r="B9035" s="63" t="s">
        <v>6457</v>
      </c>
    </row>
    <row r="9036" spans="1:2" x14ac:dyDescent="0.25">
      <c r="A9036" s="62">
        <v>42201509</v>
      </c>
      <c r="B9036" s="63" t="s">
        <v>8721</v>
      </c>
    </row>
    <row r="9037" spans="1:2" x14ac:dyDescent="0.25">
      <c r="A9037" s="62">
        <v>42201510</v>
      </c>
      <c r="B9037" s="63" t="s">
        <v>15565</v>
      </c>
    </row>
    <row r="9038" spans="1:2" x14ac:dyDescent="0.25">
      <c r="A9038" s="62">
        <v>42201511</v>
      </c>
      <c r="B9038" s="63" t="s">
        <v>6158</v>
      </c>
    </row>
    <row r="9039" spans="1:2" x14ac:dyDescent="0.25">
      <c r="A9039" s="62">
        <v>42201512</v>
      </c>
      <c r="B9039" s="63" t="s">
        <v>2370</v>
      </c>
    </row>
    <row r="9040" spans="1:2" x14ac:dyDescent="0.25">
      <c r="A9040" s="62">
        <v>42201513</v>
      </c>
      <c r="B9040" s="63" t="s">
        <v>1259</v>
      </c>
    </row>
    <row r="9041" spans="1:2" x14ac:dyDescent="0.25">
      <c r="A9041" s="62">
        <v>42201601</v>
      </c>
      <c r="B9041" s="63" t="s">
        <v>423</v>
      </c>
    </row>
    <row r="9042" spans="1:2" x14ac:dyDescent="0.25">
      <c r="A9042" s="62">
        <v>42201602</v>
      </c>
      <c r="B9042" s="63" t="s">
        <v>14416</v>
      </c>
    </row>
    <row r="9043" spans="1:2" x14ac:dyDescent="0.25">
      <c r="A9043" s="62">
        <v>42201603</v>
      </c>
      <c r="B9043" s="63" t="s">
        <v>5355</v>
      </c>
    </row>
    <row r="9044" spans="1:2" x14ac:dyDescent="0.25">
      <c r="A9044" s="62">
        <v>42201604</v>
      </c>
      <c r="B9044" s="63" t="s">
        <v>6541</v>
      </c>
    </row>
    <row r="9045" spans="1:2" x14ac:dyDescent="0.25">
      <c r="A9045" s="62">
        <v>42201605</v>
      </c>
      <c r="B9045" s="63" t="s">
        <v>11455</v>
      </c>
    </row>
    <row r="9046" spans="1:2" x14ac:dyDescent="0.25">
      <c r="A9046" s="62">
        <v>42201606</v>
      </c>
      <c r="B9046" s="63" t="s">
        <v>16772</v>
      </c>
    </row>
    <row r="9047" spans="1:2" x14ac:dyDescent="0.25">
      <c r="A9047" s="62">
        <v>42201607</v>
      </c>
      <c r="B9047" s="63" t="s">
        <v>9511</v>
      </c>
    </row>
    <row r="9048" spans="1:2" x14ac:dyDescent="0.25">
      <c r="A9048" s="62">
        <v>42201608</v>
      </c>
      <c r="B9048" s="63" t="s">
        <v>13597</v>
      </c>
    </row>
    <row r="9049" spans="1:2" x14ac:dyDescent="0.25">
      <c r="A9049" s="62">
        <v>42201609</v>
      </c>
      <c r="B9049" s="63" t="s">
        <v>5942</v>
      </c>
    </row>
    <row r="9050" spans="1:2" x14ac:dyDescent="0.25">
      <c r="A9050" s="62">
        <v>42201610</v>
      </c>
      <c r="B9050" s="63" t="s">
        <v>7224</v>
      </c>
    </row>
    <row r="9051" spans="1:2" x14ac:dyDescent="0.25">
      <c r="A9051" s="62">
        <v>42201611</v>
      </c>
      <c r="B9051" s="63" t="s">
        <v>11874</v>
      </c>
    </row>
    <row r="9052" spans="1:2" x14ac:dyDescent="0.25">
      <c r="A9052" s="62">
        <v>42201701</v>
      </c>
      <c r="B9052" s="63" t="s">
        <v>9524</v>
      </c>
    </row>
    <row r="9053" spans="1:2" x14ac:dyDescent="0.25">
      <c r="A9053" s="62">
        <v>42201702</v>
      </c>
      <c r="B9053" s="63" t="s">
        <v>1267</v>
      </c>
    </row>
    <row r="9054" spans="1:2" x14ac:dyDescent="0.25">
      <c r="A9054" s="62">
        <v>42201703</v>
      </c>
      <c r="B9054" s="63" t="s">
        <v>5617</v>
      </c>
    </row>
    <row r="9055" spans="1:2" x14ac:dyDescent="0.25">
      <c r="A9055" s="62">
        <v>42201704</v>
      </c>
      <c r="B9055" s="63" t="s">
        <v>8149</v>
      </c>
    </row>
    <row r="9056" spans="1:2" x14ac:dyDescent="0.25">
      <c r="A9056" s="62">
        <v>42201705</v>
      </c>
      <c r="B9056" s="63" t="s">
        <v>15845</v>
      </c>
    </row>
    <row r="9057" spans="1:2" x14ac:dyDescent="0.25">
      <c r="A9057" s="62">
        <v>42201706</v>
      </c>
      <c r="B9057" s="63" t="s">
        <v>2387</v>
      </c>
    </row>
    <row r="9058" spans="1:2" x14ac:dyDescent="0.25">
      <c r="A9058" s="62">
        <v>42201707</v>
      </c>
      <c r="B9058" s="63" t="s">
        <v>6041</v>
      </c>
    </row>
    <row r="9059" spans="1:2" x14ac:dyDescent="0.25">
      <c r="A9059" s="62">
        <v>42201708</v>
      </c>
      <c r="B9059" s="63" t="s">
        <v>10470</v>
      </c>
    </row>
    <row r="9060" spans="1:2" x14ac:dyDescent="0.25">
      <c r="A9060" s="62">
        <v>42201709</v>
      </c>
      <c r="B9060" s="63" t="s">
        <v>4821</v>
      </c>
    </row>
    <row r="9061" spans="1:2" x14ac:dyDescent="0.25">
      <c r="A9061" s="62">
        <v>42201710</v>
      </c>
      <c r="B9061" s="63" t="s">
        <v>8323</v>
      </c>
    </row>
    <row r="9062" spans="1:2" x14ac:dyDescent="0.25">
      <c r="A9062" s="62">
        <v>42201711</v>
      </c>
      <c r="B9062" s="63" t="s">
        <v>11631</v>
      </c>
    </row>
    <row r="9063" spans="1:2" x14ac:dyDescent="0.25">
      <c r="A9063" s="62">
        <v>42201712</v>
      </c>
      <c r="B9063" s="63" t="s">
        <v>1971</v>
      </c>
    </row>
    <row r="9064" spans="1:2" x14ac:dyDescent="0.25">
      <c r="A9064" s="62">
        <v>42201713</v>
      </c>
      <c r="B9064" s="63" t="s">
        <v>13303</v>
      </c>
    </row>
    <row r="9065" spans="1:2" x14ac:dyDescent="0.25">
      <c r="A9065" s="62">
        <v>42201714</v>
      </c>
      <c r="B9065" s="63" t="s">
        <v>6144</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2508</v>
      </c>
    </row>
    <row r="9070" spans="1:2" x14ac:dyDescent="0.25">
      <c r="A9070" s="62">
        <v>42201719</v>
      </c>
      <c r="B9070" s="63" t="s">
        <v>8863</v>
      </c>
    </row>
    <row r="9071" spans="1:2" x14ac:dyDescent="0.25">
      <c r="A9071" s="62">
        <v>42201801</v>
      </c>
      <c r="B9071" s="63" t="s">
        <v>4157</v>
      </c>
    </row>
    <row r="9072" spans="1:2" x14ac:dyDescent="0.25">
      <c r="A9072" s="62">
        <v>42201802</v>
      </c>
      <c r="B9072" s="63" t="s">
        <v>3665</v>
      </c>
    </row>
    <row r="9073" spans="1:2" x14ac:dyDescent="0.25">
      <c r="A9073" s="62">
        <v>42201803</v>
      </c>
      <c r="B9073" s="63" t="s">
        <v>15753</v>
      </c>
    </row>
    <row r="9074" spans="1:2" x14ac:dyDescent="0.25">
      <c r="A9074" s="62">
        <v>42201804</v>
      </c>
      <c r="B9074" s="63" t="s">
        <v>15684</v>
      </c>
    </row>
    <row r="9075" spans="1:2" x14ac:dyDescent="0.25">
      <c r="A9075" s="62">
        <v>42201805</v>
      </c>
      <c r="B9075" s="63" t="s">
        <v>12421</v>
      </c>
    </row>
    <row r="9076" spans="1:2" x14ac:dyDescent="0.25">
      <c r="A9076" s="62">
        <v>42201806</v>
      </c>
      <c r="B9076" s="63" t="s">
        <v>9382</v>
      </c>
    </row>
    <row r="9077" spans="1:2" x14ac:dyDescent="0.25">
      <c r="A9077" s="62">
        <v>42201807</v>
      </c>
      <c r="B9077" s="63" t="s">
        <v>9138</v>
      </c>
    </row>
    <row r="9078" spans="1:2" x14ac:dyDescent="0.25">
      <c r="A9078" s="62">
        <v>42201808</v>
      </c>
      <c r="B9078" s="63" t="s">
        <v>2731</v>
      </c>
    </row>
    <row r="9079" spans="1:2" x14ac:dyDescent="0.25">
      <c r="A9079" s="62">
        <v>42201809</v>
      </c>
      <c r="B9079" s="63" t="s">
        <v>12728</v>
      </c>
    </row>
    <row r="9080" spans="1:2" x14ac:dyDescent="0.25">
      <c r="A9080" s="62">
        <v>42201810</v>
      </c>
      <c r="B9080" s="63" t="s">
        <v>9999</v>
      </c>
    </row>
    <row r="9081" spans="1:2" x14ac:dyDescent="0.25">
      <c r="A9081" s="62">
        <v>42201811</v>
      </c>
      <c r="B9081" s="63" t="s">
        <v>16584</v>
      </c>
    </row>
    <row r="9082" spans="1:2" x14ac:dyDescent="0.25">
      <c r="A9082" s="62">
        <v>42201812</v>
      </c>
      <c r="B9082" s="63" t="s">
        <v>16548</v>
      </c>
    </row>
    <row r="9083" spans="1:2" x14ac:dyDescent="0.25">
      <c r="A9083" s="62">
        <v>42201813</v>
      </c>
      <c r="B9083" s="63" t="s">
        <v>16095</v>
      </c>
    </row>
    <row r="9084" spans="1:2" x14ac:dyDescent="0.25">
      <c r="A9084" s="62">
        <v>42201814</v>
      </c>
      <c r="B9084" s="63" t="s">
        <v>16202</v>
      </c>
    </row>
    <row r="9085" spans="1:2" x14ac:dyDescent="0.25">
      <c r="A9085" s="62">
        <v>42201815</v>
      </c>
      <c r="B9085" s="63" t="s">
        <v>9164</v>
      </c>
    </row>
    <row r="9086" spans="1:2" x14ac:dyDescent="0.25">
      <c r="A9086" s="62">
        <v>42201816</v>
      </c>
      <c r="B9086" s="63" t="s">
        <v>7263</v>
      </c>
    </row>
    <row r="9087" spans="1:2" x14ac:dyDescent="0.25">
      <c r="A9087" s="62">
        <v>42201817</v>
      </c>
      <c r="B9087" s="63" t="s">
        <v>3008</v>
      </c>
    </row>
    <row r="9088" spans="1:2" x14ac:dyDescent="0.25">
      <c r="A9088" s="62">
        <v>42201818</v>
      </c>
      <c r="B9088" s="63" t="s">
        <v>1975</v>
      </c>
    </row>
    <row r="9089" spans="1:2" x14ac:dyDescent="0.25">
      <c r="A9089" s="62">
        <v>42201819</v>
      </c>
      <c r="B9089" s="63" t="s">
        <v>6127</v>
      </c>
    </row>
    <row r="9090" spans="1:2" x14ac:dyDescent="0.25">
      <c r="A9090" s="62">
        <v>42201820</v>
      </c>
      <c r="B9090" s="63" t="s">
        <v>16812</v>
      </c>
    </row>
    <row r="9091" spans="1:2" x14ac:dyDescent="0.25">
      <c r="A9091" s="62">
        <v>42201821</v>
      </c>
      <c r="B9091" s="63" t="s">
        <v>17500</v>
      </c>
    </row>
    <row r="9092" spans="1:2" x14ac:dyDescent="0.25">
      <c r="A9092" s="62">
        <v>42201822</v>
      </c>
      <c r="B9092" s="63" t="s">
        <v>5547</v>
      </c>
    </row>
    <row r="9093" spans="1:2" x14ac:dyDescent="0.25">
      <c r="A9093" s="62">
        <v>42201823</v>
      </c>
      <c r="B9093" s="63" t="s">
        <v>17686</v>
      </c>
    </row>
    <row r="9094" spans="1:2" x14ac:dyDescent="0.25">
      <c r="A9094" s="62">
        <v>42201824</v>
      </c>
      <c r="B9094" s="63" t="s">
        <v>11605</v>
      </c>
    </row>
    <row r="9095" spans="1:2" x14ac:dyDescent="0.25">
      <c r="A9095" s="62">
        <v>42201825</v>
      </c>
      <c r="B9095" s="63" t="s">
        <v>12430</v>
      </c>
    </row>
    <row r="9096" spans="1:2" x14ac:dyDescent="0.25">
      <c r="A9096" s="62">
        <v>42201826</v>
      </c>
      <c r="B9096" s="63" t="s">
        <v>1635</v>
      </c>
    </row>
    <row r="9097" spans="1:2" x14ac:dyDescent="0.25">
      <c r="A9097" s="62">
        <v>42201827</v>
      </c>
      <c r="B9097" s="63" t="s">
        <v>8747</v>
      </c>
    </row>
    <row r="9098" spans="1:2" x14ac:dyDescent="0.25">
      <c r="A9098" s="62">
        <v>42201828</v>
      </c>
      <c r="B9098" s="63" t="s">
        <v>17761</v>
      </c>
    </row>
    <row r="9099" spans="1:2" x14ac:dyDescent="0.25">
      <c r="A9099" s="62">
        <v>42201829</v>
      </c>
      <c r="B9099" s="63" t="s">
        <v>10108</v>
      </c>
    </row>
    <row r="9100" spans="1:2" x14ac:dyDescent="0.25">
      <c r="A9100" s="62">
        <v>42201830</v>
      </c>
      <c r="B9100" s="63" t="s">
        <v>7565</v>
      </c>
    </row>
    <row r="9101" spans="1:2" x14ac:dyDescent="0.25">
      <c r="A9101" s="62">
        <v>42201831</v>
      </c>
      <c r="B9101" s="63" t="s">
        <v>11599</v>
      </c>
    </row>
    <row r="9102" spans="1:2" x14ac:dyDescent="0.25">
      <c r="A9102" s="62">
        <v>42201832</v>
      </c>
      <c r="B9102" s="63" t="s">
        <v>18477</v>
      </c>
    </row>
    <row r="9103" spans="1:2" x14ac:dyDescent="0.25">
      <c r="A9103" s="62">
        <v>42201833</v>
      </c>
      <c r="B9103" s="63" t="s">
        <v>9573</v>
      </c>
    </row>
    <row r="9104" spans="1:2" x14ac:dyDescent="0.25">
      <c r="A9104" s="62">
        <v>42201834</v>
      </c>
      <c r="B9104" s="63" t="s">
        <v>10040</v>
      </c>
    </row>
    <row r="9105" spans="1:2" x14ac:dyDescent="0.25">
      <c r="A9105" s="62">
        <v>42201835</v>
      </c>
      <c r="B9105" s="63" t="s">
        <v>9235</v>
      </c>
    </row>
    <row r="9106" spans="1:2" x14ac:dyDescent="0.25">
      <c r="A9106" s="62">
        <v>42201836</v>
      </c>
      <c r="B9106" s="63" t="s">
        <v>13367</v>
      </c>
    </row>
    <row r="9107" spans="1:2" x14ac:dyDescent="0.25">
      <c r="A9107" s="62">
        <v>42201837</v>
      </c>
      <c r="B9107" s="63" t="s">
        <v>13802</v>
      </c>
    </row>
    <row r="9108" spans="1:2" x14ac:dyDescent="0.25">
      <c r="A9108" s="62">
        <v>42201838</v>
      </c>
      <c r="B9108" s="63" t="s">
        <v>5674</v>
      </c>
    </row>
    <row r="9109" spans="1:2" x14ac:dyDescent="0.25">
      <c r="A9109" s="62">
        <v>42201839</v>
      </c>
      <c r="B9109" s="63" t="s">
        <v>6061</v>
      </c>
    </row>
    <row r="9110" spans="1:2" x14ac:dyDescent="0.25">
      <c r="A9110" s="62">
        <v>42201840</v>
      </c>
      <c r="B9110" s="63" t="s">
        <v>18558</v>
      </c>
    </row>
    <row r="9111" spans="1:2" x14ac:dyDescent="0.25">
      <c r="A9111" s="62">
        <v>42201841</v>
      </c>
      <c r="B9111" s="63" t="s">
        <v>3590</v>
      </c>
    </row>
    <row r="9112" spans="1:2" x14ac:dyDescent="0.25">
      <c r="A9112" s="62">
        <v>42201901</v>
      </c>
      <c r="B9112" s="63" t="s">
        <v>7151</v>
      </c>
    </row>
    <row r="9113" spans="1:2" x14ac:dyDescent="0.25">
      <c r="A9113" s="62">
        <v>42201902</v>
      </c>
      <c r="B9113" s="63" t="s">
        <v>4663</v>
      </c>
    </row>
    <row r="9114" spans="1:2" x14ac:dyDescent="0.25">
      <c r="A9114" s="62">
        <v>42201903</v>
      </c>
      <c r="B9114" s="63" t="s">
        <v>11031</v>
      </c>
    </row>
    <row r="9115" spans="1:2" x14ac:dyDescent="0.25">
      <c r="A9115" s="62">
        <v>42201904</v>
      </c>
      <c r="B9115" s="63" t="s">
        <v>12536</v>
      </c>
    </row>
    <row r="9116" spans="1:2" x14ac:dyDescent="0.25">
      <c r="A9116" s="62">
        <v>42201905</v>
      </c>
      <c r="B9116" s="63" t="s">
        <v>7528</v>
      </c>
    </row>
    <row r="9117" spans="1:2" x14ac:dyDescent="0.25">
      <c r="A9117" s="62">
        <v>42201906</v>
      </c>
      <c r="B9117" s="63" t="s">
        <v>12813</v>
      </c>
    </row>
    <row r="9118" spans="1:2" x14ac:dyDescent="0.25">
      <c r="A9118" s="62">
        <v>42201907</v>
      </c>
      <c r="B9118" s="63" t="s">
        <v>3834</v>
      </c>
    </row>
    <row r="9119" spans="1:2" x14ac:dyDescent="0.25">
      <c r="A9119" s="62">
        <v>42201908</v>
      </c>
      <c r="B9119" s="63" t="s">
        <v>5579</v>
      </c>
    </row>
    <row r="9120" spans="1:2" x14ac:dyDescent="0.25">
      <c r="A9120" s="62">
        <v>42202001</v>
      </c>
      <c r="B9120" s="63" t="s">
        <v>7827</v>
      </c>
    </row>
    <row r="9121" spans="1:2" x14ac:dyDescent="0.25">
      <c r="A9121" s="62">
        <v>42202002</v>
      </c>
      <c r="B9121" s="63" t="s">
        <v>17441</v>
      </c>
    </row>
    <row r="9122" spans="1:2" x14ac:dyDescent="0.25">
      <c r="A9122" s="62">
        <v>42202003</v>
      </c>
      <c r="B9122" s="63" t="s">
        <v>4611</v>
      </c>
    </row>
    <row r="9123" spans="1:2" x14ac:dyDescent="0.25">
      <c r="A9123" s="62">
        <v>42202004</v>
      </c>
      <c r="B9123" s="63" t="s">
        <v>18750</v>
      </c>
    </row>
    <row r="9124" spans="1:2" x14ac:dyDescent="0.25">
      <c r="A9124" s="62">
        <v>42202005</v>
      </c>
      <c r="B9124" s="63" t="s">
        <v>16275</v>
      </c>
    </row>
    <row r="9125" spans="1:2" x14ac:dyDescent="0.25">
      <c r="A9125" s="62">
        <v>42202101</v>
      </c>
      <c r="B9125" s="63" t="s">
        <v>14056</v>
      </c>
    </row>
    <row r="9126" spans="1:2" x14ac:dyDescent="0.25">
      <c r="A9126" s="62">
        <v>42202102</v>
      </c>
      <c r="B9126" s="63" t="s">
        <v>10421</v>
      </c>
    </row>
    <row r="9127" spans="1:2" x14ac:dyDescent="0.25">
      <c r="A9127" s="62">
        <v>42202103</v>
      </c>
      <c r="B9127" s="63" t="s">
        <v>7964</v>
      </c>
    </row>
    <row r="9128" spans="1:2" x14ac:dyDescent="0.25">
      <c r="A9128" s="62">
        <v>42202104</v>
      </c>
      <c r="B9128" s="63" t="s">
        <v>10175</v>
      </c>
    </row>
    <row r="9129" spans="1:2" x14ac:dyDescent="0.25">
      <c r="A9129" s="62">
        <v>42202105</v>
      </c>
      <c r="B9129" s="63" t="s">
        <v>7989</v>
      </c>
    </row>
    <row r="9130" spans="1:2" x14ac:dyDescent="0.25">
      <c r="A9130" s="62">
        <v>42202201</v>
      </c>
      <c r="B9130" s="63" t="s">
        <v>4261</v>
      </c>
    </row>
    <row r="9131" spans="1:2" x14ac:dyDescent="0.25">
      <c r="A9131" s="62">
        <v>42202202</v>
      </c>
      <c r="B9131" s="63" t="s">
        <v>15544</v>
      </c>
    </row>
    <row r="9132" spans="1:2" x14ac:dyDescent="0.25">
      <c r="A9132" s="62">
        <v>42202203</v>
      </c>
      <c r="B9132" s="63" t="s">
        <v>4136</v>
      </c>
    </row>
    <row r="9133" spans="1:2" x14ac:dyDescent="0.25">
      <c r="A9133" s="62">
        <v>42202301</v>
      </c>
      <c r="B9133" s="63" t="s">
        <v>16436</v>
      </c>
    </row>
    <row r="9134" spans="1:2" x14ac:dyDescent="0.25">
      <c r="A9134" s="62">
        <v>42202302</v>
      </c>
      <c r="B9134" s="63" t="s">
        <v>924</v>
      </c>
    </row>
    <row r="9135" spans="1:2" x14ac:dyDescent="0.25">
      <c r="A9135" s="62">
        <v>42202303</v>
      </c>
      <c r="B9135" s="63" t="s">
        <v>11858</v>
      </c>
    </row>
    <row r="9136" spans="1:2" x14ac:dyDescent="0.25">
      <c r="A9136" s="62">
        <v>42202401</v>
      </c>
      <c r="B9136" s="63" t="s">
        <v>16327</v>
      </c>
    </row>
    <row r="9137" spans="1:2" x14ac:dyDescent="0.25">
      <c r="A9137" s="62">
        <v>42202501</v>
      </c>
      <c r="B9137" s="63" t="s">
        <v>17551</v>
      </c>
    </row>
    <row r="9138" spans="1:2" x14ac:dyDescent="0.25">
      <c r="A9138" s="62">
        <v>42202601</v>
      </c>
      <c r="B9138" s="63" t="s">
        <v>17693</v>
      </c>
    </row>
    <row r="9139" spans="1:2" x14ac:dyDescent="0.25">
      <c r="A9139" s="62">
        <v>42202602</v>
      </c>
      <c r="B9139" s="63" t="s">
        <v>6362</v>
      </c>
    </row>
    <row r="9140" spans="1:2" x14ac:dyDescent="0.25">
      <c r="A9140" s="62">
        <v>42202701</v>
      </c>
      <c r="B9140" s="63" t="s">
        <v>7512</v>
      </c>
    </row>
    <row r="9141" spans="1:2" x14ac:dyDescent="0.25">
      <c r="A9141" s="62">
        <v>42202702</v>
      </c>
      <c r="B9141" s="63" t="s">
        <v>18553</v>
      </c>
    </row>
    <row r="9142" spans="1:2" x14ac:dyDescent="0.25">
      <c r="A9142" s="62">
        <v>42202703</v>
      </c>
      <c r="B9142" s="63" t="s">
        <v>9891</v>
      </c>
    </row>
    <row r="9143" spans="1:2" x14ac:dyDescent="0.25">
      <c r="A9143" s="62">
        <v>42202704</v>
      </c>
      <c r="B9143" s="63" t="s">
        <v>14350</v>
      </c>
    </row>
    <row r="9144" spans="1:2" x14ac:dyDescent="0.25">
      <c r="A9144" s="62">
        <v>42202801</v>
      </c>
      <c r="B9144" s="63" t="s">
        <v>3380</v>
      </c>
    </row>
    <row r="9145" spans="1:2" x14ac:dyDescent="0.25">
      <c r="A9145" s="62">
        <v>42202802</v>
      </c>
      <c r="B9145" s="63" t="s">
        <v>13645</v>
      </c>
    </row>
    <row r="9146" spans="1:2" x14ac:dyDescent="0.25">
      <c r="A9146" s="62">
        <v>42202901</v>
      </c>
      <c r="B9146" s="63" t="s">
        <v>468</v>
      </c>
    </row>
    <row r="9147" spans="1:2" x14ac:dyDescent="0.25">
      <c r="A9147" s="62">
        <v>42203001</v>
      </c>
      <c r="B9147" s="63" t="s">
        <v>15630</v>
      </c>
    </row>
    <row r="9148" spans="1:2" x14ac:dyDescent="0.25">
      <c r="A9148" s="62">
        <v>42203101</v>
      </c>
      <c r="B9148" s="63" t="s">
        <v>8982</v>
      </c>
    </row>
    <row r="9149" spans="1:2" x14ac:dyDescent="0.25">
      <c r="A9149" s="62">
        <v>42203201</v>
      </c>
      <c r="B9149" s="63" t="s">
        <v>9641</v>
      </c>
    </row>
    <row r="9150" spans="1:2" x14ac:dyDescent="0.25">
      <c r="A9150" s="62">
        <v>42203202</v>
      </c>
      <c r="B9150" s="63" t="s">
        <v>12206</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8217</v>
      </c>
    </row>
    <row r="9155" spans="1:2" x14ac:dyDescent="0.25">
      <c r="A9155" s="62">
        <v>42203402</v>
      </c>
      <c r="B9155" s="63" t="s">
        <v>8205</v>
      </c>
    </row>
    <row r="9156" spans="1:2" x14ac:dyDescent="0.25">
      <c r="A9156" s="62">
        <v>42203403</v>
      </c>
      <c r="B9156" s="63" t="s">
        <v>10694</v>
      </c>
    </row>
    <row r="9157" spans="1:2" x14ac:dyDescent="0.25">
      <c r="A9157" s="62">
        <v>42203404</v>
      </c>
      <c r="B9157" s="63" t="s">
        <v>6113</v>
      </c>
    </row>
    <row r="9158" spans="1:2" x14ac:dyDescent="0.25">
      <c r="A9158" s="62">
        <v>42203405</v>
      </c>
      <c r="B9158" s="63" t="s">
        <v>14754</v>
      </c>
    </row>
    <row r="9159" spans="1:2" x14ac:dyDescent="0.25">
      <c r="A9159" s="62">
        <v>42203406</v>
      </c>
      <c r="B9159" s="63" t="s">
        <v>13246</v>
      </c>
    </row>
    <row r="9160" spans="1:2" x14ac:dyDescent="0.25">
      <c r="A9160" s="62">
        <v>42203407</v>
      </c>
      <c r="B9160" s="63" t="s">
        <v>8469</v>
      </c>
    </row>
    <row r="9161" spans="1:2" x14ac:dyDescent="0.25">
      <c r="A9161" s="62">
        <v>42203408</v>
      </c>
      <c r="B9161" s="63" t="s">
        <v>1016</v>
      </c>
    </row>
    <row r="9162" spans="1:2" x14ac:dyDescent="0.25">
      <c r="A9162" s="62">
        <v>42203409</v>
      </c>
      <c r="B9162" s="63" t="s">
        <v>12385</v>
      </c>
    </row>
    <row r="9163" spans="1:2" x14ac:dyDescent="0.25">
      <c r="A9163" s="62">
        <v>42203410</v>
      </c>
      <c r="B9163" s="63" t="s">
        <v>3480</v>
      </c>
    </row>
    <row r="9164" spans="1:2" x14ac:dyDescent="0.25">
      <c r="A9164" s="62">
        <v>42203411</v>
      </c>
      <c r="B9164" s="63" t="s">
        <v>17776</v>
      </c>
    </row>
    <row r="9165" spans="1:2" x14ac:dyDescent="0.25">
      <c r="A9165" s="62">
        <v>42203412</v>
      </c>
      <c r="B9165" s="63" t="s">
        <v>8702</v>
      </c>
    </row>
    <row r="9166" spans="1:2" x14ac:dyDescent="0.25">
      <c r="A9166" s="62">
        <v>42203501</v>
      </c>
      <c r="B9166" s="63" t="s">
        <v>12125</v>
      </c>
    </row>
    <row r="9167" spans="1:2" x14ac:dyDescent="0.25">
      <c r="A9167" s="62">
        <v>42203502</v>
      </c>
      <c r="B9167" s="63" t="s">
        <v>9111</v>
      </c>
    </row>
    <row r="9168" spans="1:2" x14ac:dyDescent="0.25">
      <c r="A9168" s="62">
        <v>42203503</v>
      </c>
      <c r="B9168" s="63" t="s">
        <v>13598</v>
      </c>
    </row>
    <row r="9169" spans="1:2" x14ac:dyDescent="0.25">
      <c r="A9169" s="62">
        <v>42203504</v>
      </c>
      <c r="B9169" s="63" t="s">
        <v>6384</v>
      </c>
    </row>
    <row r="9170" spans="1:2" x14ac:dyDescent="0.25">
      <c r="A9170" s="62">
        <v>42203601</v>
      </c>
      <c r="B9170" s="63" t="s">
        <v>15581</v>
      </c>
    </row>
    <row r="9171" spans="1:2" x14ac:dyDescent="0.25">
      <c r="A9171" s="62">
        <v>42203602</v>
      </c>
      <c r="B9171" s="63" t="s">
        <v>6570</v>
      </c>
    </row>
    <row r="9172" spans="1:2" x14ac:dyDescent="0.25">
      <c r="A9172" s="62">
        <v>42203603</v>
      </c>
      <c r="B9172" s="63" t="s">
        <v>1990</v>
      </c>
    </row>
    <row r="9173" spans="1:2" x14ac:dyDescent="0.25">
      <c r="A9173" s="62">
        <v>42203604</v>
      </c>
      <c r="B9173" s="63" t="s">
        <v>3744</v>
      </c>
    </row>
    <row r="9174" spans="1:2" x14ac:dyDescent="0.25">
      <c r="A9174" s="62">
        <v>42203605</v>
      </c>
      <c r="B9174" s="63" t="s">
        <v>12903</v>
      </c>
    </row>
    <row r="9175" spans="1:2" x14ac:dyDescent="0.25">
      <c r="A9175" s="62">
        <v>42203701</v>
      </c>
      <c r="B9175" s="63" t="s">
        <v>2503</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13142</v>
      </c>
    </row>
    <row r="9181" spans="1:2" x14ac:dyDescent="0.25">
      <c r="A9181" s="62">
        <v>42203707</v>
      </c>
      <c r="B9181" s="63" t="s">
        <v>2879</v>
      </c>
    </row>
    <row r="9182" spans="1:2" x14ac:dyDescent="0.25">
      <c r="A9182" s="62">
        <v>42203708</v>
      </c>
      <c r="B9182" s="63" t="s">
        <v>10170</v>
      </c>
    </row>
    <row r="9183" spans="1:2" x14ac:dyDescent="0.25">
      <c r="A9183" s="62">
        <v>42203709</v>
      </c>
      <c r="B9183" s="63" t="s">
        <v>6929</v>
      </c>
    </row>
    <row r="9184" spans="1:2" x14ac:dyDescent="0.25">
      <c r="A9184" s="62">
        <v>42203710</v>
      </c>
      <c r="B9184" s="63" t="s">
        <v>9348</v>
      </c>
    </row>
    <row r="9185" spans="1:2" x14ac:dyDescent="0.25">
      <c r="A9185" s="62">
        <v>42203801</v>
      </c>
      <c r="B9185" s="63" t="s">
        <v>3052</v>
      </c>
    </row>
    <row r="9186" spans="1:2" x14ac:dyDescent="0.25">
      <c r="A9186" s="62">
        <v>42203802</v>
      </c>
      <c r="B9186" s="63" t="s">
        <v>11760</v>
      </c>
    </row>
    <row r="9187" spans="1:2" x14ac:dyDescent="0.25">
      <c r="A9187" s="62">
        <v>42203803</v>
      </c>
      <c r="B9187" s="63" t="s">
        <v>13649</v>
      </c>
    </row>
    <row r="9188" spans="1:2" x14ac:dyDescent="0.25">
      <c r="A9188" s="62">
        <v>42203901</v>
      </c>
      <c r="B9188" s="63" t="s">
        <v>3998</v>
      </c>
    </row>
    <row r="9189" spans="1:2" x14ac:dyDescent="0.25">
      <c r="A9189" s="62">
        <v>42203902</v>
      </c>
      <c r="B9189" s="63" t="s">
        <v>8956</v>
      </c>
    </row>
    <row r="9190" spans="1:2" x14ac:dyDescent="0.25">
      <c r="A9190" s="62">
        <v>42204001</v>
      </c>
      <c r="B9190" s="63" t="s">
        <v>481</v>
      </c>
    </row>
    <row r="9191" spans="1:2" x14ac:dyDescent="0.25">
      <c r="A9191" s="62">
        <v>42204002</v>
      </c>
      <c r="B9191" s="63" t="s">
        <v>14603</v>
      </c>
    </row>
    <row r="9192" spans="1:2" x14ac:dyDescent="0.25">
      <c r="A9192" s="62">
        <v>42204003</v>
      </c>
      <c r="B9192" s="63" t="s">
        <v>14636</v>
      </c>
    </row>
    <row r="9193" spans="1:2" x14ac:dyDescent="0.25">
      <c r="A9193" s="62">
        <v>42204004</v>
      </c>
      <c r="B9193" s="63" t="s">
        <v>17462</v>
      </c>
    </row>
    <row r="9194" spans="1:2" x14ac:dyDescent="0.25">
      <c r="A9194" s="62">
        <v>42204005</v>
      </c>
      <c r="B9194" s="63" t="s">
        <v>2353</v>
      </c>
    </row>
    <row r="9195" spans="1:2" x14ac:dyDescent="0.25">
      <c r="A9195" s="62">
        <v>42204006</v>
      </c>
      <c r="B9195" s="63" t="s">
        <v>10707</v>
      </c>
    </row>
    <row r="9196" spans="1:2" x14ac:dyDescent="0.25">
      <c r="A9196" s="62">
        <v>42204007</v>
      </c>
      <c r="B9196" s="63" t="s">
        <v>17947</v>
      </c>
    </row>
    <row r="9197" spans="1:2" x14ac:dyDescent="0.25">
      <c r="A9197" s="62">
        <v>42204008</v>
      </c>
      <c r="B9197" s="63" t="s">
        <v>11362</v>
      </c>
    </row>
    <row r="9198" spans="1:2" x14ac:dyDescent="0.25">
      <c r="A9198" s="62">
        <v>42211501</v>
      </c>
      <c r="B9198" s="63" t="s">
        <v>17053</v>
      </c>
    </row>
    <row r="9199" spans="1:2" x14ac:dyDescent="0.25">
      <c r="A9199" s="62">
        <v>42211502</v>
      </c>
      <c r="B9199" s="63" t="s">
        <v>5786</v>
      </c>
    </row>
    <row r="9200" spans="1:2" x14ac:dyDescent="0.25">
      <c r="A9200" s="62">
        <v>42211503</v>
      </c>
      <c r="B9200" s="63" t="s">
        <v>11984</v>
      </c>
    </row>
    <row r="9201" spans="1:2" x14ac:dyDescent="0.25">
      <c r="A9201" s="62">
        <v>42211504</v>
      </c>
      <c r="B9201" s="63" t="s">
        <v>1363</v>
      </c>
    </row>
    <row r="9202" spans="1:2" x14ac:dyDescent="0.25">
      <c r="A9202" s="62">
        <v>42211505</v>
      </c>
      <c r="B9202" s="63" t="s">
        <v>9071</v>
      </c>
    </row>
    <row r="9203" spans="1:2" x14ac:dyDescent="0.25">
      <c r="A9203" s="62">
        <v>42211506</v>
      </c>
      <c r="B9203" s="63" t="s">
        <v>15613</v>
      </c>
    </row>
    <row r="9204" spans="1:2" x14ac:dyDescent="0.25">
      <c r="A9204" s="62">
        <v>42211507</v>
      </c>
      <c r="B9204" s="63" t="s">
        <v>11787</v>
      </c>
    </row>
    <row r="9205" spans="1:2" x14ac:dyDescent="0.25">
      <c r="A9205" s="62">
        <v>42211508</v>
      </c>
      <c r="B9205" s="63" t="s">
        <v>18021</v>
      </c>
    </row>
    <row r="9206" spans="1:2" x14ac:dyDescent="0.25">
      <c r="A9206" s="62">
        <v>42211509</v>
      </c>
      <c r="B9206" s="63" t="s">
        <v>4958</v>
      </c>
    </row>
    <row r="9207" spans="1:2" x14ac:dyDescent="0.25">
      <c r="A9207" s="62">
        <v>42211601</v>
      </c>
      <c r="B9207" s="63" t="s">
        <v>14077</v>
      </c>
    </row>
    <row r="9208" spans="1:2" x14ac:dyDescent="0.25">
      <c r="A9208" s="62">
        <v>42211602</v>
      </c>
      <c r="B9208" s="63" t="s">
        <v>3244</v>
      </c>
    </row>
    <row r="9209" spans="1:2" x14ac:dyDescent="0.25">
      <c r="A9209" s="62">
        <v>42211603</v>
      </c>
      <c r="B9209" s="63" t="s">
        <v>15109</v>
      </c>
    </row>
    <row r="9210" spans="1:2" x14ac:dyDescent="0.25">
      <c r="A9210" s="62">
        <v>42211604</v>
      </c>
      <c r="B9210" s="63" t="s">
        <v>17374</v>
      </c>
    </row>
    <row r="9211" spans="1:2" x14ac:dyDescent="0.25">
      <c r="A9211" s="62">
        <v>42211605</v>
      </c>
      <c r="B9211" s="63" t="s">
        <v>10484</v>
      </c>
    </row>
    <row r="9212" spans="1:2" x14ac:dyDescent="0.25">
      <c r="A9212" s="62">
        <v>42211606</v>
      </c>
      <c r="B9212" s="63" t="s">
        <v>14592</v>
      </c>
    </row>
    <row r="9213" spans="1:2" x14ac:dyDescent="0.25">
      <c r="A9213" s="62">
        <v>42211607</v>
      </c>
      <c r="B9213" s="63" t="s">
        <v>10676</v>
      </c>
    </row>
    <row r="9214" spans="1:2" x14ac:dyDescent="0.25">
      <c r="A9214" s="62">
        <v>42211608</v>
      </c>
      <c r="B9214" s="63" t="s">
        <v>13568</v>
      </c>
    </row>
    <row r="9215" spans="1:2" x14ac:dyDescent="0.25">
      <c r="A9215" s="62">
        <v>42211609</v>
      </c>
      <c r="B9215" s="63" t="s">
        <v>9426</v>
      </c>
    </row>
    <row r="9216" spans="1:2" x14ac:dyDescent="0.25">
      <c r="A9216" s="62">
        <v>42211610</v>
      </c>
      <c r="B9216" s="63" t="s">
        <v>14998</v>
      </c>
    </row>
    <row r="9217" spans="1:2" x14ac:dyDescent="0.25">
      <c r="A9217" s="62">
        <v>42211611</v>
      </c>
      <c r="B9217" s="63" t="s">
        <v>4290</v>
      </c>
    </row>
    <row r="9218" spans="1:2" x14ac:dyDescent="0.25">
      <c r="A9218" s="62">
        <v>42211612</v>
      </c>
      <c r="B9218" s="63" t="s">
        <v>12722</v>
      </c>
    </row>
    <row r="9219" spans="1:2" x14ac:dyDescent="0.25">
      <c r="A9219" s="62">
        <v>42211613</v>
      </c>
      <c r="B9219" s="63" t="s">
        <v>5551</v>
      </c>
    </row>
    <row r="9220" spans="1:2" x14ac:dyDescent="0.25">
      <c r="A9220" s="62">
        <v>42211614</v>
      </c>
      <c r="B9220" s="63" t="s">
        <v>13349</v>
      </c>
    </row>
    <row r="9221" spans="1:2" x14ac:dyDescent="0.25">
      <c r="A9221" s="62">
        <v>42211615</v>
      </c>
      <c r="B9221" s="63" t="s">
        <v>7361</v>
      </c>
    </row>
    <row r="9222" spans="1:2" x14ac:dyDescent="0.25">
      <c r="A9222" s="62">
        <v>42211616</v>
      </c>
      <c r="B9222" s="63" t="s">
        <v>890</v>
      </c>
    </row>
    <row r="9223" spans="1:2" x14ac:dyDescent="0.25">
      <c r="A9223" s="62">
        <v>42211617</v>
      </c>
      <c r="B9223" s="63" t="s">
        <v>14567</v>
      </c>
    </row>
    <row r="9224" spans="1:2" x14ac:dyDescent="0.25">
      <c r="A9224" s="62">
        <v>42211618</v>
      </c>
      <c r="B9224" s="63" t="s">
        <v>18489</v>
      </c>
    </row>
    <row r="9225" spans="1:2" x14ac:dyDescent="0.25">
      <c r="A9225" s="62">
        <v>42211701</v>
      </c>
      <c r="B9225" s="63" t="s">
        <v>7118</v>
      </c>
    </row>
    <row r="9226" spans="1:2" x14ac:dyDescent="0.25">
      <c r="A9226" s="62">
        <v>42211702</v>
      </c>
      <c r="B9226" s="63" t="s">
        <v>13611</v>
      </c>
    </row>
    <row r="9227" spans="1:2" x14ac:dyDescent="0.25">
      <c r="A9227" s="62">
        <v>42211703</v>
      </c>
      <c r="B9227" s="63" t="s">
        <v>17054</v>
      </c>
    </row>
    <row r="9228" spans="1:2" x14ac:dyDescent="0.25">
      <c r="A9228" s="62">
        <v>42211704</v>
      </c>
      <c r="B9228" s="63" t="s">
        <v>4581</v>
      </c>
    </row>
    <row r="9229" spans="1:2" x14ac:dyDescent="0.25">
      <c r="A9229" s="62">
        <v>42211705</v>
      </c>
      <c r="B9229" s="63" t="s">
        <v>4896</v>
      </c>
    </row>
    <row r="9230" spans="1:2" x14ac:dyDescent="0.25">
      <c r="A9230" s="62">
        <v>42211706</v>
      </c>
      <c r="B9230" s="63" t="s">
        <v>16201</v>
      </c>
    </row>
    <row r="9231" spans="1:2" x14ac:dyDescent="0.25">
      <c r="A9231" s="62">
        <v>42211707</v>
      </c>
      <c r="B9231" s="63" t="s">
        <v>14019</v>
      </c>
    </row>
    <row r="9232" spans="1:2" x14ac:dyDescent="0.25">
      <c r="A9232" s="62">
        <v>42211708</v>
      </c>
      <c r="B9232" s="63" t="s">
        <v>18178</v>
      </c>
    </row>
    <row r="9233" spans="1:2" x14ac:dyDescent="0.25">
      <c r="A9233" s="62">
        <v>42211709</v>
      </c>
      <c r="B9233" s="63" t="s">
        <v>13353</v>
      </c>
    </row>
    <row r="9234" spans="1:2" x14ac:dyDescent="0.25">
      <c r="A9234" s="62">
        <v>42211710</v>
      </c>
      <c r="B9234" s="63" t="s">
        <v>15101</v>
      </c>
    </row>
    <row r="9235" spans="1:2" x14ac:dyDescent="0.25">
      <c r="A9235" s="62">
        <v>42211711</v>
      </c>
      <c r="B9235" s="63" t="s">
        <v>5181</v>
      </c>
    </row>
    <row r="9236" spans="1:2" x14ac:dyDescent="0.25">
      <c r="A9236" s="62">
        <v>42211712</v>
      </c>
      <c r="B9236" s="63" t="s">
        <v>14850</v>
      </c>
    </row>
    <row r="9237" spans="1:2" x14ac:dyDescent="0.25">
      <c r="A9237" s="62">
        <v>42211801</v>
      </c>
      <c r="B9237" s="63" t="s">
        <v>2613</v>
      </c>
    </row>
    <row r="9238" spans="1:2" x14ac:dyDescent="0.25">
      <c r="A9238" s="62">
        <v>42211802</v>
      </c>
      <c r="B9238" s="63" t="s">
        <v>419</v>
      </c>
    </row>
    <row r="9239" spans="1:2" x14ac:dyDescent="0.25">
      <c r="A9239" s="62">
        <v>42211803</v>
      </c>
      <c r="B9239" s="63" t="s">
        <v>4926</v>
      </c>
    </row>
    <row r="9240" spans="1:2" x14ac:dyDescent="0.25">
      <c r="A9240" s="62">
        <v>42211804</v>
      </c>
      <c r="B9240" s="63" t="s">
        <v>12598</v>
      </c>
    </row>
    <row r="9241" spans="1:2" x14ac:dyDescent="0.25">
      <c r="A9241" s="62">
        <v>42211805</v>
      </c>
      <c r="B9241" s="63" t="s">
        <v>6507</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5240</v>
      </c>
    </row>
    <row r="9246" spans="1:2" x14ac:dyDescent="0.25">
      <c r="A9246" s="62">
        <v>42211810</v>
      </c>
      <c r="B9246" s="63" t="s">
        <v>18052</v>
      </c>
    </row>
    <row r="9247" spans="1:2" x14ac:dyDescent="0.25">
      <c r="A9247" s="62">
        <v>42211811</v>
      </c>
      <c r="B9247" s="63" t="s">
        <v>14791</v>
      </c>
    </row>
    <row r="9248" spans="1:2" x14ac:dyDescent="0.25">
      <c r="A9248" s="62">
        <v>42211812</v>
      </c>
      <c r="B9248" s="63" t="s">
        <v>7756</v>
      </c>
    </row>
    <row r="9249" spans="1:2" x14ac:dyDescent="0.25">
      <c r="A9249" s="62">
        <v>42211813</v>
      </c>
      <c r="B9249" s="63" t="s">
        <v>12079</v>
      </c>
    </row>
    <row r="9250" spans="1:2" x14ac:dyDescent="0.25">
      <c r="A9250" s="62">
        <v>42211901</v>
      </c>
      <c r="B9250" s="63" t="s">
        <v>16983</v>
      </c>
    </row>
    <row r="9251" spans="1:2" x14ac:dyDescent="0.25">
      <c r="A9251" s="62">
        <v>42211902</v>
      </c>
      <c r="B9251" s="63" t="s">
        <v>8511</v>
      </c>
    </row>
    <row r="9252" spans="1:2" x14ac:dyDescent="0.25">
      <c r="A9252" s="62">
        <v>42211903</v>
      </c>
      <c r="B9252" s="63" t="s">
        <v>5703</v>
      </c>
    </row>
    <row r="9253" spans="1:2" x14ac:dyDescent="0.25">
      <c r="A9253" s="62">
        <v>42211904</v>
      </c>
      <c r="B9253" s="63" t="s">
        <v>6164</v>
      </c>
    </row>
    <row r="9254" spans="1:2" x14ac:dyDescent="0.25">
      <c r="A9254" s="62">
        <v>42211905</v>
      </c>
      <c r="B9254" s="63" t="s">
        <v>5891</v>
      </c>
    </row>
    <row r="9255" spans="1:2" x14ac:dyDescent="0.25">
      <c r="A9255" s="62">
        <v>42211906</v>
      </c>
      <c r="B9255" s="63" t="s">
        <v>16809</v>
      </c>
    </row>
    <row r="9256" spans="1:2" x14ac:dyDescent="0.25">
      <c r="A9256" s="62">
        <v>42211907</v>
      </c>
      <c r="B9256" s="63" t="s">
        <v>9072</v>
      </c>
    </row>
    <row r="9257" spans="1:2" x14ac:dyDescent="0.25">
      <c r="A9257" s="62">
        <v>42211908</v>
      </c>
      <c r="B9257" s="63" t="s">
        <v>16137</v>
      </c>
    </row>
    <row r="9258" spans="1:2" x14ac:dyDescent="0.25">
      <c r="A9258" s="62">
        <v>42211909</v>
      </c>
      <c r="B9258" s="63" t="s">
        <v>14041</v>
      </c>
    </row>
    <row r="9259" spans="1:2" x14ac:dyDescent="0.25">
      <c r="A9259" s="62">
        <v>42211910</v>
      </c>
      <c r="B9259" s="63" t="s">
        <v>18023</v>
      </c>
    </row>
    <row r="9260" spans="1:2" x14ac:dyDescent="0.25">
      <c r="A9260" s="62">
        <v>42211911</v>
      </c>
      <c r="B9260" s="63" t="s">
        <v>1007</v>
      </c>
    </row>
    <row r="9261" spans="1:2" x14ac:dyDescent="0.25">
      <c r="A9261" s="62">
        <v>42211912</v>
      </c>
      <c r="B9261" s="63" t="s">
        <v>8026</v>
      </c>
    </row>
    <row r="9262" spans="1:2" x14ac:dyDescent="0.25">
      <c r="A9262" s="62">
        <v>42211913</v>
      </c>
      <c r="B9262" s="63" t="s">
        <v>8536</v>
      </c>
    </row>
    <row r="9263" spans="1:2" x14ac:dyDescent="0.25">
      <c r="A9263" s="62">
        <v>42211914</v>
      </c>
      <c r="B9263" s="63" t="s">
        <v>16338</v>
      </c>
    </row>
    <row r="9264" spans="1:2" x14ac:dyDescent="0.25">
      <c r="A9264" s="62">
        <v>42211915</v>
      </c>
      <c r="B9264" s="63" t="s">
        <v>5244</v>
      </c>
    </row>
    <row r="9265" spans="1:2" x14ac:dyDescent="0.25">
      <c r="A9265" s="62">
        <v>42211916</v>
      </c>
      <c r="B9265" s="63" t="s">
        <v>10681</v>
      </c>
    </row>
    <row r="9266" spans="1:2" x14ac:dyDescent="0.25">
      <c r="A9266" s="62">
        <v>42211917</v>
      </c>
      <c r="B9266" s="63" t="s">
        <v>3184</v>
      </c>
    </row>
    <row r="9267" spans="1:2" x14ac:dyDescent="0.25">
      <c r="A9267" s="62">
        <v>42211918</v>
      </c>
      <c r="B9267" s="63" t="s">
        <v>15178</v>
      </c>
    </row>
    <row r="9268" spans="1:2" x14ac:dyDescent="0.25">
      <c r="A9268" s="62">
        <v>42212001</v>
      </c>
      <c r="B9268" s="63" t="s">
        <v>5186</v>
      </c>
    </row>
    <row r="9269" spans="1:2" x14ac:dyDescent="0.25">
      <c r="A9269" s="62">
        <v>42212002</v>
      </c>
      <c r="B9269" s="63" t="s">
        <v>11475</v>
      </c>
    </row>
    <row r="9270" spans="1:2" x14ac:dyDescent="0.25">
      <c r="A9270" s="62">
        <v>42212003</v>
      </c>
      <c r="B9270" s="63" t="s">
        <v>7094</v>
      </c>
    </row>
    <row r="9271" spans="1:2" x14ac:dyDescent="0.25">
      <c r="A9271" s="62">
        <v>42212004</v>
      </c>
      <c r="B9271" s="63" t="s">
        <v>2984</v>
      </c>
    </row>
    <row r="9272" spans="1:2" x14ac:dyDescent="0.25">
      <c r="A9272" s="62">
        <v>42212005</v>
      </c>
      <c r="B9272" s="63" t="s">
        <v>15651</v>
      </c>
    </row>
    <row r="9273" spans="1:2" x14ac:dyDescent="0.25">
      <c r="A9273" s="62">
        <v>42212006</v>
      </c>
      <c r="B9273" s="63" t="s">
        <v>8345</v>
      </c>
    </row>
    <row r="9274" spans="1:2" x14ac:dyDescent="0.25">
      <c r="A9274" s="62">
        <v>42212007</v>
      </c>
      <c r="B9274" s="63" t="s">
        <v>12928</v>
      </c>
    </row>
    <row r="9275" spans="1:2" x14ac:dyDescent="0.25">
      <c r="A9275" s="62">
        <v>42212101</v>
      </c>
      <c r="B9275" s="63" t="s">
        <v>10482</v>
      </c>
    </row>
    <row r="9276" spans="1:2" x14ac:dyDescent="0.25">
      <c r="A9276" s="62">
        <v>42212102</v>
      </c>
      <c r="B9276" s="63" t="s">
        <v>1088</v>
      </c>
    </row>
    <row r="9277" spans="1:2" x14ac:dyDescent="0.25">
      <c r="A9277" s="62">
        <v>42212103</v>
      </c>
      <c r="B9277" s="63" t="s">
        <v>10888</v>
      </c>
    </row>
    <row r="9278" spans="1:2" x14ac:dyDescent="0.25">
      <c r="A9278" s="62">
        <v>42212104</v>
      </c>
      <c r="B9278" s="63" t="s">
        <v>16501</v>
      </c>
    </row>
    <row r="9279" spans="1:2" x14ac:dyDescent="0.25">
      <c r="A9279" s="62">
        <v>42212105</v>
      </c>
      <c r="B9279" s="63" t="s">
        <v>10744</v>
      </c>
    </row>
    <row r="9280" spans="1:2" x14ac:dyDescent="0.25">
      <c r="A9280" s="62">
        <v>42212106</v>
      </c>
      <c r="B9280" s="63" t="s">
        <v>18118</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10062</v>
      </c>
    </row>
    <row r="9285" spans="1:2" x14ac:dyDescent="0.25">
      <c r="A9285" s="62">
        <v>42212111</v>
      </c>
      <c r="B9285" s="63" t="s">
        <v>17214</v>
      </c>
    </row>
    <row r="9286" spans="1:2" x14ac:dyDescent="0.25">
      <c r="A9286" s="62">
        <v>42212112</v>
      </c>
      <c r="B9286" s="63" t="s">
        <v>12229</v>
      </c>
    </row>
    <row r="9287" spans="1:2" x14ac:dyDescent="0.25">
      <c r="A9287" s="62">
        <v>42212113</v>
      </c>
      <c r="B9287" s="63" t="s">
        <v>7587</v>
      </c>
    </row>
    <row r="9288" spans="1:2" x14ac:dyDescent="0.25">
      <c r="A9288" s="62">
        <v>42212201</v>
      </c>
      <c r="B9288" s="63" t="s">
        <v>18271</v>
      </c>
    </row>
    <row r="9289" spans="1:2" x14ac:dyDescent="0.25">
      <c r="A9289" s="62">
        <v>42212202</v>
      </c>
      <c r="B9289" s="63" t="s">
        <v>1362</v>
      </c>
    </row>
    <row r="9290" spans="1:2" x14ac:dyDescent="0.25">
      <c r="A9290" s="62">
        <v>42212203</v>
      </c>
      <c r="B9290" s="63" t="s">
        <v>17607</v>
      </c>
    </row>
    <row r="9291" spans="1:2" x14ac:dyDescent="0.25">
      <c r="A9291" s="62">
        <v>42212204</v>
      </c>
      <c r="B9291" s="63" t="s">
        <v>8211</v>
      </c>
    </row>
    <row r="9292" spans="1:2" x14ac:dyDescent="0.25">
      <c r="A9292" s="62">
        <v>42212301</v>
      </c>
      <c r="B9292" s="63" t="s">
        <v>2355</v>
      </c>
    </row>
    <row r="9293" spans="1:2" x14ac:dyDescent="0.25">
      <c r="A9293" s="62">
        <v>42212302</v>
      </c>
      <c r="B9293" s="63" t="s">
        <v>2610</v>
      </c>
    </row>
    <row r="9294" spans="1:2" x14ac:dyDescent="0.25">
      <c r="A9294" s="62">
        <v>42212303</v>
      </c>
      <c r="B9294" s="63" t="s">
        <v>2414</v>
      </c>
    </row>
    <row r="9295" spans="1:2" x14ac:dyDescent="0.25">
      <c r="A9295" s="62">
        <v>42212304</v>
      </c>
      <c r="B9295" s="63" t="s">
        <v>7998</v>
      </c>
    </row>
    <row r="9296" spans="1:2" x14ac:dyDescent="0.25">
      <c r="A9296" s="62">
        <v>42221501</v>
      </c>
      <c r="B9296" s="63" t="s">
        <v>16523</v>
      </c>
    </row>
    <row r="9297" spans="1:2" x14ac:dyDescent="0.25">
      <c r="A9297" s="62">
        <v>42221502</v>
      </c>
      <c r="B9297" s="63" t="s">
        <v>5846</v>
      </c>
    </row>
    <row r="9298" spans="1:2" x14ac:dyDescent="0.25">
      <c r="A9298" s="62">
        <v>42221503</v>
      </c>
      <c r="B9298" s="63" t="s">
        <v>15128</v>
      </c>
    </row>
    <row r="9299" spans="1:2" x14ac:dyDescent="0.25">
      <c r="A9299" s="62">
        <v>42221504</v>
      </c>
      <c r="B9299" s="63" t="s">
        <v>7359</v>
      </c>
    </row>
    <row r="9300" spans="1:2" x14ac:dyDescent="0.25">
      <c r="A9300" s="62">
        <v>42221505</v>
      </c>
      <c r="B9300" s="63" t="s">
        <v>1101</v>
      </c>
    </row>
    <row r="9301" spans="1:2" x14ac:dyDescent="0.25">
      <c r="A9301" s="62">
        <v>42221506</v>
      </c>
      <c r="B9301" s="63" t="s">
        <v>16121</v>
      </c>
    </row>
    <row r="9302" spans="1:2" x14ac:dyDescent="0.25">
      <c r="A9302" s="62">
        <v>42221507</v>
      </c>
      <c r="B9302" s="63" t="s">
        <v>5998</v>
      </c>
    </row>
    <row r="9303" spans="1:2" x14ac:dyDescent="0.25">
      <c r="A9303" s="62">
        <v>42221508</v>
      </c>
      <c r="B9303" s="63" t="s">
        <v>13108</v>
      </c>
    </row>
    <row r="9304" spans="1:2" x14ac:dyDescent="0.25">
      <c r="A9304" s="62">
        <v>42221509</v>
      </c>
      <c r="B9304" s="63" t="s">
        <v>8554</v>
      </c>
    </row>
    <row r="9305" spans="1:2" x14ac:dyDescent="0.25">
      <c r="A9305" s="62">
        <v>42221512</v>
      </c>
      <c r="B9305" s="63" t="s">
        <v>6355</v>
      </c>
    </row>
    <row r="9306" spans="1:2" x14ac:dyDescent="0.25">
      <c r="A9306" s="62">
        <v>42221513</v>
      </c>
      <c r="B9306" s="63" t="s">
        <v>16534</v>
      </c>
    </row>
    <row r="9307" spans="1:2" x14ac:dyDescent="0.25">
      <c r="A9307" s="62">
        <v>42221601</v>
      </c>
      <c r="B9307" s="63" t="s">
        <v>9152</v>
      </c>
    </row>
    <row r="9308" spans="1:2" x14ac:dyDescent="0.25">
      <c r="A9308" s="62">
        <v>42221602</v>
      </c>
      <c r="B9308" s="63" t="s">
        <v>7853</v>
      </c>
    </row>
    <row r="9309" spans="1:2" x14ac:dyDescent="0.25">
      <c r="A9309" s="62">
        <v>42221603</v>
      </c>
      <c r="B9309" s="63" t="s">
        <v>17093</v>
      </c>
    </row>
    <row r="9310" spans="1:2" x14ac:dyDescent="0.25">
      <c r="A9310" s="62">
        <v>42221604</v>
      </c>
      <c r="B9310" s="63" t="s">
        <v>4740</v>
      </c>
    </row>
    <row r="9311" spans="1:2" x14ac:dyDescent="0.25">
      <c r="A9311" s="62">
        <v>42221605</v>
      </c>
      <c r="B9311" s="63" t="s">
        <v>15322</v>
      </c>
    </row>
    <row r="9312" spans="1:2" x14ac:dyDescent="0.25">
      <c r="A9312" s="62">
        <v>42221606</v>
      </c>
      <c r="B9312" s="63" t="s">
        <v>14568</v>
      </c>
    </row>
    <row r="9313" spans="1:2" x14ac:dyDescent="0.25">
      <c r="A9313" s="62">
        <v>42221607</v>
      </c>
      <c r="B9313" s="63" t="s">
        <v>3114</v>
      </c>
    </row>
    <row r="9314" spans="1:2" x14ac:dyDescent="0.25">
      <c r="A9314" s="62">
        <v>42221608</v>
      </c>
      <c r="B9314" s="63" t="s">
        <v>8178</v>
      </c>
    </row>
    <row r="9315" spans="1:2" x14ac:dyDescent="0.25">
      <c r="A9315" s="62">
        <v>42221609</v>
      </c>
      <c r="B9315" s="63" t="s">
        <v>17941</v>
      </c>
    </row>
    <row r="9316" spans="1:2" x14ac:dyDescent="0.25">
      <c r="A9316" s="62">
        <v>42221610</v>
      </c>
      <c r="B9316" s="63" t="s">
        <v>9778</v>
      </c>
    </row>
    <row r="9317" spans="1:2" x14ac:dyDescent="0.25">
      <c r="A9317" s="62">
        <v>42221611</v>
      </c>
      <c r="B9317" s="63" t="s">
        <v>13022</v>
      </c>
    </row>
    <row r="9318" spans="1:2" x14ac:dyDescent="0.25">
      <c r="A9318" s="62">
        <v>42221612</v>
      </c>
      <c r="B9318" s="63" t="s">
        <v>70</v>
      </c>
    </row>
    <row r="9319" spans="1:2" x14ac:dyDescent="0.25">
      <c r="A9319" s="62">
        <v>42221613</v>
      </c>
      <c r="B9319" s="63" t="s">
        <v>2513</v>
      </c>
    </row>
    <row r="9320" spans="1:2" x14ac:dyDescent="0.25">
      <c r="A9320" s="62">
        <v>42221614</v>
      </c>
      <c r="B9320" s="63" t="s">
        <v>7225</v>
      </c>
    </row>
    <row r="9321" spans="1:2" x14ac:dyDescent="0.25">
      <c r="A9321" s="62">
        <v>42221615</v>
      </c>
      <c r="B9321" s="63" t="s">
        <v>10236</v>
      </c>
    </row>
    <row r="9322" spans="1:2" x14ac:dyDescent="0.25">
      <c r="A9322" s="62">
        <v>42221616</v>
      </c>
      <c r="B9322" s="63" t="s">
        <v>8328</v>
      </c>
    </row>
    <row r="9323" spans="1:2" x14ac:dyDescent="0.25">
      <c r="A9323" s="62">
        <v>42221617</v>
      </c>
      <c r="B9323" s="63" t="s">
        <v>9584</v>
      </c>
    </row>
    <row r="9324" spans="1:2" x14ac:dyDescent="0.25">
      <c r="A9324" s="62">
        <v>42221618</v>
      </c>
      <c r="B9324" s="63" t="s">
        <v>10097</v>
      </c>
    </row>
    <row r="9325" spans="1:2" x14ac:dyDescent="0.25">
      <c r="A9325" s="62">
        <v>42221701</v>
      </c>
      <c r="B9325" s="63" t="s">
        <v>5019</v>
      </c>
    </row>
    <row r="9326" spans="1:2" x14ac:dyDescent="0.25">
      <c r="A9326" s="62">
        <v>42221702</v>
      </c>
      <c r="B9326" s="63" t="s">
        <v>7855</v>
      </c>
    </row>
    <row r="9327" spans="1:2" x14ac:dyDescent="0.25">
      <c r="A9327" s="62">
        <v>42221703</v>
      </c>
      <c r="B9327" s="63" t="s">
        <v>4678</v>
      </c>
    </row>
    <row r="9328" spans="1:2" x14ac:dyDescent="0.25">
      <c r="A9328" s="62">
        <v>42221704</v>
      </c>
      <c r="B9328" s="63" t="s">
        <v>10810</v>
      </c>
    </row>
    <row r="9329" spans="1:2" x14ac:dyDescent="0.25">
      <c r="A9329" s="62">
        <v>42221705</v>
      </c>
      <c r="B9329" s="63" t="s">
        <v>9659</v>
      </c>
    </row>
    <row r="9330" spans="1:2" x14ac:dyDescent="0.25">
      <c r="A9330" s="62">
        <v>42221706</v>
      </c>
      <c r="B9330" s="63" t="s">
        <v>17312</v>
      </c>
    </row>
    <row r="9331" spans="1:2" x14ac:dyDescent="0.25">
      <c r="A9331" s="62">
        <v>42221707</v>
      </c>
      <c r="B9331" s="63" t="s">
        <v>13790</v>
      </c>
    </row>
    <row r="9332" spans="1:2" x14ac:dyDescent="0.25">
      <c r="A9332" s="62">
        <v>42221801</v>
      </c>
      <c r="B9332" s="63" t="s">
        <v>11346</v>
      </c>
    </row>
    <row r="9333" spans="1:2" x14ac:dyDescent="0.25">
      <c r="A9333" s="62">
        <v>42221802</v>
      </c>
      <c r="B9333" s="63" t="s">
        <v>2267</v>
      </c>
    </row>
    <row r="9334" spans="1:2" x14ac:dyDescent="0.25">
      <c r="A9334" s="62">
        <v>42221803</v>
      </c>
      <c r="B9334" s="63" t="s">
        <v>18552</v>
      </c>
    </row>
    <row r="9335" spans="1:2" x14ac:dyDescent="0.25">
      <c r="A9335" s="62">
        <v>42221901</v>
      </c>
      <c r="B9335" s="63" t="s">
        <v>16104</v>
      </c>
    </row>
    <row r="9336" spans="1:2" x14ac:dyDescent="0.25">
      <c r="A9336" s="62">
        <v>42221902</v>
      </c>
      <c r="B9336" s="63" t="s">
        <v>14296</v>
      </c>
    </row>
    <row r="9337" spans="1:2" x14ac:dyDescent="0.25">
      <c r="A9337" s="62">
        <v>42221903</v>
      </c>
      <c r="B9337" s="63" t="s">
        <v>11486</v>
      </c>
    </row>
    <row r="9338" spans="1:2" x14ac:dyDescent="0.25">
      <c r="A9338" s="62">
        <v>42222001</v>
      </c>
      <c r="B9338" s="63" t="s">
        <v>10906</v>
      </c>
    </row>
    <row r="9339" spans="1:2" x14ac:dyDescent="0.25">
      <c r="A9339" s="62">
        <v>42222002</v>
      </c>
      <c r="B9339" s="63" t="s">
        <v>17931</v>
      </c>
    </row>
    <row r="9340" spans="1:2" x14ac:dyDescent="0.25">
      <c r="A9340" s="62">
        <v>42222003</v>
      </c>
      <c r="B9340" s="63" t="s">
        <v>16004</v>
      </c>
    </row>
    <row r="9341" spans="1:2" x14ac:dyDescent="0.25">
      <c r="A9341" s="62">
        <v>42222004</v>
      </c>
      <c r="B9341" s="63" t="s">
        <v>14524</v>
      </c>
    </row>
    <row r="9342" spans="1:2" x14ac:dyDescent="0.25">
      <c r="A9342" s="62">
        <v>42222005</v>
      </c>
      <c r="B9342" s="63" t="s">
        <v>5949</v>
      </c>
    </row>
    <row r="9343" spans="1:2" x14ac:dyDescent="0.25">
      <c r="A9343" s="62">
        <v>42222006</v>
      </c>
      <c r="B9343" s="63" t="s">
        <v>996</v>
      </c>
    </row>
    <row r="9344" spans="1:2" x14ac:dyDescent="0.25">
      <c r="A9344" s="62">
        <v>42222007</v>
      </c>
      <c r="B9344" s="63" t="s">
        <v>14282</v>
      </c>
    </row>
    <row r="9345" spans="1:2" x14ac:dyDescent="0.25">
      <c r="A9345" s="62">
        <v>42222008</v>
      </c>
      <c r="B9345" s="63" t="s">
        <v>4944</v>
      </c>
    </row>
    <row r="9346" spans="1:2" x14ac:dyDescent="0.25">
      <c r="A9346" s="62">
        <v>42222101</v>
      </c>
      <c r="B9346" s="63" t="s">
        <v>7736</v>
      </c>
    </row>
    <row r="9347" spans="1:2" x14ac:dyDescent="0.25">
      <c r="A9347" s="62">
        <v>42222102</v>
      </c>
      <c r="B9347" s="63" t="s">
        <v>4797</v>
      </c>
    </row>
    <row r="9348" spans="1:2" x14ac:dyDescent="0.25">
      <c r="A9348" s="62">
        <v>42222103</v>
      </c>
      <c r="B9348" s="63" t="s">
        <v>15889</v>
      </c>
    </row>
    <row r="9349" spans="1:2" x14ac:dyDescent="0.25">
      <c r="A9349" s="62">
        <v>42222104</v>
      </c>
      <c r="B9349" s="63" t="s">
        <v>15320</v>
      </c>
    </row>
    <row r="9350" spans="1:2" x14ac:dyDescent="0.25">
      <c r="A9350" s="62">
        <v>42222201</v>
      </c>
      <c r="B9350" s="63" t="s">
        <v>15898</v>
      </c>
    </row>
    <row r="9351" spans="1:2" x14ac:dyDescent="0.25">
      <c r="A9351" s="62">
        <v>42222202</v>
      </c>
      <c r="B9351" s="63" t="s">
        <v>16030</v>
      </c>
    </row>
    <row r="9352" spans="1:2" x14ac:dyDescent="0.25">
      <c r="A9352" s="62">
        <v>42222301</v>
      </c>
      <c r="B9352" s="63" t="s">
        <v>15439</v>
      </c>
    </row>
    <row r="9353" spans="1:2" x14ac:dyDescent="0.25">
      <c r="A9353" s="62">
        <v>42222302</v>
      </c>
      <c r="B9353" s="63" t="s">
        <v>6407</v>
      </c>
    </row>
    <row r="9354" spans="1:2" x14ac:dyDescent="0.25">
      <c r="A9354" s="62">
        <v>42222303</v>
      </c>
      <c r="B9354" s="63" t="s">
        <v>6529</v>
      </c>
    </row>
    <row r="9355" spans="1:2" x14ac:dyDescent="0.25">
      <c r="A9355" s="62">
        <v>42222304</v>
      </c>
      <c r="B9355" s="63" t="s">
        <v>17666</v>
      </c>
    </row>
    <row r="9356" spans="1:2" x14ac:dyDescent="0.25">
      <c r="A9356" s="62">
        <v>42222305</v>
      </c>
      <c r="B9356" s="63" t="s">
        <v>11125</v>
      </c>
    </row>
    <row r="9357" spans="1:2" x14ac:dyDescent="0.25">
      <c r="A9357" s="62">
        <v>42222306</v>
      </c>
      <c r="B9357" s="63" t="s">
        <v>8501</v>
      </c>
    </row>
    <row r="9358" spans="1:2" x14ac:dyDescent="0.25">
      <c r="A9358" s="62">
        <v>42222307</v>
      </c>
      <c r="B9358" s="63" t="s">
        <v>10366</v>
      </c>
    </row>
    <row r="9359" spans="1:2" x14ac:dyDescent="0.25">
      <c r="A9359" s="62">
        <v>42222308</v>
      </c>
      <c r="B9359" s="63" t="s">
        <v>18143</v>
      </c>
    </row>
    <row r="9360" spans="1:2" x14ac:dyDescent="0.25">
      <c r="A9360" s="62">
        <v>42222309</v>
      </c>
      <c r="B9360" s="63" t="s">
        <v>8624</v>
      </c>
    </row>
    <row r="9361" spans="1:2" x14ac:dyDescent="0.25">
      <c r="A9361" s="62">
        <v>42231501</v>
      </c>
      <c r="B9361" s="63" t="s">
        <v>18028</v>
      </c>
    </row>
    <row r="9362" spans="1:2" x14ac:dyDescent="0.25">
      <c r="A9362" s="62">
        <v>42231502</v>
      </c>
      <c r="B9362" s="63" t="s">
        <v>8695</v>
      </c>
    </row>
    <row r="9363" spans="1:2" x14ac:dyDescent="0.25">
      <c r="A9363" s="62">
        <v>42231503</v>
      </c>
      <c r="B9363" s="63" t="s">
        <v>1718</v>
      </c>
    </row>
    <row r="9364" spans="1:2" x14ac:dyDescent="0.25">
      <c r="A9364" s="62">
        <v>42231504</v>
      </c>
      <c r="B9364" s="63" t="s">
        <v>13106</v>
      </c>
    </row>
    <row r="9365" spans="1:2" x14ac:dyDescent="0.25">
      <c r="A9365" s="62">
        <v>42231505</v>
      </c>
      <c r="B9365" s="63" t="s">
        <v>17272</v>
      </c>
    </row>
    <row r="9366" spans="1:2" x14ac:dyDescent="0.25">
      <c r="A9366" s="62">
        <v>42231506</v>
      </c>
      <c r="B9366" s="63" t="s">
        <v>10530</v>
      </c>
    </row>
    <row r="9367" spans="1:2" x14ac:dyDescent="0.25">
      <c r="A9367" s="62">
        <v>42231507</v>
      </c>
      <c r="B9367" s="63" t="s">
        <v>17394</v>
      </c>
    </row>
    <row r="9368" spans="1:2" x14ac:dyDescent="0.25">
      <c r="A9368" s="62">
        <v>42231508</v>
      </c>
      <c r="B9368" s="63" t="s">
        <v>9694</v>
      </c>
    </row>
    <row r="9369" spans="1:2" x14ac:dyDescent="0.25">
      <c r="A9369" s="62">
        <v>42231509</v>
      </c>
      <c r="B9369" s="63" t="s">
        <v>2920</v>
      </c>
    </row>
    <row r="9370" spans="1:2" x14ac:dyDescent="0.25">
      <c r="A9370" s="62">
        <v>42231510</v>
      </c>
      <c r="B9370" s="63" t="s">
        <v>7908</v>
      </c>
    </row>
    <row r="9371" spans="1:2" x14ac:dyDescent="0.25">
      <c r="A9371" s="62">
        <v>42231601</v>
      </c>
      <c r="B9371" s="63" t="s">
        <v>4844</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2778</v>
      </c>
    </row>
    <row r="9376" spans="1:2" x14ac:dyDescent="0.25">
      <c r="A9376" s="62">
        <v>42231606</v>
      </c>
      <c r="B9376" s="63" t="s">
        <v>2955</v>
      </c>
    </row>
    <row r="9377" spans="1:2" x14ac:dyDescent="0.25">
      <c r="A9377" s="62">
        <v>42231608</v>
      </c>
      <c r="B9377" s="63" t="s">
        <v>14346</v>
      </c>
    </row>
    <row r="9378" spans="1:2" x14ac:dyDescent="0.25">
      <c r="A9378" s="62">
        <v>42231609</v>
      </c>
      <c r="B9378" s="63" t="s">
        <v>6524</v>
      </c>
    </row>
    <row r="9379" spans="1:2" x14ac:dyDescent="0.25">
      <c r="A9379" s="62">
        <v>42231701</v>
      </c>
      <c r="B9379" s="63" t="s">
        <v>18227</v>
      </c>
    </row>
    <row r="9380" spans="1:2" x14ac:dyDescent="0.25">
      <c r="A9380" s="62">
        <v>42231702</v>
      </c>
      <c r="B9380" s="63" t="s">
        <v>1714</v>
      </c>
    </row>
    <row r="9381" spans="1:2" x14ac:dyDescent="0.25">
      <c r="A9381" s="62">
        <v>42231703</v>
      </c>
      <c r="B9381" s="63" t="s">
        <v>13522</v>
      </c>
    </row>
    <row r="9382" spans="1:2" x14ac:dyDescent="0.25">
      <c r="A9382" s="62">
        <v>42231704</v>
      </c>
      <c r="B9382" s="63" t="s">
        <v>18208</v>
      </c>
    </row>
    <row r="9383" spans="1:2" x14ac:dyDescent="0.25">
      <c r="A9383" s="62">
        <v>42231705</v>
      </c>
      <c r="B9383" s="63" t="s">
        <v>2901</v>
      </c>
    </row>
    <row r="9384" spans="1:2" x14ac:dyDescent="0.25">
      <c r="A9384" s="62">
        <v>42231801</v>
      </c>
      <c r="B9384" s="63" t="s">
        <v>7433</v>
      </c>
    </row>
    <row r="9385" spans="1:2" x14ac:dyDescent="0.25">
      <c r="A9385" s="62">
        <v>42231802</v>
      </c>
      <c r="B9385" s="63" t="s">
        <v>7859</v>
      </c>
    </row>
    <row r="9386" spans="1:2" x14ac:dyDescent="0.25">
      <c r="A9386" s="62">
        <v>42231803</v>
      </c>
      <c r="B9386" s="63" t="s">
        <v>10004</v>
      </c>
    </row>
    <row r="9387" spans="1:2" x14ac:dyDescent="0.25">
      <c r="A9387" s="62">
        <v>42231804</v>
      </c>
      <c r="B9387" s="63" t="s">
        <v>16751</v>
      </c>
    </row>
    <row r="9388" spans="1:2" x14ac:dyDescent="0.25">
      <c r="A9388" s="62">
        <v>42231805</v>
      </c>
      <c r="B9388" s="63" t="s">
        <v>14128</v>
      </c>
    </row>
    <row r="9389" spans="1:2" x14ac:dyDescent="0.25">
      <c r="A9389" s="62">
        <v>42231806</v>
      </c>
      <c r="B9389" s="63" t="s">
        <v>3249</v>
      </c>
    </row>
    <row r="9390" spans="1:2" x14ac:dyDescent="0.25">
      <c r="A9390" s="62">
        <v>42231807</v>
      </c>
      <c r="B9390" s="63" t="s">
        <v>8089</v>
      </c>
    </row>
    <row r="9391" spans="1:2" x14ac:dyDescent="0.25">
      <c r="A9391" s="62">
        <v>42231901</v>
      </c>
      <c r="B9391" s="63" t="s">
        <v>9368</v>
      </c>
    </row>
    <row r="9392" spans="1:2" x14ac:dyDescent="0.25">
      <c r="A9392" s="62">
        <v>42231902</v>
      </c>
      <c r="B9392" s="63" t="s">
        <v>6254</v>
      </c>
    </row>
    <row r="9393" spans="1:2" x14ac:dyDescent="0.25">
      <c r="A9393" s="62">
        <v>42231903</v>
      </c>
      <c r="B9393" s="63" t="s">
        <v>10779</v>
      </c>
    </row>
    <row r="9394" spans="1:2" x14ac:dyDescent="0.25">
      <c r="A9394" s="62">
        <v>42232001</v>
      </c>
      <c r="B9394" s="63" t="s">
        <v>3304</v>
      </c>
    </row>
    <row r="9395" spans="1:2" x14ac:dyDescent="0.25">
      <c r="A9395" s="62">
        <v>42232002</v>
      </c>
      <c r="B9395" s="63" t="s">
        <v>16486</v>
      </c>
    </row>
    <row r="9396" spans="1:2" x14ac:dyDescent="0.25">
      <c r="A9396" s="62">
        <v>42232003</v>
      </c>
      <c r="B9396" s="63" t="s">
        <v>1233</v>
      </c>
    </row>
    <row r="9397" spans="1:2" x14ac:dyDescent="0.25">
      <c r="A9397" s="62">
        <v>42241501</v>
      </c>
      <c r="B9397" s="63" t="s">
        <v>9571</v>
      </c>
    </row>
    <row r="9398" spans="1:2" x14ac:dyDescent="0.25">
      <c r="A9398" s="62">
        <v>42241502</v>
      </c>
      <c r="B9398" s="63" t="s">
        <v>17056</v>
      </c>
    </row>
    <row r="9399" spans="1:2" x14ac:dyDescent="0.25">
      <c r="A9399" s="62">
        <v>42241503</v>
      </c>
      <c r="B9399" s="63" t="s">
        <v>16774</v>
      </c>
    </row>
    <row r="9400" spans="1:2" x14ac:dyDescent="0.25">
      <c r="A9400" s="62">
        <v>42241504</v>
      </c>
      <c r="B9400" s="63" t="s">
        <v>118</v>
      </c>
    </row>
    <row r="9401" spans="1:2" x14ac:dyDescent="0.25">
      <c r="A9401" s="62">
        <v>42241505</v>
      </c>
      <c r="B9401" s="63" t="s">
        <v>5007</v>
      </c>
    </row>
    <row r="9402" spans="1:2" x14ac:dyDescent="0.25">
      <c r="A9402" s="62">
        <v>42241506</v>
      </c>
      <c r="B9402" s="63" t="s">
        <v>6163</v>
      </c>
    </row>
    <row r="9403" spans="1:2" x14ac:dyDescent="0.25">
      <c r="A9403" s="62">
        <v>42241507</v>
      </c>
      <c r="B9403" s="63" t="s">
        <v>17797</v>
      </c>
    </row>
    <row r="9404" spans="1:2" x14ac:dyDescent="0.25">
      <c r="A9404" s="62">
        <v>42241509</v>
      </c>
      <c r="B9404" s="63" t="s">
        <v>6729</v>
      </c>
    </row>
    <row r="9405" spans="1:2" x14ac:dyDescent="0.25">
      <c r="A9405" s="62">
        <v>42241510</v>
      </c>
      <c r="B9405" s="63" t="s">
        <v>7292</v>
      </c>
    </row>
    <row r="9406" spans="1:2" x14ac:dyDescent="0.25">
      <c r="A9406" s="62">
        <v>42241511</v>
      </c>
      <c r="B9406" s="63" t="s">
        <v>11477</v>
      </c>
    </row>
    <row r="9407" spans="1:2" x14ac:dyDescent="0.25">
      <c r="A9407" s="62">
        <v>42241512</v>
      </c>
      <c r="B9407" s="63" t="s">
        <v>15057</v>
      </c>
    </row>
    <row r="9408" spans="1:2" x14ac:dyDescent="0.25">
      <c r="A9408" s="62">
        <v>42241513</v>
      </c>
      <c r="B9408" s="63" t="s">
        <v>4217</v>
      </c>
    </row>
    <row r="9409" spans="1:2" x14ac:dyDescent="0.25">
      <c r="A9409" s="62">
        <v>42241514</v>
      </c>
      <c r="B9409" s="63" t="s">
        <v>16641</v>
      </c>
    </row>
    <row r="9410" spans="1:2" x14ac:dyDescent="0.25">
      <c r="A9410" s="62">
        <v>42241515</v>
      </c>
      <c r="B9410" s="63" t="s">
        <v>17242</v>
      </c>
    </row>
    <row r="9411" spans="1:2" x14ac:dyDescent="0.25">
      <c r="A9411" s="62">
        <v>42241601</v>
      </c>
      <c r="B9411" s="63" t="s">
        <v>8817</v>
      </c>
    </row>
    <row r="9412" spans="1:2" x14ac:dyDescent="0.25">
      <c r="A9412" s="62">
        <v>42241602</v>
      </c>
      <c r="B9412" s="63" t="s">
        <v>6667</v>
      </c>
    </row>
    <row r="9413" spans="1:2" x14ac:dyDescent="0.25">
      <c r="A9413" s="62">
        <v>42241603</v>
      </c>
      <c r="B9413" s="63" t="s">
        <v>18084</v>
      </c>
    </row>
    <row r="9414" spans="1:2" x14ac:dyDescent="0.25">
      <c r="A9414" s="62">
        <v>42241604</v>
      </c>
      <c r="B9414" s="63" t="s">
        <v>18663</v>
      </c>
    </row>
    <row r="9415" spans="1:2" x14ac:dyDescent="0.25">
      <c r="A9415" s="62">
        <v>42241606</v>
      </c>
      <c r="B9415" s="63" t="s">
        <v>15609</v>
      </c>
    </row>
    <row r="9416" spans="1:2" x14ac:dyDescent="0.25">
      <c r="A9416" s="62">
        <v>42241607</v>
      </c>
      <c r="B9416" s="63" t="s">
        <v>3024</v>
      </c>
    </row>
    <row r="9417" spans="1:2" x14ac:dyDescent="0.25">
      <c r="A9417" s="62">
        <v>42241701</v>
      </c>
      <c r="B9417" s="63" t="s">
        <v>7099</v>
      </c>
    </row>
    <row r="9418" spans="1:2" x14ac:dyDescent="0.25">
      <c r="A9418" s="62">
        <v>42241702</v>
      </c>
      <c r="B9418" s="63" t="s">
        <v>1997</v>
      </c>
    </row>
    <row r="9419" spans="1:2" x14ac:dyDescent="0.25">
      <c r="A9419" s="62">
        <v>42241703</v>
      </c>
      <c r="B9419" s="63" t="s">
        <v>11121</v>
      </c>
    </row>
    <row r="9420" spans="1:2" x14ac:dyDescent="0.25">
      <c r="A9420" s="62">
        <v>42241704</v>
      </c>
      <c r="B9420" s="63" t="s">
        <v>2366</v>
      </c>
    </row>
    <row r="9421" spans="1:2" x14ac:dyDescent="0.25">
      <c r="A9421" s="62">
        <v>42241705</v>
      </c>
      <c r="B9421" s="63" t="s">
        <v>16360</v>
      </c>
    </row>
    <row r="9422" spans="1:2" x14ac:dyDescent="0.25">
      <c r="A9422" s="62">
        <v>42241706</v>
      </c>
      <c r="B9422" s="63" t="s">
        <v>16237</v>
      </c>
    </row>
    <row r="9423" spans="1:2" x14ac:dyDescent="0.25">
      <c r="A9423" s="62">
        <v>42241707</v>
      </c>
      <c r="B9423" s="63" t="s">
        <v>14521</v>
      </c>
    </row>
    <row r="9424" spans="1:2" x14ac:dyDescent="0.25">
      <c r="A9424" s="62">
        <v>42241708</v>
      </c>
      <c r="B9424" s="63" t="s">
        <v>15372</v>
      </c>
    </row>
    <row r="9425" spans="1:2" x14ac:dyDescent="0.25">
      <c r="A9425" s="62">
        <v>42241801</v>
      </c>
      <c r="B9425" s="63" t="s">
        <v>5753</v>
      </c>
    </row>
    <row r="9426" spans="1:2" x14ac:dyDescent="0.25">
      <c r="A9426" s="62">
        <v>42241802</v>
      </c>
      <c r="B9426" s="63" t="s">
        <v>16504</v>
      </c>
    </row>
    <row r="9427" spans="1:2" x14ac:dyDescent="0.25">
      <c r="A9427" s="62">
        <v>42241803</v>
      </c>
      <c r="B9427" s="63" t="s">
        <v>3149</v>
      </c>
    </row>
    <row r="9428" spans="1:2" x14ac:dyDescent="0.25">
      <c r="A9428" s="62">
        <v>42241804</v>
      </c>
      <c r="B9428" s="63" t="s">
        <v>8546</v>
      </c>
    </row>
    <row r="9429" spans="1:2" x14ac:dyDescent="0.25">
      <c r="A9429" s="62">
        <v>42241805</v>
      </c>
      <c r="B9429" s="63" t="s">
        <v>9695</v>
      </c>
    </row>
    <row r="9430" spans="1:2" x14ac:dyDescent="0.25">
      <c r="A9430" s="62">
        <v>42241806</v>
      </c>
      <c r="B9430" s="63" t="s">
        <v>18780</v>
      </c>
    </row>
    <row r="9431" spans="1:2" x14ac:dyDescent="0.25">
      <c r="A9431" s="62">
        <v>42241807</v>
      </c>
      <c r="B9431" s="63" t="s">
        <v>11873</v>
      </c>
    </row>
    <row r="9432" spans="1:2" x14ac:dyDescent="0.25">
      <c r="A9432" s="62">
        <v>42241808</v>
      </c>
      <c r="B9432" s="63" t="s">
        <v>8384</v>
      </c>
    </row>
    <row r="9433" spans="1:2" x14ac:dyDescent="0.25">
      <c r="A9433" s="62">
        <v>42241809</v>
      </c>
      <c r="B9433" s="63" t="s">
        <v>8216</v>
      </c>
    </row>
    <row r="9434" spans="1:2" x14ac:dyDescent="0.25">
      <c r="A9434" s="62">
        <v>42241810</v>
      </c>
      <c r="B9434" s="63" t="s">
        <v>10636</v>
      </c>
    </row>
    <row r="9435" spans="1:2" x14ac:dyDescent="0.25">
      <c r="A9435" s="62">
        <v>42241811</v>
      </c>
      <c r="B9435" s="63" t="s">
        <v>12482</v>
      </c>
    </row>
    <row r="9436" spans="1:2" x14ac:dyDescent="0.25">
      <c r="A9436" s="62">
        <v>42241901</v>
      </c>
      <c r="B9436" s="63" t="s">
        <v>17691</v>
      </c>
    </row>
    <row r="9437" spans="1:2" x14ac:dyDescent="0.25">
      <c r="A9437" s="62">
        <v>42241902</v>
      </c>
      <c r="B9437" s="63" t="s">
        <v>3676</v>
      </c>
    </row>
    <row r="9438" spans="1:2" x14ac:dyDescent="0.25">
      <c r="A9438" s="62">
        <v>42242001</v>
      </c>
      <c r="B9438" s="63" t="s">
        <v>12884</v>
      </c>
    </row>
    <row r="9439" spans="1:2" x14ac:dyDescent="0.25">
      <c r="A9439" s="62">
        <v>42242002</v>
      </c>
      <c r="B9439" s="63" t="s">
        <v>7950</v>
      </c>
    </row>
    <row r="9440" spans="1:2" x14ac:dyDescent="0.25">
      <c r="A9440" s="62">
        <v>42242003</v>
      </c>
      <c r="B9440" s="63" t="s">
        <v>14959</v>
      </c>
    </row>
    <row r="9441" spans="1:2" x14ac:dyDescent="0.25">
      <c r="A9441" s="62">
        <v>42242004</v>
      </c>
      <c r="B9441" s="63" t="s">
        <v>16234</v>
      </c>
    </row>
    <row r="9442" spans="1:2" x14ac:dyDescent="0.25">
      <c r="A9442" s="62">
        <v>42242101</v>
      </c>
      <c r="B9442" s="63" t="s">
        <v>16782</v>
      </c>
    </row>
    <row r="9443" spans="1:2" x14ac:dyDescent="0.25">
      <c r="A9443" s="62">
        <v>42242102</v>
      </c>
      <c r="B9443" s="63" t="s">
        <v>904</v>
      </c>
    </row>
    <row r="9444" spans="1:2" x14ac:dyDescent="0.25">
      <c r="A9444" s="62">
        <v>42242103</v>
      </c>
      <c r="B9444" s="63" t="s">
        <v>13136</v>
      </c>
    </row>
    <row r="9445" spans="1:2" x14ac:dyDescent="0.25">
      <c r="A9445" s="62">
        <v>42242104</v>
      </c>
      <c r="B9445" s="63" t="s">
        <v>18788</v>
      </c>
    </row>
    <row r="9446" spans="1:2" x14ac:dyDescent="0.25">
      <c r="A9446" s="62">
        <v>42242105</v>
      </c>
      <c r="B9446" s="63" t="s">
        <v>9047</v>
      </c>
    </row>
    <row r="9447" spans="1:2" x14ac:dyDescent="0.25">
      <c r="A9447" s="62">
        <v>42242106</v>
      </c>
      <c r="B9447" s="63" t="s">
        <v>11471</v>
      </c>
    </row>
    <row r="9448" spans="1:2" x14ac:dyDescent="0.25">
      <c r="A9448" s="62">
        <v>42242107</v>
      </c>
      <c r="B9448" s="63" t="s">
        <v>5207</v>
      </c>
    </row>
    <row r="9449" spans="1:2" x14ac:dyDescent="0.25">
      <c r="A9449" s="62">
        <v>42242108</v>
      </c>
      <c r="B9449" s="63" t="s">
        <v>17146</v>
      </c>
    </row>
    <row r="9450" spans="1:2" x14ac:dyDescent="0.25">
      <c r="A9450" s="62">
        <v>42242109</v>
      </c>
      <c r="B9450" s="63" t="s">
        <v>7924</v>
      </c>
    </row>
    <row r="9451" spans="1:2" x14ac:dyDescent="0.25">
      <c r="A9451" s="62">
        <v>42242301</v>
      </c>
      <c r="B9451" s="63" t="s">
        <v>7047</v>
      </c>
    </row>
    <row r="9452" spans="1:2" x14ac:dyDescent="0.25">
      <c r="A9452" s="62">
        <v>42242302</v>
      </c>
      <c r="B9452" s="63" t="s">
        <v>5123</v>
      </c>
    </row>
    <row r="9453" spans="1:2" x14ac:dyDescent="0.25">
      <c r="A9453" s="62">
        <v>42251501</v>
      </c>
      <c r="B9453" s="63" t="s">
        <v>17114</v>
      </c>
    </row>
    <row r="9454" spans="1:2" x14ac:dyDescent="0.25">
      <c r="A9454" s="62">
        <v>42251502</v>
      </c>
      <c r="B9454" s="63" t="s">
        <v>6987</v>
      </c>
    </row>
    <row r="9455" spans="1:2" x14ac:dyDescent="0.25">
      <c r="A9455" s="62">
        <v>42251503</v>
      </c>
      <c r="B9455" s="63" t="s">
        <v>16723</v>
      </c>
    </row>
    <row r="9456" spans="1:2" x14ac:dyDescent="0.25">
      <c r="A9456" s="62">
        <v>42251504</v>
      </c>
      <c r="B9456" s="63" t="s">
        <v>8576</v>
      </c>
    </row>
    <row r="9457" spans="1:2" x14ac:dyDescent="0.25">
      <c r="A9457" s="62">
        <v>42251505</v>
      </c>
      <c r="B9457" s="63" t="s">
        <v>5835</v>
      </c>
    </row>
    <row r="9458" spans="1:2" x14ac:dyDescent="0.25">
      <c r="A9458" s="62">
        <v>42251506</v>
      </c>
      <c r="B9458" s="63" t="s">
        <v>10617</v>
      </c>
    </row>
    <row r="9459" spans="1:2" x14ac:dyDescent="0.25">
      <c r="A9459" s="62">
        <v>42251601</v>
      </c>
      <c r="B9459" s="63" t="s">
        <v>8206</v>
      </c>
    </row>
    <row r="9460" spans="1:2" x14ac:dyDescent="0.25">
      <c r="A9460" s="62">
        <v>42251602</v>
      </c>
      <c r="B9460" s="63" t="s">
        <v>13326</v>
      </c>
    </row>
    <row r="9461" spans="1:2" x14ac:dyDescent="0.25">
      <c r="A9461" s="62">
        <v>42251603</v>
      </c>
      <c r="B9461" s="63" t="s">
        <v>17234</v>
      </c>
    </row>
    <row r="9462" spans="1:2" x14ac:dyDescent="0.25">
      <c r="A9462" s="62">
        <v>42251604</v>
      </c>
      <c r="B9462" s="63" t="s">
        <v>14409</v>
      </c>
    </row>
    <row r="9463" spans="1:2" x14ac:dyDescent="0.25">
      <c r="A9463" s="62">
        <v>42251605</v>
      </c>
      <c r="B9463" s="63" t="s">
        <v>431</v>
      </c>
    </row>
    <row r="9464" spans="1:2" x14ac:dyDescent="0.25">
      <c r="A9464" s="62">
        <v>42251606</v>
      </c>
      <c r="B9464" s="63" t="s">
        <v>17528</v>
      </c>
    </row>
    <row r="9465" spans="1:2" x14ac:dyDescent="0.25">
      <c r="A9465" s="62">
        <v>42251607</v>
      </c>
      <c r="B9465" s="63" t="s">
        <v>8314</v>
      </c>
    </row>
    <row r="9466" spans="1:2" x14ac:dyDescent="0.25">
      <c r="A9466" s="62">
        <v>42251608</v>
      </c>
      <c r="B9466" s="63" t="s">
        <v>12354</v>
      </c>
    </row>
    <row r="9467" spans="1:2" x14ac:dyDescent="0.25">
      <c r="A9467" s="62">
        <v>42251609</v>
      </c>
      <c r="B9467" s="63" t="s">
        <v>17763</v>
      </c>
    </row>
    <row r="9468" spans="1:2" x14ac:dyDescent="0.25">
      <c r="A9468" s="62">
        <v>42251610</v>
      </c>
      <c r="B9468" s="63" t="s">
        <v>13770</v>
      </c>
    </row>
    <row r="9469" spans="1:2" x14ac:dyDescent="0.25">
      <c r="A9469" s="62">
        <v>42251611</v>
      </c>
      <c r="B9469" s="63" t="s">
        <v>12338</v>
      </c>
    </row>
    <row r="9470" spans="1:2" x14ac:dyDescent="0.25">
      <c r="A9470" s="62">
        <v>42251612</v>
      </c>
      <c r="B9470" s="63" t="s">
        <v>5884</v>
      </c>
    </row>
    <row r="9471" spans="1:2" x14ac:dyDescent="0.25">
      <c r="A9471" s="62">
        <v>42251613</v>
      </c>
      <c r="B9471" s="63" t="s">
        <v>7743</v>
      </c>
    </row>
    <row r="9472" spans="1:2" x14ac:dyDescent="0.25">
      <c r="A9472" s="62">
        <v>42251614</v>
      </c>
      <c r="B9472" s="63" t="s">
        <v>6768</v>
      </c>
    </row>
    <row r="9473" spans="1:2" x14ac:dyDescent="0.25">
      <c r="A9473" s="62">
        <v>42251615</v>
      </c>
      <c r="B9473" s="63" t="s">
        <v>10186</v>
      </c>
    </row>
    <row r="9474" spans="1:2" x14ac:dyDescent="0.25">
      <c r="A9474" s="62">
        <v>42251616</v>
      </c>
      <c r="B9474" s="63" t="s">
        <v>6514</v>
      </c>
    </row>
    <row r="9475" spans="1:2" x14ac:dyDescent="0.25">
      <c r="A9475" s="62">
        <v>42251617</v>
      </c>
      <c r="B9475" s="63" t="s">
        <v>10595</v>
      </c>
    </row>
    <row r="9476" spans="1:2" x14ac:dyDescent="0.25">
      <c r="A9476" s="62">
        <v>42251618</v>
      </c>
      <c r="B9476" s="63" t="s">
        <v>13165</v>
      </c>
    </row>
    <row r="9477" spans="1:2" x14ac:dyDescent="0.25">
      <c r="A9477" s="62">
        <v>42251619</v>
      </c>
      <c r="B9477" s="63" t="s">
        <v>2747</v>
      </c>
    </row>
    <row r="9478" spans="1:2" x14ac:dyDescent="0.25">
      <c r="A9478" s="62">
        <v>42251620</v>
      </c>
      <c r="B9478" s="63" t="s">
        <v>8717</v>
      </c>
    </row>
    <row r="9479" spans="1:2" x14ac:dyDescent="0.25">
      <c r="A9479" s="62">
        <v>42251621</v>
      </c>
      <c r="B9479" s="63" t="s">
        <v>15065</v>
      </c>
    </row>
    <row r="9480" spans="1:2" x14ac:dyDescent="0.25">
      <c r="A9480" s="62">
        <v>42251622</v>
      </c>
      <c r="B9480" s="63" t="s">
        <v>7467</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8131</v>
      </c>
    </row>
    <row r="9485" spans="1:2" x14ac:dyDescent="0.25">
      <c r="A9485" s="62">
        <v>42251703</v>
      </c>
      <c r="B9485" s="63" t="s">
        <v>8285</v>
      </c>
    </row>
    <row r="9486" spans="1:2" x14ac:dyDescent="0.25">
      <c r="A9486" s="62">
        <v>42251704</v>
      </c>
      <c r="B9486" s="63" t="s">
        <v>12585</v>
      </c>
    </row>
    <row r="9487" spans="1:2" x14ac:dyDescent="0.25">
      <c r="A9487" s="62">
        <v>42251705</v>
      </c>
      <c r="B9487" s="63" t="s">
        <v>12751</v>
      </c>
    </row>
    <row r="9488" spans="1:2" x14ac:dyDescent="0.25">
      <c r="A9488" s="62">
        <v>42251706</v>
      </c>
      <c r="B9488" s="63" t="s">
        <v>13702</v>
      </c>
    </row>
    <row r="9489" spans="1:2" x14ac:dyDescent="0.25">
      <c r="A9489" s="62">
        <v>42251801</v>
      </c>
      <c r="B9489" s="63" t="s">
        <v>15301</v>
      </c>
    </row>
    <row r="9490" spans="1:2" x14ac:dyDescent="0.25">
      <c r="A9490" s="62">
        <v>42251802</v>
      </c>
      <c r="B9490" s="63" t="s">
        <v>7471</v>
      </c>
    </row>
    <row r="9491" spans="1:2" x14ac:dyDescent="0.25">
      <c r="A9491" s="62">
        <v>42251803</v>
      </c>
      <c r="B9491" s="63" t="s">
        <v>17989</v>
      </c>
    </row>
    <row r="9492" spans="1:2" x14ac:dyDescent="0.25">
      <c r="A9492" s="62">
        <v>42251804</v>
      </c>
      <c r="B9492" s="63" t="s">
        <v>12687</v>
      </c>
    </row>
    <row r="9493" spans="1:2" x14ac:dyDescent="0.25">
      <c r="A9493" s="62">
        <v>42251805</v>
      </c>
      <c r="B9493" s="63" t="s">
        <v>12067</v>
      </c>
    </row>
    <row r="9494" spans="1:2" x14ac:dyDescent="0.25">
      <c r="A9494" s="62">
        <v>42261501</v>
      </c>
      <c r="B9494" s="63" t="s">
        <v>2714</v>
      </c>
    </row>
    <row r="9495" spans="1:2" x14ac:dyDescent="0.25">
      <c r="A9495" s="62">
        <v>42261502</v>
      </c>
      <c r="B9495" s="63" t="s">
        <v>3263</v>
      </c>
    </row>
    <row r="9496" spans="1:2" x14ac:dyDescent="0.25">
      <c r="A9496" s="62">
        <v>42261503</v>
      </c>
      <c r="B9496" s="63" t="s">
        <v>6903</v>
      </c>
    </row>
    <row r="9497" spans="1:2" x14ac:dyDescent="0.25">
      <c r="A9497" s="62">
        <v>42261504</v>
      </c>
      <c r="B9497" s="63" t="s">
        <v>12731</v>
      </c>
    </row>
    <row r="9498" spans="1:2" x14ac:dyDescent="0.25">
      <c r="A9498" s="62">
        <v>42261505</v>
      </c>
      <c r="B9498" s="63" t="s">
        <v>7278</v>
      </c>
    </row>
    <row r="9499" spans="1:2" x14ac:dyDescent="0.25">
      <c r="A9499" s="62">
        <v>42261506</v>
      </c>
      <c r="B9499" s="63" t="s">
        <v>13709</v>
      </c>
    </row>
    <row r="9500" spans="1:2" x14ac:dyDescent="0.25">
      <c r="A9500" s="62">
        <v>42261507</v>
      </c>
      <c r="B9500" s="63" t="s">
        <v>3814</v>
      </c>
    </row>
    <row r="9501" spans="1:2" x14ac:dyDescent="0.25">
      <c r="A9501" s="62">
        <v>42261508</v>
      </c>
      <c r="B9501" s="63" t="s">
        <v>12610</v>
      </c>
    </row>
    <row r="9502" spans="1:2" x14ac:dyDescent="0.25">
      <c r="A9502" s="62">
        <v>42261509</v>
      </c>
      <c r="B9502" s="63" t="s">
        <v>84</v>
      </c>
    </row>
    <row r="9503" spans="1:2" x14ac:dyDescent="0.25">
      <c r="A9503" s="62">
        <v>42261510</v>
      </c>
      <c r="B9503" s="63" t="s">
        <v>17955</v>
      </c>
    </row>
    <row r="9504" spans="1:2" x14ac:dyDescent="0.25">
      <c r="A9504" s="62">
        <v>42261511</v>
      </c>
      <c r="B9504" s="63" t="s">
        <v>8648</v>
      </c>
    </row>
    <row r="9505" spans="1:2" x14ac:dyDescent="0.25">
      <c r="A9505" s="62">
        <v>42261512</v>
      </c>
      <c r="B9505" s="63" t="s">
        <v>11029</v>
      </c>
    </row>
    <row r="9506" spans="1:2" x14ac:dyDescent="0.25">
      <c r="A9506" s="62">
        <v>42261513</v>
      </c>
      <c r="B9506" s="63" t="s">
        <v>12480</v>
      </c>
    </row>
    <row r="9507" spans="1:2" x14ac:dyDescent="0.25">
      <c r="A9507" s="62">
        <v>42261514</v>
      </c>
      <c r="B9507" s="63" t="s">
        <v>5708</v>
      </c>
    </row>
    <row r="9508" spans="1:2" x14ac:dyDescent="0.25">
      <c r="A9508" s="62">
        <v>42261515</v>
      </c>
      <c r="B9508" s="63" t="s">
        <v>18677</v>
      </c>
    </row>
    <row r="9509" spans="1:2" x14ac:dyDescent="0.25">
      <c r="A9509" s="62">
        <v>42261516</v>
      </c>
      <c r="B9509" s="63" t="s">
        <v>5987</v>
      </c>
    </row>
    <row r="9510" spans="1:2" x14ac:dyDescent="0.25">
      <c r="A9510" s="62">
        <v>42261601</v>
      </c>
      <c r="B9510" s="63" t="s">
        <v>18007</v>
      </c>
    </row>
    <row r="9511" spans="1:2" x14ac:dyDescent="0.25">
      <c r="A9511" s="62">
        <v>42261602</v>
      </c>
      <c r="B9511" s="63" t="s">
        <v>8530</v>
      </c>
    </row>
    <row r="9512" spans="1:2" x14ac:dyDescent="0.25">
      <c r="A9512" s="62">
        <v>42261603</v>
      </c>
      <c r="B9512" s="63" t="s">
        <v>3448</v>
      </c>
    </row>
    <row r="9513" spans="1:2" x14ac:dyDescent="0.25">
      <c r="A9513" s="62">
        <v>42261604</v>
      </c>
      <c r="B9513" s="63" t="s">
        <v>1823</v>
      </c>
    </row>
    <row r="9514" spans="1:2" x14ac:dyDescent="0.25">
      <c r="A9514" s="62">
        <v>42261605</v>
      </c>
      <c r="B9514" s="63" t="s">
        <v>10227</v>
      </c>
    </row>
    <row r="9515" spans="1:2" x14ac:dyDescent="0.25">
      <c r="A9515" s="62">
        <v>42261606</v>
      </c>
      <c r="B9515" s="63" t="s">
        <v>17659</v>
      </c>
    </row>
    <row r="9516" spans="1:2" x14ac:dyDescent="0.25">
      <c r="A9516" s="62">
        <v>42261607</v>
      </c>
      <c r="B9516" s="63" t="s">
        <v>3753</v>
      </c>
    </row>
    <row r="9517" spans="1:2" x14ac:dyDescent="0.25">
      <c r="A9517" s="62">
        <v>42261608</v>
      </c>
      <c r="B9517" s="63" t="s">
        <v>876</v>
      </c>
    </row>
    <row r="9518" spans="1:2" x14ac:dyDescent="0.25">
      <c r="A9518" s="62">
        <v>42261609</v>
      </c>
      <c r="B9518" s="63" t="s">
        <v>9779</v>
      </c>
    </row>
    <row r="9519" spans="1:2" x14ac:dyDescent="0.25">
      <c r="A9519" s="62">
        <v>42261610</v>
      </c>
      <c r="B9519" s="63" t="s">
        <v>13580</v>
      </c>
    </row>
    <row r="9520" spans="1:2" x14ac:dyDescent="0.25">
      <c r="A9520" s="62">
        <v>42261611</v>
      </c>
      <c r="B9520" s="63" t="s">
        <v>688</v>
      </c>
    </row>
    <row r="9521" spans="1:2" x14ac:dyDescent="0.25">
      <c r="A9521" s="62">
        <v>42261612</v>
      </c>
      <c r="B9521" s="63" t="s">
        <v>15712</v>
      </c>
    </row>
    <row r="9522" spans="1:2" x14ac:dyDescent="0.25">
      <c r="A9522" s="62">
        <v>42261613</v>
      </c>
      <c r="B9522" s="63" t="s">
        <v>5064</v>
      </c>
    </row>
    <row r="9523" spans="1:2" x14ac:dyDescent="0.25">
      <c r="A9523" s="62">
        <v>42261701</v>
      </c>
      <c r="B9523" s="63" t="s">
        <v>18470</v>
      </c>
    </row>
    <row r="9524" spans="1:2" x14ac:dyDescent="0.25">
      <c r="A9524" s="62">
        <v>42261702</v>
      </c>
      <c r="B9524" s="63" t="s">
        <v>6170</v>
      </c>
    </row>
    <row r="9525" spans="1:2" x14ac:dyDescent="0.25">
      <c r="A9525" s="62">
        <v>42261703</v>
      </c>
      <c r="B9525" s="63" t="s">
        <v>12197</v>
      </c>
    </row>
    <row r="9526" spans="1:2" x14ac:dyDescent="0.25">
      <c r="A9526" s="62">
        <v>42261704</v>
      </c>
      <c r="B9526" s="63" t="s">
        <v>10117</v>
      </c>
    </row>
    <row r="9527" spans="1:2" x14ac:dyDescent="0.25">
      <c r="A9527" s="62">
        <v>42261705</v>
      </c>
      <c r="B9527" s="63" t="s">
        <v>1768</v>
      </c>
    </row>
    <row r="9528" spans="1:2" x14ac:dyDescent="0.25">
      <c r="A9528" s="62">
        <v>42261706</v>
      </c>
      <c r="B9528" s="63" t="s">
        <v>7481</v>
      </c>
    </row>
    <row r="9529" spans="1:2" x14ac:dyDescent="0.25">
      <c r="A9529" s="62">
        <v>42261707</v>
      </c>
      <c r="B9529" s="63" t="s">
        <v>15921</v>
      </c>
    </row>
    <row r="9530" spans="1:2" x14ac:dyDescent="0.25">
      <c r="A9530" s="62">
        <v>42261801</v>
      </c>
      <c r="B9530" s="63" t="s">
        <v>13382</v>
      </c>
    </row>
    <row r="9531" spans="1:2" x14ac:dyDescent="0.25">
      <c r="A9531" s="62">
        <v>42261802</v>
      </c>
      <c r="B9531" s="63" t="s">
        <v>17671</v>
      </c>
    </row>
    <row r="9532" spans="1:2" x14ac:dyDescent="0.25">
      <c r="A9532" s="62">
        <v>42261803</v>
      </c>
      <c r="B9532" s="63" t="s">
        <v>17251</v>
      </c>
    </row>
    <row r="9533" spans="1:2" x14ac:dyDescent="0.25">
      <c r="A9533" s="62">
        <v>42261804</v>
      </c>
      <c r="B9533" s="63" t="s">
        <v>5016</v>
      </c>
    </row>
    <row r="9534" spans="1:2" x14ac:dyDescent="0.25">
      <c r="A9534" s="62">
        <v>42261805</v>
      </c>
      <c r="B9534" s="63" t="s">
        <v>13544</v>
      </c>
    </row>
    <row r="9535" spans="1:2" x14ac:dyDescent="0.25">
      <c r="A9535" s="62">
        <v>42261806</v>
      </c>
      <c r="B9535" s="63" t="s">
        <v>11343</v>
      </c>
    </row>
    <row r="9536" spans="1:2" x14ac:dyDescent="0.25">
      <c r="A9536" s="62">
        <v>42261807</v>
      </c>
      <c r="B9536" s="63" t="s">
        <v>3033</v>
      </c>
    </row>
    <row r="9537" spans="1:2" x14ac:dyDescent="0.25">
      <c r="A9537" s="62">
        <v>42261808</v>
      </c>
      <c r="B9537" s="63" t="s">
        <v>6223</v>
      </c>
    </row>
    <row r="9538" spans="1:2" x14ac:dyDescent="0.25">
      <c r="A9538" s="62">
        <v>42261809</v>
      </c>
      <c r="B9538" s="63" t="s">
        <v>11942</v>
      </c>
    </row>
    <row r="9539" spans="1:2" x14ac:dyDescent="0.25">
      <c r="A9539" s="62">
        <v>42261810</v>
      </c>
      <c r="B9539" s="63" t="s">
        <v>11607</v>
      </c>
    </row>
    <row r="9540" spans="1:2" x14ac:dyDescent="0.25">
      <c r="A9540" s="62">
        <v>42261901</v>
      </c>
      <c r="B9540" s="63" t="s">
        <v>5506</v>
      </c>
    </row>
    <row r="9541" spans="1:2" x14ac:dyDescent="0.25">
      <c r="A9541" s="62">
        <v>42261902</v>
      </c>
      <c r="B9541" s="63" t="s">
        <v>17050</v>
      </c>
    </row>
    <row r="9542" spans="1:2" x14ac:dyDescent="0.25">
      <c r="A9542" s="62">
        <v>42261903</v>
      </c>
      <c r="B9542" s="63" t="s">
        <v>5556</v>
      </c>
    </row>
    <row r="9543" spans="1:2" x14ac:dyDescent="0.25">
      <c r="A9543" s="62">
        <v>42261904</v>
      </c>
      <c r="B9543" s="63" t="s">
        <v>12654</v>
      </c>
    </row>
    <row r="9544" spans="1:2" x14ac:dyDescent="0.25">
      <c r="A9544" s="62">
        <v>42262001</v>
      </c>
      <c r="B9544" s="63" t="s">
        <v>8730</v>
      </c>
    </row>
    <row r="9545" spans="1:2" x14ac:dyDescent="0.25">
      <c r="A9545" s="62">
        <v>42262002</v>
      </c>
      <c r="B9545" s="63" t="s">
        <v>10024</v>
      </c>
    </row>
    <row r="9546" spans="1:2" x14ac:dyDescent="0.25">
      <c r="A9546" s="62">
        <v>42262003</v>
      </c>
      <c r="B9546" s="63" t="s">
        <v>16762</v>
      </c>
    </row>
    <row r="9547" spans="1:2" x14ac:dyDescent="0.25">
      <c r="A9547" s="62">
        <v>42262004</v>
      </c>
      <c r="B9547" s="63" t="s">
        <v>15443</v>
      </c>
    </row>
    <row r="9548" spans="1:2" x14ac:dyDescent="0.25">
      <c r="A9548" s="62">
        <v>42262005</v>
      </c>
      <c r="B9548" s="63" t="s">
        <v>7816</v>
      </c>
    </row>
    <row r="9549" spans="1:2" x14ac:dyDescent="0.25">
      <c r="A9549" s="62">
        <v>42262006</v>
      </c>
      <c r="B9549" s="63" t="s">
        <v>15405</v>
      </c>
    </row>
    <row r="9550" spans="1:2" x14ac:dyDescent="0.25">
      <c r="A9550" s="62">
        <v>42262007</v>
      </c>
      <c r="B9550" s="63" t="s">
        <v>27</v>
      </c>
    </row>
    <row r="9551" spans="1:2" x14ac:dyDescent="0.25">
      <c r="A9551" s="62">
        <v>42262008</v>
      </c>
      <c r="B9551" s="63" t="s">
        <v>18387</v>
      </c>
    </row>
    <row r="9552" spans="1:2" x14ac:dyDescent="0.25">
      <c r="A9552" s="62">
        <v>42262101</v>
      </c>
      <c r="B9552" s="63" t="s">
        <v>2386</v>
      </c>
    </row>
    <row r="9553" spans="1:2" x14ac:dyDescent="0.25">
      <c r="A9553" s="62">
        <v>42262102</v>
      </c>
      <c r="B9553" s="63" t="s">
        <v>11981</v>
      </c>
    </row>
    <row r="9554" spans="1:2" x14ac:dyDescent="0.25">
      <c r="A9554" s="62">
        <v>42262103</v>
      </c>
      <c r="B9554" s="63" t="s">
        <v>1619</v>
      </c>
    </row>
    <row r="9555" spans="1:2" x14ac:dyDescent="0.25">
      <c r="A9555" s="62">
        <v>42262104</v>
      </c>
      <c r="B9555" s="63" t="s">
        <v>12464</v>
      </c>
    </row>
    <row r="9556" spans="1:2" x14ac:dyDescent="0.25">
      <c r="A9556" s="62">
        <v>42262105</v>
      </c>
      <c r="B9556" s="63" t="s">
        <v>3757</v>
      </c>
    </row>
    <row r="9557" spans="1:2" x14ac:dyDescent="0.25">
      <c r="A9557" s="62">
        <v>42271501</v>
      </c>
      <c r="B9557" s="63" t="s">
        <v>16185</v>
      </c>
    </row>
    <row r="9558" spans="1:2" x14ac:dyDescent="0.25">
      <c r="A9558" s="62">
        <v>42271502</v>
      </c>
      <c r="B9558" s="63" t="s">
        <v>17514</v>
      </c>
    </row>
    <row r="9559" spans="1:2" x14ac:dyDescent="0.25">
      <c r="A9559" s="62">
        <v>42271503</v>
      </c>
      <c r="B9559" s="63" t="s">
        <v>8832</v>
      </c>
    </row>
    <row r="9560" spans="1:2" x14ac:dyDescent="0.25">
      <c r="A9560" s="62">
        <v>42271504</v>
      </c>
      <c r="B9560" s="63" t="s">
        <v>17476</v>
      </c>
    </row>
    <row r="9561" spans="1:2" x14ac:dyDescent="0.25">
      <c r="A9561" s="62">
        <v>42271505</v>
      </c>
      <c r="B9561" s="63" t="s">
        <v>3456</v>
      </c>
    </row>
    <row r="9562" spans="1:2" x14ac:dyDescent="0.25">
      <c r="A9562" s="62">
        <v>42271506</v>
      </c>
      <c r="B9562" s="63" t="s">
        <v>10110</v>
      </c>
    </row>
    <row r="9563" spans="1:2" x14ac:dyDescent="0.25">
      <c r="A9563" s="62">
        <v>42271601</v>
      </c>
      <c r="B9563" s="63" t="s">
        <v>9155</v>
      </c>
    </row>
    <row r="9564" spans="1:2" x14ac:dyDescent="0.25">
      <c r="A9564" s="62">
        <v>42271602</v>
      </c>
      <c r="B9564" s="63" t="s">
        <v>485</v>
      </c>
    </row>
    <row r="9565" spans="1:2" x14ac:dyDescent="0.25">
      <c r="A9565" s="62">
        <v>42271603</v>
      </c>
      <c r="B9565" s="63" t="s">
        <v>547</v>
      </c>
    </row>
    <row r="9566" spans="1:2" x14ac:dyDescent="0.25">
      <c r="A9566" s="62">
        <v>42271604</v>
      </c>
      <c r="B9566" s="63" t="s">
        <v>13659</v>
      </c>
    </row>
    <row r="9567" spans="1:2" x14ac:dyDescent="0.25">
      <c r="A9567" s="62">
        <v>42271605</v>
      </c>
      <c r="B9567" s="63" t="s">
        <v>11059</v>
      </c>
    </row>
    <row r="9568" spans="1:2" x14ac:dyDescent="0.25">
      <c r="A9568" s="62">
        <v>42271606</v>
      </c>
      <c r="B9568" s="63" t="s">
        <v>3657</v>
      </c>
    </row>
    <row r="9569" spans="1:2" x14ac:dyDescent="0.25">
      <c r="A9569" s="62">
        <v>42271607</v>
      </c>
      <c r="B9569" s="63" t="s">
        <v>1995</v>
      </c>
    </row>
    <row r="9570" spans="1:2" x14ac:dyDescent="0.25">
      <c r="A9570" s="62">
        <v>42271608</v>
      </c>
      <c r="B9570" s="63" t="s">
        <v>4768</v>
      </c>
    </row>
    <row r="9571" spans="1:2" x14ac:dyDescent="0.25">
      <c r="A9571" s="62">
        <v>42271609</v>
      </c>
      <c r="B9571" s="63" t="s">
        <v>1439</v>
      </c>
    </row>
    <row r="9572" spans="1:2" x14ac:dyDescent="0.25">
      <c r="A9572" s="62">
        <v>42271610</v>
      </c>
      <c r="B9572" s="63" t="s">
        <v>15034</v>
      </c>
    </row>
    <row r="9573" spans="1:2" x14ac:dyDescent="0.25">
      <c r="A9573" s="62">
        <v>42271611</v>
      </c>
      <c r="B9573" s="63" t="s">
        <v>11753</v>
      </c>
    </row>
    <row r="9574" spans="1:2" x14ac:dyDescent="0.25">
      <c r="A9574" s="62">
        <v>42271612</v>
      </c>
      <c r="B9574" s="63" t="s">
        <v>16966</v>
      </c>
    </row>
    <row r="9575" spans="1:2" x14ac:dyDescent="0.25">
      <c r="A9575" s="62">
        <v>42271613</v>
      </c>
      <c r="B9575" s="63" t="s">
        <v>13688</v>
      </c>
    </row>
    <row r="9576" spans="1:2" x14ac:dyDescent="0.25">
      <c r="A9576" s="62">
        <v>42271614</v>
      </c>
      <c r="B9576" s="63" t="s">
        <v>834</v>
      </c>
    </row>
    <row r="9577" spans="1:2" x14ac:dyDescent="0.25">
      <c r="A9577" s="62">
        <v>42271615</v>
      </c>
      <c r="B9577" s="63" t="s">
        <v>2412</v>
      </c>
    </row>
    <row r="9578" spans="1:2" x14ac:dyDescent="0.25">
      <c r="A9578" s="62">
        <v>42271616</v>
      </c>
      <c r="B9578" s="63" t="s">
        <v>1340</v>
      </c>
    </row>
    <row r="9579" spans="1:2" x14ac:dyDescent="0.25">
      <c r="A9579" s="62">
        <v>42271617</v>
      </c>
      <c r="B9579" s="63" t="s">
        <v>10740</v>
      </c>
    </row>
    <row r="9580" spans="1:2" x14ac:dyDescent="0.25">
      <c r="A9580" s="62">
        <v>42271618</v>
      </c>
      <c r="B9580" s="63" t="s">
        <v>4274</v>
      </c>
    </row>
    <row r="9581" spans="1:2" x14ac:dyDescent="0.25">
      <c r="A9581" s="62">
        <v>42271701</v>
      </c>
      <c r="B9581" s="63" t="s">
        <v>6335</v>
      </c>
    </row>
    <row r="9582" spans="1:2" x14ac:dyDescent="0.25">
      <c r="A9582" s="62">
        <v>42271702</v>
      </c>
      <c r="B9582" s="63" t="s">
        <v>34</v>
      </c>
    </row>
    <row r="9583" spans="1:2" x14ac:dyDescent="0.25">
      <c r="A9583" s="62">
        <v>42271703</v>
      </c>
      <c r="B9583" s="63" t="s">
        <v>11576</v>
      </c>
    </row>
    <row r="9584" spans="1:2" x14ac:dyDescent="0.25">
      <c r="A9584" s="62">
        <v>42271704</v>
      </c>
      <c r="B9584" s="63" t="s">
        <v>12391</v>
      </c>
    </row>
    <row r="9585" spans="1:2" x14ac:dyDescent="0.25">
      <c r="A9585" s="62">
        <v>42271705</v>
      </c>
      <c r="B9585" s="63" t="s">
        <v>9031</v>
      </c>
    </row>
    <row r="9586" spans="1:2" x14ac:dyDescent="0.25">
      <c r="A9586" s="62">
        <v>42271706</v>
      </c>
      <c r="B9586" s="63" t="s">
        <v>10647</v>
      </c>
    </row>
    <row r="9587" spans="1:2" x14ac:dyDescent="0.25">
      <c r="A9587" s="62">
        <v>42271707</v>
      </c>
      <c r="B9587" s="63" t="s">
        <v>16811</v>
      </c>
    </row>
    <row r="9588" spans="1:2" x14ac:dyDescent="0.25">
      <c r="A9588" s="62">
        <v>42271708</v>
      </c>
      <c r="B9588" s="63" t="s">
        <v>2798</v>
      </c>
    </row>
    <row r="9589" spans="1:2" x14ac:dyDescent="0.25">
      <c r="A9589" s="62">
        <v>42271709</v>
      </c>
      <c r="B9589" s="63" t="s">
        <v>11603</v>
      </c>
    </row>
    <row r="9590" spans="1:2" x14ac:dyDescent="0.25">
      <c r="A9590" s="62">
        <v>42271710</v>
      </c>
      <c r="B9590" s="63" t="s">
        <v>11625</v>
      </c>
    </row>
    <row r="9591" spans="1:2" x14ac:dyDescent="0.25">
      <c r="A9591" s="62">
        <v>42271711</v>
      </c>
      <c r="B9591" s="63" t="s">
        <v>6066</v>
      </c>
    </row>
    <row r="9592" spans="1:2" x14ac:dyDescent="0.25">
      <c r="A9592" s="62">
        <v>42271712</v>
      </c>
      <c r="B9592" s="63" t="s">
        <v>16737</v>
      </c>
    </row>
    <row r="9593" spans="1:2" x14ac:dyDescent="0.25">
      <c r="A9593" s="62">
        <v>42271713</v>
      </c>
      <c r="B9593" s="63" t="s">
        <v>12392</v>
      </c>
    </row>
    <row r="9594" spans="1:2" x14ac:dyDescent="0.25">
      <c r="A9594" s="62">
        <v>42271714</v>
      </c>
      <c r="B9594" s="63" t="s">
        <v>1639</v>
      </c>
    </row>
    <row r="9595" spans="1:2" x14ac:dyDescent="0.25">
      <c r="A9595" s="62">
        <v>42271715</v>
      </c>
      <c r="B9595" s="63" t="s">
        <v>1868</v>
      </c>
    </row>
    <row r="9596" spans="1:2" x14ac:dyDescent="0.25">
      <c r="A9596" s="62">
        <v>42271716</v>
      </c>
      <c r="B9596" s="63" t="s">
        <v>7985</v>
      </c>
    </row>
    <row r="9597" spans="1:2" x14ac:dyDescent="0.25">
      <c r="A9597" s="62">
        <v>42271717</v>
      </c>
      <c r="B9597" s="63" t="s">
        <v>1356</v>
      </c>
    </row>
    <row r="9598" spans="1:2" x14ac:dyDescent="0.25">
      <c r="A9598" s="62">
        <v>42271718</v>
      </c>
      <c r="B9598" s="63" t="s">
        <v>7982</v>
      </c>
    </row>
    <row r="9599" spans="1:2" x14ac:dyDescent="0.25">
      <c r="A9599" s="62">
        <v>42271719</v>
      </c>
      <c r="B9599" s="63" t="s">
        <v>2790</v>
      </c>
    </row>
    <row r="9600" spans="1:2" x14ac:dyDescent="0.25">
      <c r="A9600" s="62">
        <v>42271720</v>
      </c>
      <c r="B9600" s="63" t="s">
        <v>11809</v>
      </c>
    </row>
    <row r="9601" spans="1:2" x14ac:dyDescent="0.25">
      <c r="A9601" s="62">
        <v>42271721</v>
      </c>
      <c r="B9601" s="63" t="s">
        <v>14333</v>
      </c>
    </row>
    <row r="9602" spans="1:2" x14ac:dyDescent="0.25">
      <c r="A9602" s="62">
        <v>42271801</v>
      </c>
      <c r="B9602" s="63" t="s">
        <v>15698</v>
      </c>
    </row>
    <row r="9603" spans="1:2" x14ac:dyDescent="0.25">
      <c r="A9603" s="62">
        <v>42271802</v>
      </c>
      <c r="B9603" s="63" t="s">
        <v>6636</v>
      </c>
    </row>
    <row r="9604" spans="1:2" x14ac:dyDescent="0.25">
      <c r="A9604" s="62">
        <v>42271803</v>
      </c>
      <c r="B9604" s="63" t="s">
        <v>15850</v>
      </c>
    </row>
    <row r="9605" spans="1:2" x14ac:dyDescent="0.25">
      <c r="A9605" s="62">
        <v>42271901</v>
      </c>
      <c r="B9605" s="63" t="s">
        <v>4128</v>
      </c>
    </row>
    <row r="9606" spans="1:2" x14ac:dyDescent="0.25">
      <c r="A9606" s="62">
        <v>42271902</v>
      </c>
      <c r="B9606" s="63" t="s">
        <v>6975</v>
      </c>
    </row>
    <row r="9607" spans="1:2" x14ac:dyDescent="0.25">
      <c r="A9607" s="62">
        <v>42271903</v>
      </c>
      <c r="B9607" s="63" t="s">
        <v>9100</v>
      </c>
    </row>
    <row r="9608" spans="1:2" x14ac:dyDescent="0.25">
      <c r="A9608" s="62">
        <v>42271904</v>
      </c>
      <c r="B9608" s="63" t="s">
        <v>6333</v>
      </c>
    </row>
    <row r="9609" spans="1:2" x14ac:dyDescent="0.25">
      <c r="A9609" s="62">
        <v>42271905</v>
      </c>
      <c r="B9609" s="63" t="s">
        <v>16502</v>
      </c>
    </row>
    <row r="9610" spans="1:2" x14ac:dyDescent="0.25">
      <c r="A9610" s="62">
        <v>42271906</v>
      </c>
      <c r="B9610" s="63" t="s">
        <v>16326</v>
      </c>
    </row>
    <row r="9611" spans="1:2" x14ac:dyDescent="0.25">
      <c r="A9611" s="62">
        <v>42271907</v>
      </c>
      <c r="B9611" s="63" t="s">
        <v>12346</v>
      </c>
    </row>
    <row r="9612" spans="1:2" x14ac:dyDescent="0.25">
      <c r="A9612" s="62">
        <v>42271908</v>
      </c>
      <c r="B9612" s="63" t="s">
        <v>3994</v>
      </c>
    </row>
    <row r="9613" spans="1:2" x14ac:dyDescent="0.25">
      <c r="A9613" s="62">
        <v>42271909</v>
      </c>
      <c r="B9613" s="63" t="s">
        <v>5300</v>
      </c>
    </row>
    <row r="9614" spans="1:2" x14ac:dyDescent="0.25">
      <c r="A9614" s="62">
        <v>42271910</v>
      </c>
      <c r="B9614" s="63" t="s">
        <v>2346</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15945</v>
      </c>
    </row>
    <row r="9619" spans="1:2" x14ac:dyDescent="0.25">
      <c r="A9619" s="62">
        <v>42271915</v>
      </c>
      <c r="B9619" s="63" t="s">
        <v>12041</v>
      </c>
    </row>
    <row r="9620" spans="1:2" x14ac:dyDescent="0.25">
      <c r="A9620" s="62">
        <v>42272001</v>
      </c>
      <c r="B9620" s="63" t="s">
        <v>3093</v>
      </c>
    </row>
    <row r="9621" spans="1:2" x14ac:dyDescent="0.25">
      <c r="A9621" s="62">
        <v>42272002</v>
      </c>
      <c r="B9621" s="63" t="s">
        <v>1771</v>
      </c>
    </row>
    <row r="9622" spans="1:2" x14ac:dyDescent="0.25">
      <c r="A9622" s="62">
        <v>42272003</v>
      </c>
      <c r="B9622" s="63" t="s">
        <v>15460</v>
      </c>
    </row>
    <row r="9623" spans="1:2" x14ac:dyDescent="0.25">
      <c r="A9623" s="62">
        <v>42272004</v>
      </c>
      <c r="B9623" s="63" t="s">
        <v>4145</v>
      </c>
    </row>
    <row r="9624" spans="1:2" x14ac:dyDescent="0.25">
      <c r="A9624" s="62">
        <v>42272005</v>
      </c>
      <c r="B9624" s="63" t="s">
        <v>14906</v>
      </c>
    </row>
    <row r="9625" spans="1:2" x14ac:dyDescent="0.25">
      <c r="A9625" s="62">
        <v>42272006</v>
      </c>
      <c r="B9625" s="63" t="s">
        <v>5191</v>
      </c>
    </row>
    <row r="9626" spans="1:2" x14ac:dyDescent="0.25">
      <c r="A9626" s="62">
        <v>42272007</v>
      </c>
      <c r="B9626" s="63" t="s">
        <v>717</v>
      </c>
    </row>
    <row r="9627" spans="1:2" x14ac:dyDescent="0.25">
      <c r="A9627" s="62">
        <v>42272008</v>
      </c>
      <c r="B9627" s="63" t="s">
        <v>9435</v>
      </c>
    </row>
    <row r="9628" spans="1:2" x14ac:dyDescent="0.25">
      <c r="A9628" s="62">
        <v>42272009</v>
      </c>
      <c r="B9628" s="63" t="s">
        <v>1600</v>
      </c>
    </row>
    <row r="9629" spans="1:2" x14ac:dyDescent="0.25">
      <c r="A9629" s="62">
        <v>42272010</v>
      </c>
      <c r="B9629" s="63" t="s">
        <v>9363</v>
      </c>
    </row>
    <row r="9630" spans="1:2" x14ac:dyDescent="0.25">
      <c r="A9630" s="62">
        <v>42272011</v>
      </c>
      <c r="B9630" s="63" t="s">
        <v>11691</v>
      </c>
    </row>
    <row r="9631" spans="1:2" x14ac:dyDescent="0.25">
      <c r="A9631" s="62">
        <v>42272012</v>
      </c>
      <c r="B9631" s="63" t="s">
        <v>18722</v>
      </c>
    </row>
    <row r="9632" spans="1:2" x14ac:dyDescent="0.25">
      <c r="A9632" s="62">
        <v>42272013</v>
      </c>
      <c r="B9632" s="63" t="s">
        <v>9390</v>
      </c>
    </row>
    <row r="9633" spans="1:2" x14ac:dyDescent="0.25">
      <c r="A9633" s="62">
        <v>42272014</v>
      </c>
      <c r="B9633" s="63" t="s">
        <v>284</v>
      </c>
    </row>
    <row r="9634" spans="1:2" x14ac:dyDescent="0.25">
      <c r="A9634" s="62">
        <v>42272015</v>
      </c>
      <c r="B9634" s="63" t="s">
        <v>13878</v>
      </c>
    </row>
    <row r="9635" spans="1:2" x14ac:dyDescent="0.25">
      <c r="A9635" s="62">
        <v>42272016</v>
      </c>
      <c r="B9635" s="63" t="s">
        <v>16695</v>
      </c>
    </row>
    <row r="9636" spans="1:2" x14ac:dyDescent="0.25">
      <c r="A9636" s="62">
        <v>42272017</v>
      </c>
      <c r="B9636" s="63" t="s">
        <v>15053</v>
      </c>
    </row>
    <row r="9637" spans="1:2" x14ac:dyDescent="0.25">
      <c r="A9637" s="62">
        <v>42272101</v>
      </c>
      <c r="B9637" s="63" t="s">
        <v>10830</v>
      </c>
    </row>
    <row r="9638" spans="1:2" x14ac:dyDescent="0.25">
      <c r="A9638" s="62">
        <v>42272102</v>
      </c>
      <c r="B9638" s="63" t="s">
        <v>14022</v>
      </c>
    </row>
    <row r="9639" spans="1:2" x14ac:dyDescent="0.25">
      <c r="A9639" s="62">
        <v>42272201</v>
      </c>
      <c r="B9639" s="63" t="s">
        <v>6885</v>
      </c>
    </row>
    <row r="9640" spans="1:2" x14ac:dyDescent="0.25">
      <c r="A9640" s="62">
        <v>42272202</v>
      </c>
      <c r="B9640" s="63" t="s">
        <v>8353</v>
      </c>
    </row>
    <row r="9641" spans="1:2" x14ac:dyDescent="0.25">
      <c r="A9641" s="62">
        <v>42272203</v>
      </c>
      <c r="B9641" s="63" t="s">
        <v>18670</v>
      </c>
    </row>
    <row r="9642" spans="1:2" x14ac:dyDescent="0.25">
      <c r="A9642" s="62">
        <v>42272204</v>
      </c>
      <c r="B9642" s="63" t="s">
        <v>5666</v>
      </c>
    </row>
    <row r="9643" spans="1:2" x14ac:dyDescent="0.25">
      <c r="A9643" s="62">
        <v>42272205</v>
      </c>
      <c r="B9643" s="63" t="s">
        <v>2122</v>
      </c>
    </row>
    <row r="9644" spans="1:2" x14ac:dyDescent="0.25">
      <c r="A9644" s="62">
        <v>42272206</v>
      </c>
      <c r="B9644" s="63" t="s">
        <v>2000</v>
      </c>
    </row>
    <row r="9645" spans="1:2" x14ac:dyDescent="0.25">
      <c r="A9645" s="62">
        <v>42272207</v>
      </c>
      <c r="B9645" s="63" t="s">
        <v>17477</v>
      </c>
    </row>
    <row r="9646" spans="1:2" x14ac:dyDescent="0.25">
      <c r="A9646" s="62">
        <v>42272208</v>
      </c>
      <c r="B9646" s="63" t="s">
        <v>15015</v>
      </c>
    </row>
    <row r="9647" spans="1:2" x14ac:dyDescent="0.25">
      <c r="A9647" s="62">
        <v>42272209</v>
      </c>
      <c r="B9647" s="63" t="s">
        <v>14698</v>
      </c>
    </row>
    <row r="9648" spans="1:2" x14ac:dyDescent="0.25">
      <c r="A9648" s="62">
        <v>42272210</v>
      </c>
      <c r="B9648" s="63" t="s">
        <v>4524</v>
      </c>
    </row>
    <row r="9649" spans="1:2" x14ac:dyDescent="0.25">
      <c r="A9649" s="62">
        <v>42272211</v>
      </c>
      <c r="B9649" s="63" t="s">
        <v>30</v>
      </c>
    </row>
    <row r="9650" spans="1:2" x14ac:dyDescent="0.25">
      <c r="A9650" s="62">
        <v>42272212</v>
      </c>
      <c r="B9650" s="63" t="s">
        <v>16630</v>
      </c>
    </row>
    <row r="9651" spans="1:2" x14ac:dyDescent="0.25">
      <c r="A9651" s="62">
        <v>42272213</v>
      </c>
      <c r="B9651" s="63" t="s">
        <v>16823</v>
      </c>
    </row>
    <row r="9652" spans="1:2" x14ac:dyDescent="0.25">
      <c r="A9652" s="62">
        <v>42272214</v>
      </c>
      <c r="B9652" s="63" t="s">
        <v>1708</v>
      </c>
    </row>
    <row r="9653" spans="1:2" x14ac:dyDescent="0.25">
      <c r="A9653" s="62">
        <v>42272215</v>
      </c>
      <c r="B9653" s="63" t="s">
        <v>17812</v>
      </c>
    </row>
    <row r="9654" spans="1:2" x14ac:dyDescent="0.25">
      <c r="A9654" s="62">
        <v>42272216</v>
      </c>
      <c r="B9654" s="63" t="s">
        <v>16754</v>
      </c>
    </row>
    <row r="9655" spans="1:2" x14ac:dyDescent="0.25">
      <c r="A9655" s="62">
        <v>42272217</v>
      </c>
      <c r="B9655" s="63" t="s">
        <v>3696</v>
      </c>
    </row>
    <row r="9656" spans="1:2" x14ac:dyDescent="0.25">
      <c r="A9656" s="62">
        <v>42272218</v>
      </c>
      <c r="B9656" s="63" t="s">
        <v>7136</v>
      </c>
    </row>
    <row r="9657" spans="1:2" x14ac:dyDescent="0.25">
      <c r="A9657" s="62">
        <v>42272219</v>
      </c>
      <c r="B9657" s="63" t="s">
        <v>16788</v>
      </c>
    </row>
    <row r="9658" spans="1:2" x14ac:dyDescent="0.25">
      <c r="A9658" s="62">
        <v>42272220</v>
      </c>
      <c r="B9658" s="63" t="s">
        <v>3559</v>
      </c>
    </row>
    <row r="9659" spans="1:2" x14ac:dyDescent="0.25">
      <c r="A9659" s="62">
        <v>42272221</v>
      </c>
      <c r="B9659" s="63" t="s">
        <v>14450</v>
      </c>
    </row>
    <row r="9660" spans="1:2" x14ac:dyDescent="0.25">
      <c r="A9660" s="62">
        <v>42272222</v>
      </c>
      <c r="B9660" s="63" t="s">
        <v>13481</v>
      </c>
    </row>
    <row r="9661" spans="1:2" x14ac:dyDescent="0.25">
      <c r="A9661" s="62">
        <v>42272223</v>
      </c>
      <c r="B9661" s="63" t="s">
        <v>18241</v>
      </c>
    </row>
    <row r="9662" spans="1:2" x14ac:dyDescent="0.25">
      <c r="A9662" s="62">
        <v>42272224</v>
      </c>
      <c r="B9662" s="63" t="s">
        <v>17402</v>
      </c>
    </row>
    <row r="9663" spans="1:2" x14ac:dyDescent="0.25">
      <c r="A9663" s="62">
        <v>42272225</v>
      </c>
      <c r="B9663" s="63" t="s">
        <v>2938</v>
      </c>
    </row>
    <row r="9664" spans="1:2" x14ac:dyDescent="0.25">
      <c r="A9664" s="62">
        <v>42272301</v>
      </c>
      <c r="B9664" s="63" t="s">
        <v>11587</v>
      </c>
    </row>
    <row r="9665" spans="1:2" x14ac:dyDescent="0.25">
      <c r="A9665" s="62">
        <v>42272302</v>
      </c>
      <c r="B9665" s="63" t="s">
        <v>9367</v>
      </c>
    </row>
    <row r="9666" spans="1:2" x14ac:dyDescent="0.25">
      <c r="A9666" s="62">
        <v>42272303</v>
      </c>
      <c r="B9666" s="63" t="s">
        <v>12524</v>
      </c>
    </row>
    <row r="9667" spans="1:2" x14ac:dyDescent="0.25">
      <c r="A9667" s="62">
        <v>42272304</v>
      </c>
      <c r="B9667" s="63" t="s">
        <v>3659</v>
      </c>
    </row>
    <row r="9668" spans="1:2" x14ac:dyDescent="0.25">
      <c r="A9668" s="62">
        <v>42272305</v>
      </c>
      <c r="B9668" s="63" t="s">
        <v>3167</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7488</v>
      </c>
    </row>
    <row r="9673" spans="1:2" x14ac:dyDescent="0.25">
      <c r="A9673" s="62">
        <v>42272403</v>
      </c>
      <c r="B9673" s="63" t="s">
        <v>3735</v>
      </c>
    </row>
    <row r="9674" spans="1:2" x14ac:dyDescent="0.25">
      <c r="A9674" s="62">
        <v>42272404</v>
      </c>
      <c r="B9674" s="63" t="s">
        <v>14802</v>
      </c>
    </row>
    <row r="9675" spans="1:2" x14ac:dyDescent="0.25">
      <c r="A9675" s="62">
        <v>42272501</v>
      </c>
      <c r="B9675" s="63" t="s">
        <v>9141</v>
      </c>
    </row>
    <row r="9676" spans="1:2" x14ac:dyDescent="0.25">
      <c r="A9676" s="62">
        <v>42272502</v>
      </c>
      <c r="B9676" s="63" t="s">
        <v>16378</v>
      </c>
    </row>
    <row r="9677" spans="1:2" x14ac:dyDescent="0.25">
      <c r="A9677" s="62">
        <v>42272503</v>
      </c>
      <c r="B9677" s="63" t="s">
        <v>2316</v>
      </c>
    </row>
    <row r="9678" spans="1:2" x14ac:dyDescent="0.25">
      <c r="A9678" s="62">
        <v>42272504</v>
      </c>
      <c r="B9678" s="63" t="s">
        <v>568</v>
      </c>
    </row>
    <row r="9679" spans="1:2" x14ac:dyDescent="0.25">
      <c r="A9679" s="62">
        <v>42272505</v>
      </c>
      <c r="B9679" s="63" t="s">
        <v>5936</v>
      </c>
    </row>
    <row r="9680" spans="1:2" x14ac:dyDescent="0.25">
      <c r="A9680" s="62">
        <v>42272506</v>
      </c>
      <c r="B9680" s="63" t="s">
        <v>7175</v>
      </c>
    </row>
    <row r="9681" spans="1:2" x14ac:dyDescent="0.25">
      <c r="A9681" s="62">
        <v>42272507</v>
      </c>
      <c r="B9681" s="63" t="s">
        <v>1558</v>
      </c>
    </row>
    <row r="9682" spans="1:2" x14ac:dyDescent="0.25">
      <c r="A9682" s="62">
        <v>42272508</v>
      </c>
      <c r="B9682" s="63" t="s">
        <v>13849</v>
      </c>
    </row>
    <row r="9683" spans="1:2" x14ac:dyDescent="0.25">
      <c r="A9683" s="62">
        <v>42281501</v>
      </c>
      <c r="B9683" s="63" t="s">
        <v>2580</v>
      </c>
    </row>
    <row r="9684" spans="1:2" x14ac:dyDescent="0.25">
      <c r="A9684" s="62">
        <v>42281502</v>
      </c>
      <c r="B9684" s="63" t="s">
        <v>1478</v>
      </c>
    </row>
    <row r="9685" spans="1:2" x14ac:dyDescent="0.25">
      <c r="A9685" s="62">
        <v>42281503</v>
      </c>
      <c r="B9685" s="63" t="s">
        <v>4990</v>
      </c>
    </row>
    <row r="9686" spans="1:2" x14ac:dyDescent="0.25">
      <c r="A9686" s="62">
        <v>42281504</v>
      </c>
      <c r="B9686" s="63" t="s">
        <v>9460</v>
      </c>
    </row>
    <row r="9687" spans="1:2" x14ac:dyDescent="0.25">
      <c r="A9687" s="62">
        <v>42281505</v>
      </c>
      <c r="B9687" s="63" t="s">
        <v>1793</v>
      </c>
    </row>
    <row r="9688" spans="1:2" x14ac:dyDescent="0.25">
      <c r="A9688" s="62">
        <v>42281506</v>
      </c>
      <c r="B9688" s="63" t="s">
        <v>3039</v>
      </c>
    </row>
    <row r="9689" spans="1:2" x14ac:dyDescent="0.25">
      <c r="A9689" s="62">
        <v>42281507</v>
      </c>
      <c r="B9689" s="63" t="s">
        <v>2225</v>
      </c>
    </row>
    <row r="9690" spans="1:2" x14ac:dyDescent="0.25">
      <c r="A9690" s="62">
        <v>42281508</v>
      </c>
      <c r="B9690" s="63" t="s">
        <v>454</v>
      </c>
    </row>
    <row r="9691" spans="1:2" x14ac:dyDescent="0.25">
      <c r="A9691" s="62">
        <v>42281509</v>
      </c>
      <c r="B9691" s="63" t="s">
        <v>18287</v>
      </c>
    </row>
    <row r="9692" spans="1:2" x14ac:dyDescent="0.25">
      <c r="A9692" s="62">
        <v>42281510</v>
      </c>
      <c r="B9692" s="63" t="s">
        <v>10812</v>
      </c>
    </row>
    <row r="9693" spans="1:2" x14ac:dyDescent="0.25">
      <c r="A9693" s="62">
        <v>42281511</v>
      </c>
      <c r="B9693" s="63" t="s">
        <v>9494</v>
      </c>
    </row>
    <row r="9694" spans="1:2" x14ac:dyDescent="0.25">
      <c r="A9694" s="62">
        <v>42281512</v>
      </c>
      <c r="B9694" s="63" t="s">
        <v>11240</v>
      </c>
    </row>
    <row r="9695" spans="1:2" x14ac:dyDescent="0.25">
      <c r="A9695" s="62">
        <v>42281513</v>
      </c>
      <c r="B9695" s="63" t="s">
        <v>18614</v>
      </c>
    </row>
    <row r="9696" spans="1:2" x14ac:dyDescent="0.25">
      <c r="A9696" s="62">
        <v>42281514</v>
      </c>
      <c r="B9696" s="63" t="s">
        <v>9491</v>
      </c>
    </row>
    <row r="9697" spans="1:2" x14ac:dyDescent="0.25">
      <c r="A9697" s="62">
        <v>42281515</v>
      </c>
      <c r="B9697" s="63" t="s">
        <v>16328</v>
      </c>
    </row>
    <row r="9698" spans="1:2" x14ac:dyDescent="0.25">
      <c r="A9698" s="62">
        <v>42281516</v>
      </c>
      <c r="B9698" s="63" t="s">
        <v>849</v>
      </c>
    </row>
    <row r="9699" spans="1:2" x14ac:dyDescent="0.25">
      <c r="A9699" s="62">
        <v>42281517</v>
      </c>
      <c r="B9699" s="63" t="s">
        <v>7578</v>
      </c>
    </row>
    <row r="9700" spans="1:2" x14ac:dyDescent="0.25">
      <c r="A9700" s="62">
        <v>42281518</v>
      </c>
      <c r="B9700" s="63" t="s">
        <v>16353</v>
      </c>
    </row>
    <row r="9701" spans="1:2" x14ac:dyDescent="0.25">
      <c r="A9701" s="62">
        <v>42281519</v>
      </c>
      <c r="B9701" s="63" t="s">
        <v>15233</v>
      </c>
    </row>
    <row r="9702" spans="1:2" x14ac:dyDescent="0.25">
      <c r="A9702" s="62">
        <v>42281520</v>
      </c>
      <c r="B9702" s="63" t="s">
        <v>9880</v>
      </c>
    </row>
    <row r="9703" spans="1:2" x14ac:dyDescent="0.25">
      <c r="A9703" s="62">
        <v>42281521</v>
      </c>
      <c r="B9703" s="63" t="s">
        <v>16442</v>
      </c>
    </row>
    <row r="9704" spans="1:2" x14ac:dyDescent="0.25">
      <c r="A9704" s="62">
        <v>42281522</v>
      </c>
      <c r="B9704" s="63" t="s">
        <v>3360</v>
      </c>
    </row>
    <row r="9705" spans="1:2" x14ac:dyDescent="0.25">
      <c r="A9705" s="62">
        <v>42281523</v>
      </c>
      <c r="B9705" s="63" t="s">
        <v>422</v>
      </c>
    </row>
    <row r="9706" spans="1:2" x14ac:dyDescent="0.25">
      <c r="A9706" s="62">
        <v>42281524</v>
      </c>
      <c r="B9706" s="63" t="s">
        <v>16915</v>
      </c>
    </row>
    <row r="9707" spans="1:2" x14ac:dyDescent="0.25">
      <c r="A9707" s="62">
        <v>42281601</v>
      </c>
      <c r="B9707" s="63" t="s">
        <v>18748</v>
      </c>
    </row>
    <row r="9708" spans="1:2" x14ac:dyDescent="0.25">
      <c r="A9708" s="62">
        <v>42281602</v>
      </c>
      <c r="B9708" s="63" t="s">
        <v>14513</v>
      </c>
    </row>
    <row r="9709" spans="1:2" x14ac:dyDescent="0.25">
      <c r="A9709" s="62">
        <v>42281603</v>
      </c>
      <c r="B9709" s="63" t="s">
        <v>18729</v>
      </c>
    </row>
    <row r="9710" spans="1:2" x14ac:dyDescent="0.25">
      <c r="A9710" s="62">
        <v>42281604</v>
      </c>
      <c r="B9710" s="63" t="s">
        <v>7754</v>
      </c>
    </row>
    <row r="9711" spans="1:2" x14ac:dyDescent="0.25">
      <c r="A9711" s="62">
        <v>42281605</v>
      </c>
      <c r="B9711" s="63" t="s">
        <v>62</v>
      </c>
    </row>
    <row r="9712" spans="1:2" x14ac:dyDescent="0.25">
      <c r="A9712" s="62">
        <v>42281606</v>
      </c>
      <c r="B9712" s="63" t="s">
        <v>12613</v>
      </c>
    </row>
    <row r="9713" spans="1:2" x14ac:dyDescent="0.25">
      <c r="A9713" s="62">
        <v>42281701</v>
      </c>
      <c r="B9713" s="63" t="s">
        <v>17350</v>
      </c>
    </row>
    <row r="9714" spans="1:2" x14ac:dyDescent="0.25">
      <c r="A9714" s="62">
        <v>42281702</v>
      </c>
      <c r="B9714" s="63" t="s">
        <v>12678</v>
      </c>
    </row>
    <row r="9715" spans="1:2" x14ac:dyDescent="0.25">
      <c r="A9715" s="62">
        <v>42281703</v>
      </c>
      <c r="B9715" s="63" t="s">
        <v>12486</v>
      </c>
    </row>
    <row r="9716" spans="1:2" x14ac:dyDescent="0.25">
      <c r="A9716" s="62">
        <v>42281704</v>
      </c>
      <c r="B9716" s="63" t="s">
        <v>15553</v>
      </c>
    </row>
    <row r="9717" spans="1:2" x14ac:dyDescent="0.25">
      <c r="A9717" s="62">
        <v>42281705</v>
      </c>
      <c r="B9717" s="63" t="s">
        <v>10297</v>
      </c>
    </row>
    <row r="9718" spans="1:2" x14ac:dyDescent="0.25">
      <c r="A9718" s="62">
        <v>42281706</v>
      </c>
      <c r="B9718" s="63" t="s">
        <v>8193</v>
      </c>
    </row>
    <row r="9719" spans="1:2" x14ac:dyDescent="0.25">
      <c r="A9719" s="62">
        <v>42281707</v>
      </c>
      <c r="B9719" s="63" t="s">
        <v>4176</v>
      </c>
    </row>
    <row r="9720" spans="1:2" x14ac:dyDescent="0.25">
      <c r="A9720" s="62">
        <v>42281708</v>
      </c>
      <c r="B9720" s="63" t="s">
        <v>3034</v>
      </c>
    </row>
    <row r="9721" spans="1:2" x14ac:dyDescent="0.25">
      <c r="A9721" s="62">
        <v>42281709</v>
      </c>
      <c r="B9721" s="63" t="s">
        <v>997</v>
      </c>
    </row>
    <row r="9722" spans="1:2" x14ac:dyDescent="0.25">
      <c r="A9722" s="62">
        <v>42281710</v>
      </c>
      <c r="B9722" s="63" t="s">
        <v>5590</v>
      </c>
    </row>
    <row r="9723" spans="1:2" x14ac:dyDescent="0.25">
      <c r="A9723" s="62">
        <v>42281711</v>
      </c>
      <c r="B9723" s="63" t="s">
        <v>9592</v>
      </c>
    </row>
    <row r="9724" spans="1:2" x14ac:dyDescent="0.25">
      <c r="A9724" s="62">
        <v>42281712</v>
      </c>
      <c r="B9724" s="63" t="s">
        <v>9287</v>
      </c>
    </row>
    <row r="9725" spans="1:2" x14ac:dyDescent="0.25">
      <c r="A9725" s="62">
        <v>42281713</v>
      </c>
      <c r="B9725" s="63" t="s">
        <v>2641</v>
      </c>
    </row>
    <row r="9726" spans="1:2" x14ac:dyDescent="0.25">
      <c r="A9726" s="62">
        <v>42281801</v>
      </c>
      <c r="B9726" s="63" t="s">
        <v>10984</v>
      </c>
    </row>
    <row r="9727" spans="1:2" x14ac:dyDescent="0.25">
      <c r="A9727" s="62">
        <v>42281802</v>
      </c>
      <c r="B9727" s="63" t="s">
        <v>2083</v>
      </c>
    </row>
    <row r="9728" spans="1:2" x14ac:dyDescent="0.25">
      <c r="A9728" s="62">
        <v>42281803</v>
      </c>
      <c r="B9728" s="63" t="s">
        <v>8796</v>
      </c>
    </row>
    <row r="9729" spans="1:2" x14ac:dyDescent="0.25">
      <c r="A9729" s="62">
        <v>42281804</v>
      </c>
      <c r="B9729" s="63" t="s">
        <v>7015</v>
      </c>
    </row>
    <row r="9730" spans="1:2" x14ac:dyDescent="0.25">
      <c r="A9730" s="62">
        <v>42281805</v>
      </c>
      <c r="B9730" s="63" t="s">
        <v>16949</v>
      </c>
    </row>
    <row r="9731" spans="1:2" x14ac:dyDescent="0.25">
      <c r="A9731" s="62">
        <v>42281806</v>
      </c>
      <c r="B9731" s="63" t="s">
        <v>1232</v>
      </c>
    </row>
    <row r="9732" spans="1:2" x14ac:dyDescent="0.25">
      <c r="A9732" s="62">
        <v>42281807</v>
      </c>
      <c r="B9732" s="63" t="s">
        <v>10259</v>
      </c>
    </row>
    <row r="9733" spans="1:2" x14ac:dyDescent="0.25">
      <c r="A9733" s="62">
        <v>42281808</v>
      </c>
      <c r="B9733" s="63" t="s">
        <v>2390</v>
      </c>
    </row>
    <row r="9734" spans="1:2" x14ac:dyDescent="0.25">
      <c r="A9734" s="62">
        <v>42281809</v>
      </c>
      <c r="B9734" s="63" t="s">
        <v>789</v>
      </c>
    </row>
    <row r="9735" spans="1:2" x14ac:dyDescent="0.25">
      <c r="A9735" s="62">
        <v>42281810</v>
      </c>
      <c r="B9735" s="63" t="s">
        <v>4333</v>
      </c>
    </row>
    <row r="9736" spans="1:2" x14ac:dyDescent="0.25">
      <c r="A9736" s="62">
        <v>42281901</v>
      </c>
      <c r="B9736" s="63" t="s">
        <v>18723</v>
      </c>
    </row>
    <row r="9737" spans="1:2" x14ac:dyDescent="0.25">
      <c r="A9737" s="62">
        <v>42281902</v>
      </c>
      <c r="B9737" s="63" t="s">
        <v>2420</v>
      </c>
    </row>
    <row r="9738" spans="1:2" x14ac:dyDescent="0.25">
      <c r="A9738" s="62">
        <v>42281903</v>
      </c>
      <c r="B9738" s="63" t="s">
        <v>3976</v>
      </c>
    </row>
    <row r="9739" spans="1:2" x14ac:dyDescent="0.25">
      <c r="A9739" s="62">
        <v>42281904</v>
      </c>
      <c r="B9739" s="63" t="s">
        <v>5099</v>
      </c>
    </row>
    <row r="9740" spans="1:2" x14ac:dyDescent="0.25">
      <c r="A9740" s="62">
        <v>42281905</v>
      </c>
      <c r="B9740" s="63" t="s">
        <v>9932</v>
      </c>
    </row>
    <row r="9741" spans="1:2" x14ac:dyDescent="0.25">
      <c r="A9741" s="62">
        <v>42281906</v>
      </c>
      <c r="B9741" s="63" t="s">
        <v>4670</v>
      </c>
    </row>
    <row r="9742" spans="1:2" x14ac:dyDescent="0.25">
      <c r="A9742" s="62">
        <v>42281907</v>
      </c>
      <c r="B9742" s="63" t="s">
        <v>9489</v>
      </c>
    </row>
    <row r="9743" spans="1:2" x14ac:dyDescent="0.25">
      <c r="A9743" s="62">
        <v>42281908</v>
      </c>
      <c r="B9743" s="63" t="s">
        <v>3188</v>
      </c>
    </row>
    <row r="9744" spans="1:2" x14ac:dyDescent="0.25">
      <c r="A9744" s="62">
        <v>42281909</v>
      </c>
      <c r="B9744" s="63" t="s">
        <v>787</v>
      </c>
    </row>
    <row r="9745" spans="1:2" x14ac:dyDescent="0.25">
      <c r="A9745" s="62">
        <v>42281912</v>
      </c>
      <c r="B9745" s="63" t="s">
        <v>12243</v>
      </c>
    </row>
    <row r="9746" spans="1:2" x14ac:dyDescent="0.25">
      <c r="A9746" s="62">
        <v>42281913</v>
      </c>
      <c r="B9746" s="63" t="s">
        <v>1579</v>
      </c>
    </row>
    <row r="9747" spans="1:2" x14ac:dyDescent="0.25">
      <c r="A9747" s="62">
        <v>42281914</v>
      </c>
      <c r="B9747" s="63" t="s">
        <v>11804</v>
      </c>
    </row>
    <row r="9748" spans="1:2" x14ac:dyDescent="0.25">
      <c r="A9748" s="62">
        <v>42281915</v>
      </c>
      <c r="B9748" s="63" t="s">
        <v>16170</v>
      </c>
    </row>
    <row r="9749" spans="1:2" x14ac:dyDescent="0.25">
      <c r="A9749" s="62">
        <v>42281916</v>
      </c>
      <c r="B9749" s="63" t="s">
        <v>12508</v>
      </c>
    </row>
    <row r="9750" spans="1:2" x14ac:dyDescent="0.25">
      <c r="A9750" s="62">
        <v>42291501</v>
      </c>
      <c r="B9750" s="63" t="s">
        <v>12806</v>
      </c>
    </row>
    <row r="9751" spans="1:2" x14ac:dyDescent="0.25">
      <c r="A9751" s="62">
        <v>42291502</v>
      </c>
      <c r="B9751" s="63" t="s">
        <v>13861</v>
      </c>
    </row>
    <row r="9752" spans="1:2" x14ac:dyDescent="0.25">
      <c r="A9752" s="62">
        <v>42291601</v>
      </c>
      <c r="B9752" s="63" t="s">
        <v>12466</v>
      </c>
    </row>
    <row r="9753" spans="1:2" x14ac:dyDescent="0.25">
      <c r="A9753" s="62">
        <v>42291602</v>
      </c>
      <c r="B9753" s="63" t="s">
        <v>1931</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6298</v>
      </c>
    </row>
    <row r="9758" spans="1:2" x14ac:dyDescent="0.25">
      <c r="A9758" s="62">
        <v>42291607</v>
      </c>
      <c r="B9758" s="63" t="s">
        <v>17717</v>
      </c>
    </row>
    <row r="9759" spans="1:2" x14ac:dyDescent="0.25">
      <c r="A9759" s="62">
        <v>42291608</v>
      </c>
      <c r="B9759" s="63" t="s">
        <v>15599</v>
      </c>
    </row>
    <row r="9760" spans="1:2" x14ac:dyDescent="0.25">
      <c r="A9760" s="62">
        <v>42291609</v>
      </c>
      <c r="B9760" s="63" t="s">
        <v>5899</v>
      </c>
    </row>
    <row r="9761" spans="1:2" x14ac:dyDescent="0.25">
      <c r="A9761" s="62">
        <v>42291610</v>
      </c>
      <c r="B9761" s="63" t="s">
        <v>4094</v>
      </c>
    </row>
    <row r="9762" spans="1:2" x14ac:dyDescent="0.25">
      <c r="A9762" s="62">
        <v>42291611</v>
      </c>
      <c r="B9762" s="63" t="s">
        <v>12443</v>
      </c>
    </row>
    <row r="9763" spans="1:2" x14ac:dyDescent="0.25">
      <c r="A9763" s="62">
        <v>42291612</v>
      </c>
      <c r="B9763" s="63" t="s">
        <v>11895</v>
      </c>
    </row>
    <row r="9764" spans="1:2" x14ac:dyDescent="0.25">
      <c r="A9764" s="62">
        <v>42291613</v>
      </c>
      <c r="B9764" s="63" t="s">
        <v>8068</v>
      </c>
    </row>
    <row r="9765" spans="1:2" x14ac:dyDescent="0.25">
      <c r="A9765" s="62">
        <v>42291614</v>
      </c>
      <c r="B9765" s="63" t="s">
        <v>18787</v>
      </c>
    </row>
    <row r="9766" spans="1:2" x14ac:dyDescent="0.25">
      <c r="A9766" s="62">
        <v>42291615</v>
      </c>
      <c r="B9766" s="63" t="s">
        <v>18787</v>
      </c>
    </row>
    <row r="9767" spans="1:2" x14ac:dyDescent="0.25">
      <c r="A9767" s="62">
        <v>42291616</v>
      </c>
      <c r="B9767" s="63" t="s">
        <v>15759</v>
      </c>
    </row>
    <row r="9768" spans="1:2" x14ac:dyDescent="0.25">
      <c r="A9768" s="62">
        <v>42291617</v>
      </c>
      <c r="B9768" s="63" t="s">
        <v>7712</v>
      </c>
    </row>
    <row r="9769" spans="1:2" x14ac:dyDescent="0.25">
      <c r="A9769" s="62">
        <v>42291619</v>
      </c>
      <c r="B9769" s="63" t="s">
        <v>4216</v>
      </c>
    </row>
    <row r="9770" spans="1:2" x14ac:dyDescent="0.25">
      <c r="A9770" s="62">
        <v>42291620</v>
      </c>
      <c r="B9770" s="63" t="s">
        <v>14620</v>
      </c>
    </row>
    <row r="9771" spans="1:2" x14ac:dyDescent="0.25">
      <c r="A9771" s="62">
        <v>42291621</v>
      </c>
      <c r="B9771" s="63" t="s">
        <v>13913</v>
      </c>
    </row>
    <row r="9772" spans="1:2" x14ac:dyDescent="0.25">
      <c r="A9772" s="62">
        <v>42291622</v>
      </c>
      <c r="B9772" s="63" t="s">
        <v>17767</v>
      </c>
    </row>
    <row r="9773" spans="1:2" x14ac:dyDescent="0.25">
      <c r="A9773" s="62">
        <v>42291623</v>
      </c>
      <c r="B9773" s="63" t="s">
        <v>10582</v>
      </c>
    </row>
    <row r="9774" spans="1:2" x14ac:dyDescent="0.25">
      <c r="A9774" s="62">
        <v>42291624</v>
      </c>
      <c r="B9774" s="63" t="s">
        <v>668</v>
      </c>
    </row>
    <row r="9775" spans="1:2" x14ac:dyDescent="0.25">
      <c r="A9775" s="62">
        <v>42291625</v>
      </c>
      <c r="B9775" s="63" t="s">
        <v>6049</v>
      </c>
    </row>
    <row r="9776" spans="1:2" x14ac:dyDescent="0.25">
      <c r="A9776" s="62">
        <v>42291701</v>
      </c>
      <c r="B9776" s="63" t="s">
        <v>18803</v>
      </c>
    </row>
    <row r="9777" spans="1:2" x14ac:dyDescent="0.25">
      <c r="A9777" s="62">
        <v>42291702</v>
      </c>
      <c r="B9777" s="63" t="s">
        <v>2755</v>
      </c>
    </row>
    <row r="9778" spans="1:2" x14ac:dyDescent="0.25">
      <c r="A9778" s="62">
        <v>42291703</v>
      </c>
      <c r="B9778" s="63" t="s">
        <v>6720</v>
      </c>
    </row>
    <row r="9779" spans="1:2" x14ac:dyDescent="0.25">
      <c r="A9779" s="62">
        <v>42291704</v>
      </c>
      <c r="B9779" s="63" t="s">
        <v>9286</v>
      </c>
    </row>
    <row r="9780" spans="1:2" x14ac:dyDescent="0.25">
      <c r="A9780" s="62">
        <v>42291705</v>
      </c>
      <c r="B9780" s="63" t="s">
        <v>6059</v>
      </c>
    </row>
    <row r="9781" spans="1:2" x14ac:dyDescent="0.25">
      <c r="A9781" s="62">
        <v>42291706</v>
      </c>
      <c r="B9781" s="63" t="s">
        <v>9360</v>
      </c>
    </row>
    <row r="9782" spans="1:2" x14ac:dyDescent="0.25">
      <c r="A9782" s="62">
        <v>42291707</v>
      </c>
      <c r="B9782" s="63" t="s">
        <v>10933</v>
      </c>
    </row>
    <row r="9783" spans="1:2" x14ac:dyDescent="0.25">
      <c r="A9783" s="62">
        <v>42291708</v>
      </c>
      <c r="B9783" s="63" t="s">
        <v>15824</v>
      </c>
    </row>
    <row r="9784" spans="1:2" x14ac:dyDescent="0.25">
      <c r="A9784" s="62">
        <v>42291709</v>
      </c>
      <c r="B9784" s="63" t="s">
        <v>13776</v>
      </c>
    </row>
    <row r="9785" spans="1:2" x14ac:dyDescent="0.25">
      <c r="A9785" s="62">
        <v>42291801</v>
      </c>
      <c r="B9785" s="63" t="s">
        <v>10329</v>
      </c>
    </row>
    <row r="9786" spans="1:2" x14ac:dyDescent="0.25">
      <c r="A9786" s="62">
        <v>42291802</v>
      </c>
      <c r="B9786" s="63" t="s">
        <v>11594</v>
      </c>
    </row>
    <row r="9787" spans="1:2" x14ac:dyDescent="0.25">
      <c r="A9787" s="62">
        <v>42291803</v>
      </c>
      <c r="B9787" s="63" t="s">
        <v>14461</v>
      </c>
    </row>
    <row r="9788" spans="1:2" x14ac:dyDescent="0.25">
      <c r="A9788" s="62">
        <v>42291901</v>
      </c>
      <c r="B9788" s="63" t="s">
        <v>1213</v>
      </c>
    </row>
    <row r="9789" spans="1:2" x14ac:dyDescent="0.25">
      <c r="A9789" s="62">
        <v>42291902</v>
      </c>
      <c r="B9789" s="63" t="s">
        <v>5943</v>
      </c>
    </row>
    <row r="9790" spans="1:2" x14ac:dyDescent="0.25">
      <c r="A9790" s="62">
        <v>42292001</v>
      </c>
      <c r="B9790" s="63" t="s">
        <v>16315</v>
      </c>
    </row>
    <row r="9791" spans="1:2" x14ac:dyDescent="0.25">
      <c r="A9791" s="62">
        <v>42292101</v>
      </c>
      <c r="B9791" s="63" t="s">
        <v>2241</v>
      </c>
    </row>
    <row r="9792" spans="1:2" x14ac:dyDescent="0.25">
      <c r="A9792" s="62">
        <v>42292102</v>
      </c>
      <c r="B9792" s="63" t="s">
        <v>16358</v>
      </c>
    </row>
    <row r="9793" spans="1:2" x14ac:dyDescent="0.25">
      <c r="A9793" s="62">
        <v>42292103</v>
      </c>
      <c r="B9793" s="63" t="s">
        <v>11987</v>
      </c>
    </row>
    <row r="9794" spans="1:2" x14ac:dyDescent="0.25">
      <c r="A9794" s="62">
        <v>42292201</v>
      </c>
      <c r="B9794" s="63" t="s">
        <v>2623</v>
      </c>
    </row>
    <row r="9795" spans="1:2" x14ac:dyDescent="0.25">
      <c r="A9795" s="62">
        <v>42292202</v>
      </c>
      <c r="B9795" s="63" t="s">
        <v>7007</v>
      </c>
    </row>
    <row r="9796" spans="1:2" x14ac:dyDescent="0.25">
      <c r="A9796" s="62">
        <v>42292203</v>
      </c>
      <c r="B9796" s="63" t="s">
        <v>2192</v>
      </c>
    </row>
    <row r="9797" spans="1:2" x14ac:dyDescent="0.25">
      <c r="A9797" s="62">
        <v>42292301</v>
      </c>
      <c r="B9797" s="63" t="s">
        <v>17970</v>
      </c>
    </row>
    <row r="9798" spans="1:2" x14ac:dyDescent="0.25">
      <c r="A9798" s="62">
        <v>42292302</v>
      </c>
      <c r="B9798" s="63" t="s">
        <v>14525</v>
      </c>
    </row>
    <row r="9799" spans="1:2" x14ac:dyDescent="0.25">
      <c r="A9799" s="62">
        <v>42292303</v>
      </c>
      <c r="B9799" s="63" t="s">
        <v>16424</v>
      </c>
    </row>
    <row r="9800" spans="1:2" x14ac:dyDescent="0.25">
      <c r="A9800" s="62">
        <v>42292304</v>
      </c>
      <c r="B9800" s="63" t="s">
        <v>6376</v>
      </c>
    </row>
    <row r="9801" spans="1:2" x14ac:dyDescent="0.25">
      <c r="A9801" s="62">
        <v>42292305</v>
      </c>
      <c r="B9801" s="63" t="s">
        <v>273</v>
      </c>
    </row>
    <row r="9802" spans="1:2" x14ac:dyDescent="0.25">
      <c r="A9802" s="62">
        <v>42292306</v>
      </c>
      <c r="B9802" s="63" t="s">
        <v>2932</v>
      </c>
    </row>
    <row r="9803" spans="1:2" x14ac:dyDescent="0.25">
      <c r="A9803" s="62">
        <v>42292307</v>
      </c>
      <c r="B9803" s="63" t="s">
        <v>10988</v>
      </c>
    </row>
    <row r="9804" spans="1:2" x14ac:dyDescent="0.25">
      <c r="A9804" s="62">
        <v>42292401</v>
      </c>
      <c r="B9804" s="63" t="s">
        <v>14439</v>
      </c>
    </row>
    <row r="9805" spans="1:2" x14ac:dyDescent="0.25">
      <c r="A9805" s="62">
        <v>42292402</v>
      </c>
      <c r="B9805" s="63" t="s">
        <v>3376</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8640</v>
      </c>
    </row>
    <row r="9810" spans="1:2" x14ac:dyDescent="0.25">
      <c r="A9810" s="62">
        <v>42292504</v>
      </c>
      <c r="B9810" s="63" t="s">
        <v>10921</v>
      </c>
    </row>
    <row r="9811" spans="1:2" x14ac:dyDescent="0.25">
      <c r="A9811" s="62">
        <v>42292505</v>
      </c>
      <c r="B9811" s="63" t="s">
        <v>11441</v>
      </c>
    </row>
    <row r="9812" spans="1:2" x14ac:dyDescent="0.25">
      <c r="A9812" s="62">
        <v>42292601</v>
      </c>
      <c r="B9812" s="63" t="s">
        <v>6808</v>
      </c>
    </row>
    <row r="9813" spans="1:2" x14ac:dyDescent="0.25">
      <c r="A9813" s="62">
        <v>42292602</v>
      </c>
      <c r="B9813" s="63" t="s">
        <v>17647</v>
      </c>
    </row>
    <row r="9814" spans="1:2" x14ac:dyDescent="0.25">
      <c r="A9814" s="62">
        <v>42292603</v>
      </c>
      <c r="B9814" s="63" t="s">
        <v>15157</v>
      </c>
    </row>
    <row r="9815" spans="1:2" x14ac:dyDescent="0.25">
      <c r="A9815" s="62">
        <v>42292701</v>
      </c>
      <c r="B9815" s="63" t="s">
        <v>10880</v>
      </c>
    </row>
    <row r="9816" spans="1:2" x14ac:dyDescent="0.25">
      <c r="A9816" s="62">
        <v>42292702</v>
      </c>
      <c r="B9816" s="63" t="s">
        <v>18770</v>
      </c>
    </row>
    <row r="9817" spans="1:2" x14ac:dyDescent="0.25">
      <c r="A9817" s="62">
        <v>42292703</v>
      </c>
      <c r="B9817" s="63" t="s">
        <v>11505</v>
      </c>
    </row>
    <row r="9818" spans="1:2" x14ac:dyDescent="0.25">
      <c r="A9818" s="62">
        <v>42292704</v>
      </c>
      <c r="B9818" s="63" t="s">
        <v>12892</v>
      </c>
    </row>
    <row r="9819" spans="1:2" x14ac:dyDescent="0.25">
      <c r="A9819" s="62">
        <v>42292801</v>
      </c>
      <c r="B9819" s="63" t="s">
        <v>17751</v>
      </c>
    </row>
    <row r="9820" spans="1:2" x14ac:dyDescent="0.25">
      <c r="A9820" s="62">
        <v>42292802</v>
      </c>
      <c r="B9820" s="63" t="s">
        <v>769</v>
      </c>
    </row>
    <row r="9821" spans="1:2" x14ac:dyDescent="0.25">
      <c r="A9821" s="62">
        <v>42292901</v>
      </c>
      <c r="B9821" s="63" t="s">
        <v>7251</v>
      </c>
    </row>
    <row r="9822" spans="1:2" x14ac:dyDescent="0.25">
      <c r="A9822" s="62">
        <v>42292902</v>
      </c>
      <c r="B9822" s="63" t="s">
        <v>12396</v>
      </c>
    </row>
    <row r="9823" spans="1:2" x14ac:dyDescent="0.25">
      <c r="A9823" s="62">
        <v>42292903</v>
      </c>
      <c r="B9823" s="63" t="s">
        <v>10594</v>
      </c>
    </row>
    <row r="9824" spans="1:2" x14ac:dyDescent="0.25">
      <c r="A9824" s="62">
        <v>42292904</v>
      </c>
      <c r="B9824" s="63" t="s">
        <v>18692</v>
      </c>
    </row>
    <row r="9825" spans="1:2" x14ac:dyDescent="0.25">
      <c r="A9825" s="62">
        <v>42292907</v>
      </c>
      <c r="B9825" s="63" t="s">
        <v>9613</v>
      </c>
    </row>
    <row r="9826" spans="1:2" x14ac:dyDescent="0.25">
      <c r="A9826" s="62">
        <v>42292908</v>
      </c>
      <c r="B9826" s="63" t="s">
        <v>3796</v>
      </c>
    </row>
    <row r="9827" spans="1:2" x14ac:dyDescent="0.25">
      <c r="A9827" s="62">
        <v>42293001</v>
      </c>
      <c r="B9827" s="63" t="s">
        <v>12609</v>
      </c>
    </row>
    <row r="9828" spans="1:2" x14ac:dyDescent="0.25">
      <c r="A9828" s="62">
        <v>42293002</v>
      </c>
      <c r="B9828" s="63" t="s">
        <v>11266</v>
      </c>
    </row>
    <row r="9829" spans="1:2" x14ac:dyDescent="0.25">
      <c r="A9829" s="62">
        <v>42293003</v>
      </c>
      <c r="B9829" s="63" t="s">
        <v>2216</v>
      </c>
    </row>
    <row r="9830" spans="1:2" x14ac:dyDescent="0.25">
      <c r="A9830" s="62">
        <v>42293004</v>
      </c>
      <c r="B9830" s="63" t="s">
        <v>3483</v>
      </c>
    </row>
    <row r="9831" spans="1:2" x14ac:dyDescent="0.25">
      <c r="A9831" s="62">
        <v>42293005</v>
      </c>
      <c r="B9831" s="63" t="s">
        <v>6313</v>
      </c>
    </row>
    <row r="9832" spans="1:2" x14ac:dyDescent="0.25">
      <c r="A9832" s="62">
        <v>42293006</v>
      </c>
      <c r="B9832" s="63" t="s">
        <v>5644</v>
      </c>
    </row>
    <row r="9833" spans="1:2" x14ac:dyDescent="0.25">
      <c r="A9833" s="62">
        <v>42293101</v>
      </c>
      <c r="B9833" s="63" t="s">
        <v>10923</v>
      </c>
    </row>
    <row r="9834" spans="1:2" x14ac:dyDescent="0.25">
      <c r="A9834" s="62">
        <v>42293102</v>
      </c>
      <c r="B9834" s="63" t="s">
        <v>4970</v>
      </c>
    </row>
    <row r="9835" spans="1:2" x14ac:dyDescent="0.25">
      <c r="A9835" s="62">
        <v>42293103</v>
      </c>
      <c r="B9835" s="63" t="s">
        <v>4386</v>
      </c>
    </row>
    <row r="9836" spans="1:2" x14ac:dyDescent="0.25">
      <c r="A9836" s="62">
        <v>42293104</v>
      </c>
      <c r="B9836" s="63" t="s">
        <v>17863</v>
      </c>
    </row>
    <row r="9837" spans="1:2" x14ac:dyDescent="0.25">
      <c r="A9837" s="62">
        <v>42293105</v>
      </c>
      <c r="B9837" s="63" t="s">
        <v>11999</v>
      </c>
    </row>
    <row r="9838" spans="1:2" x14ac:dyDescent="0.25">
      <c r="A9838" s="62">
        <v>42293106</v>
      </c>
      <c r="B9838" s="63" t="s">
        <v>18510</v>
      </c>
    </row>
    <row r="9839" spans="1:2" x14ac:dyDescent="0.25">
      <c r="A9839" s="62">
        <v>42293107</v>
      </c>
      <c r="B9839" s="63" t="s">
        <v>6238</v>
      </c>
    </row>
    <row r="9840" spans="1:2" x14ac:dyDescent="0.25">
      <c r="A9840" s="62">
        <v>42293108</v>
      </c>
      <c r="B9840" s="63" t="s">
        <v>6959</v>
      </c>
    </row>
    <row r="9841" spans="1:2" x14ac:dyDescent="0.25">
      <c r="A9841" s="62">
        <v>42293109</v>
      </c>
      <c r="B9841" s="63" t="s">
        <v>5573</v>
      </c>
    </row>
    <row r="9842" spans="1:2" x14ac:dyDescent="0.25">
      <c r="A9842" s="62">
        <v>42293110</v>
      </c>
      <c r="B9842" s="63" t="s">
        <v>9698</v>
      </c>
    </row>
    <row r="9843" spans="1:2" x14ac:dyDescent="0.25">
      <c r="A9843" s="62">
        <v>42293111</v>
      </c>
      <c r="B9843" s="63" t="s">
        <v>2130</v>
      </c>
    </row>
    <row r="9844" spans="1:2" x14ac:dyDescent="0.25">
      <c r="A9844" s="62">
        <v>42293112</v>
      </c>
      <c r="B9844" s="63" t="s">
        <v>4598</v>
      </c>
    </row>
    <row r="9845" spans="1:2" x14ac:dyDescent="0.25">
      <c r="A9845" s="62">
        <v>42293113</v>
      </c>
      <c r="B9845" s="63" t="s">
        <v>6447</v>
      </c>
    </row>
    <row r="9846" spans="1:2" x14ac:dyDescent="0.25">
      <c r="A9846" s="62">
        <v>42293114</v>
      </c>
      <c r="B9846" s="63" t="s">
        <v>11677</v>
      </c>
    </row>
    <row r="9847" spans="1:2" x14ac:dyDescent="0.25">
      <c r="A9847" s="62">
        <v>42293115</v>
      </c>
      <c r="B9847" s="63" t="s">
        <v>3629</v>
      </c>
    </row>
    <row r="9848" spans="1:2" x14ac:dyDescent="0.25">
      <c r="A9848" s="62">
        <v>42293116</v>
      </c>
      <c r="B9848" s="63" t="s">
        <v>11582</v>
      </c>
    </row>
    <row r="9849" spans="1:2" x14ac:dyDescent="0.25">
      <c r="A9849" s="62">
        <v>42293117</v>
      </c>
      <c r="B9849" s="63" t="s">
        <v>12796</v>
      </c>
    </row>
    <row r="9850" spans="1:2" x14ac:dyDescent="0.25">
      <c r="A9850" s="62">
        <v>42293118</v>
      </c>
      <c r="B9850" s="63" t="s">
        <v>17789</v>
      </c>
    </row>
    <row r="9851" spans="1:2" x14ac:dyDescent="0.25">
      <c r="A9851" s="62">
        <v>42293119</v>
      </c>
      <c r="B9851" s="63" t="s">
        <v>4873</v>
      </c>
    </row>
    <row r="9852" spans="1:2" x14ac:dyDescent="0.25">
      <c r="A9852" s="62">
        <v>42293120</v>
      </c>
      <c r="B9852" s="63" t="s">
        <v>12130</v>
      </c>
    </row>
    <row r="9853" spans="1:2" x14ac:dyDescent="0.25">
      <c r="A9853" s="62">
        <v>42293121</v>
      </c>
      <c r="B9853" s="63" t="s">
        <v>2208</v>
      </c>
    </row>
    <row r="9854" spans="1:2" x14ac:dyDescent="0.25">
      <c r="A9854" s="62">
        <v>42293122</v>
      </c>
      <c r="B9854" s="63" t="s">
        <v>8790</v>
      </c>
    </row>
    <row r="9855" spans="1:2" x14ac:dyDescent="0.25">
      <c r="A9855" s="62">
        <v>42293123</v>
      </c>
      <c r="B9855" s="63" t="s">
        <v>13545</v>
      </c>
    </row>
    <row r="9856" spans="1:2" x14ac:dyDescent="0.25">
      <c r="A9856" s="62">
        <v>42293124</v>
      </c>
      <c r="B9856" s="63" t="s">
        <v>15447</v>
      </c>
    </row>
    <row r="9857" spans="1:2" x14ac:dyDescent="0.25">
      <c r="A9857" s="62">
        <v>42293125</v>
      </c>
      <c r="B9857" s="63" t="s">
        <v>9526</v>
      </c>
    </row>
    <row r="9858" spans="1:2" x14ac:dyDescent="0.25">
      <c r="A9858" s="62">
        <v>42293126</v>
      </c>
      <c r="B9858" s="63" t="s">
        <v>3954</v>
      </c>
    </row>
    <row r="9859" spans="1:2" x14ac:dyDescent="0.25">
      <c r="A9859" s="62">
        <v>42293127</v>
      </c>
      <c r="B9859" s="63" t="s">
        <v>9527</v>
      </c>
    </row>
    <row r="9860" spans="1:2" x14ac:dyDescent="0.25">
      <c r="A9860" s="62">
        <v>42293128</v>
      </c>
      <c r="B9860" s="63" t="s">
        <v>10525</v>
      </c>
    </row>
    <row r="9861" spans="1:2" x14ac:dyDescent="0.25">
      <c r="A9861" s="62">
        <v>42293129</v>
      </c>
      <c r="B9861" s="63" t="s">
        <v>16259</v>
      </c>
    </row>
    <row r="9862" spans="1:2" x14ac:dyDescent="0.25">
      <c r="A9862" s="62">
        <v>42293130</v>
      </c>
      <c r="B9862" s="63" t="s">
        <v>6843</v>
      </c>
    </row>
    <row r="9863" spans="1:2" x14ac:dyDescent="0.25">
      <c r="A9863" s="62">
        <v>42293131</v>
      </c>
      <c r="B9863" s="63" t="s">
        <v>10782</v>
      </c>
    </row>
    <row r="9864" spans="1:2" x14ac:dyDescent="0.25">
      <c r="A9864" s="62">
        <v>42293132</v>
      </c>
      <c r="B9864" s="63" t="s">
        <v>5866</v>
      </c>
    </row>
    <row r="9865" spans="1:2" x14ac:dyDescent="0.25">
      <c r="A9865" s="62">
        <v>42293133</v>
      </c>
      <c r="B9865" s="63" t="s">
        <v>4734</v>
      </c>
    </row>
    <row r="9866" spans="1:2" x14ac:dyDescent="0.25">
      <c r="A9866" s="62">
        <v>42293134</v>
      </c>
      <c r="B9866" s="63" t="s">
        <v>7273</v>
      </c>
    </row>
    <row r="9867" spans="1:2" x14ac:dyDescent="0.25">
      <c r="A9867" s="62">
        <v>42293135</v>
      </c>
      <c r="B9867" s="63" t="s">
        <v>15087</v>
      </c>
    </row>
    <row r="9868" spans="1:2" x14ac:dyDescent="0.25">
      <c r="A9868" s="62">
        <v>42293136</v>
      </c>
      <c r="B9868" s="63" t="s">
        <v>6960</v>
      </c>
    </row>
    <row r="9869" spans="1:2" x14ac:dyDescent="0.25">
      <c r="A9869" s="62">
        <v>42293137</v>
      </c>
      <c r="B9869" s="63" t="s">
        <v>11194</v>
      </c>
    </row>
    <row r="9870" spans="1:2" x14ac:dyDescent="0.25">
      <c r="A9870" s="62">
        <v>42293138</v>
      </c>
      <c r="B9870" s="63" t="s">
        <v>14771</v>
      </c>
    </row>
    <row r="9871" spans="1:2" x14ac:dyDescent="0.25">
      <c r="A9871" s="62">
        <v>42293139</v>
      </c>
      <c r="B9871" s="63" t="s">
        <v>4901</v>
      </c>
    </row>
    <row r="9872" spans="1:2" x14ac:dyDescent="0.25">
      <c r="A9872" s="62">
        <v>42293201</v>
      </c>
      <c r="B9872" s="63" t="s">
        <v>18448</v>
      </c>
    </row>
    <row r="9873" spans="1:2" x14ac:dyDescent="0.25">
      <c r="A9873" s="62">
        <v>42293301</v>
      </c>
      <c r="B9873" s="63" t="s">
        <v>18414</v>
      </c>
    </row>
    <row r="9874" spans="1:2" x14ac:dyDescent="0.25">
      <c r="A9874" s="62">
        <v>42293302</v>
      </c>
      <c r="B9874" s="63" t="s">
        <v>2197</v>
      </c>
    </row>
    <row r="9875" spans="1:2" x14ac:dyDescent="0.25">
      <c r="A9875" s="62">
        <v>42293303</v>
      </c>
      <c r="B9875" s="63" t="s">
        <v>11169</v>
      </c>
    </row>
    <row r="9876" spans="1:2" x14ac:dyDescent="0.25">
      <c r="A9876" s="62">
        <v>42293304</v>
      </c>
      <c r="B9876" s="63" t="s">
        <v>11848</v>
      </c>
    </row>
    <row r="9877" spans="1:2" x14ac:dyDescent="0.25">
      <c r="A9877" s="62">
        <v>42293401</v>
      </c>
      <c r="B9877" s="63" t="s">
        <v>8443</v>
      </c>
    </row>
    <row r="9878" spans="1:2" x14ac:dyDescent="0.25">
      <c r="A9878" s="62">
        <v>42293403</v>
      </c>
      <c r="B9878" s="63" t="s">
        <v>16209</v>
      </c>
    </row>
    <row r="9879" spans="1:2" x14ac:dyDescent="0.25">
      <c r="A9879" s="62">
        <v>42293404</v>
      </c>
      <c r="B9879" s="63" t="s">
        <v>10980</v>
      </c>
    </row>
    <row r="9880" spans="1:2" x14ac:dyDescent="0.25">
      <c r="A9880" s="62">
        <v>42293405</v>
      </c>
      <c r="B9880" s="63" t="s">
        <v>9998</v>
      </c>
    </row>
    <row r="9881" spans="1:2" x14ac:dyDescent="0.25">
      <c r="A9881" s="62">
        <v>42293406</v>
      </c>
      <c r="B9881" s="63" t="s">
        <v>9140</v>
      </c>
    </row>
    <row r="9882" spans="1:2" x14ac:dyDescent="0.25">
      <c r="A9882" s="62">
        <v>42293407</v>
      </c>
      <c r="B9882" s="63" t="s">
        <v>12357</v>
      </c>
    </row>
    <row r="9883" spans="1:2" x14ac:dyDescent="0.25">
      <c r="A9883" s="62">
        <v>42293501</v>
      </c>
      <c r="B9883" s="63" t="s">
        <v>4061</v>
      </c>
    </row>
    <row r="9884" spans="1:2" x14ac:dyDescent="0.25">
      <c r="A9884" s="62">
        <v>42293502</v>
      </c>
      <c r="B9884" s="63" t="s">
        <v>8677</v>
      </c>
    </row>
    <row r="9885" spans="1:2" x14ac:dyDescent="0.25">
      <c r="A9885" s="62">
        <v>42293503</v>
      </c>
      <c r="B9885" s="63" t="s">
        <v>12818</v>
      </c>
    </row>
    <row r="9886" spans="1:2" x14ac:dyDescent="0.25">
      <c r="A9886" s="62">
        <v>42293504</v>
      </c>
      <c r="B9886" s="63" t="s">
        <v>14133</v>
      </c>
    </row>
    <row r="9887" spans="1:2" x14ac:dyDescent="0.25">
      <c r="A9887" s="62">
        <v>42293505</v>
      </c>
      <c r="B9887" s="63" t="s">
        <v>17188</v>
      </c>
    </row>
    <row r="9888" spans="1:2" x14ac:dyDescent="0.25">
      <c r="A9888" s="62">
        <v>42293506</v>
      </c>
      <c r="B9888" s="63" t="s">
        <v>8012</v>
      </c>
    </row>
    <row r="9889" spans="1:2" x14ac:dyDescent="0.25">
      <c r="A9889" s="62">
        <v>42293507</v>
      </c>
      <c r="B9889" s="63" t="s">
        <v>240</v>
      </c>
    </row>
    <row r="9890" spans="1:2" x14ac:dyDescent="0.25">
      <c r="A9890" s="62">
        <v>42293508</v>
      </c>
      <c r="B9890" s="63" t="s">
        <v>5968</v>
      </c>
    </row>
    <row r="9891" spans="1:2" x14ac:dyDescent="0.25">
      <c r="A9891" s="62">
        <v>42293509</v>
      </c>
      <c r="B9891" s="63" t="s">
        <v>9042</v>
      </c>
    </row>
    <row r="9892" spans="1:2" x14ac:dyDescent="0.25">
      <c r="A9892" s="62">
        <v>42293601</v>
      </c>
      <c r="B9892" s="63" t="s">
        <v>8587</v>
      </c>
    </row>
    <row r="9893" spans="1:2" x14ac:dyDescent="0.25">
      <c r="A9893" s="62">
        <v>42293602</v>
      </c>
      <c r="B9893" s="63" t="s">
        <v>17000</v>
      </c>
    </row>
    <row r="9894" spans="1:2" x14ac:dyDescent="0.25">
      <c r="A9894" s="62">
        <v>42293603</v>
      </c>
      <c r="B9894" s="63" t="s">
        <v>5854</v>
      </c>
    </row>
    <row r="9895" spans="1:2" x14ac:dyDescent="0.25">
      <c r="A9895" s="62">
        <v>42293701</v>
      </c>
      <c r="B9895" s="63" t="s">
        <v>222</v>
      </c>
    </row>
    <row r="9896" spans="1:2" x14ac:dyDescent="0.25">
      <c r="A9896" s="62">
        <v>42293702</v>
      </c>
      <c r="B9896" s="63" t="s">
        <v>2449</v>
      </c>
    </row>
    <row r="9897" spans="1:2" x14ac:dyDescent="0.25">
      <c r="A9897" s="62">
        <v>42293703</v>
      </c>
      <c r="B9897" s="63" t="s">
        <v>2269</v>
      </c>
    </row>
    <row r="9898" spans="1:2" x14ac:dyDescent="0.25">
      <c r="A9898" s="62">
        <v>42293801</v>
      </c>
      <c r="B9898" s="63" t="s">
        <v>18316</v>
      </c>
    </row>
    <row r="9899" spans="1:2" x14ac:dyDescent="0.25">
      <c r="A9899" s="62">
        <v>42293802</v>
      </c>
      <c r="B9899" s="63" t="s">
        <v>3936</v>
      </c>
    </row>
    <row r="9900" spans="1:2" x14ac:dyDescent="0.25">
      <c r="A9900" s="62">
        <v>42293803</v>
      </c>
      <c r="B9900" s="63" t="s">
        <v>14194</v>
      </c>
    </row>
    <row r="9901" spans="1:2" x14ac:dyDescent="0.25">
      <c r="A9901" s="62">
        <v>42293804</v>
      </c>
      <c r="B9901" s="63" t="s">
        <v>866</v>
      </c>
    </row>
    <row r="9902" spans="1:2" x14ac:dyDescent="0.25">
      <c r="A9902" s="62">
        <v>42293901</v>
      </c>
      <c r="B9902" s="63" t="s">
        <v>15906</v>
      </c>
    </row>
    <row r="9903" spans="1:2" x14ac:dyDescent="0.25">
      <c r="A9903" s="62">
        <v>42293902</v>
      </c>
      <c r="B9903" s="63" t="s">
        <v>410</v>
      </c>
    </row>
    <row r="9904" spans="1:2" x14ac:dyDescent="0.25">
      <c r="A9904" s="62">
        <v>42294001</v>
      </c>
      <c r="B9904" s="63" t="s">
        <v>15746</v>
      </c>
    </row>
    <row r="9905" spans="1:2" x14ac:dyDescent="0.25">
      <c r="A9905" s="62">
        <v>42294002</v>
      </c>
      <c r="B9905" s="63" t="s">
        <v>9631</v>
      </c>
    </row>
    <row r="9906" spans="1:2" x14ac:dyDescent="0.25">
      <c r="A9906" s="62">
        <v>42294003</v>
      </c>
      <c r="B9906" s="63" t="s">
        <v>10605</v>
      </c>
    </row>
    <row r="9907" spans="1:2" x14ac:dyDescent="0.25">
      <c r="A9907" s="62">
        <v>42294101</v>
      </c>
      <c r="B9907" s="63" t="s">
        <v>6282</v>
      </c>
    </row>
    <row r="9908" spans="1:2" x14ac:dyDescent="0.25">
      <c r="A9908" s="62">
        <v>42294102</v>
      </c>
      <c r="B9908" s="63" t="s">
        <v>11864</v>
      </c>
    </row>
    <row r="9909" spans="1:2" x14ac:dyDescent="0.25">
      <c r="A9909" s="62">
        <v>42294103</v>
      </c>
      <c r="B9909" s="63" t="s">
        <v>2064</v>
      </c>
    </row>
    <row r="9910" spans="1:2" x14ac:dyDescent="0.25">
      <c r="A9910" s="62">
        <v>42294201</v>
      </c>
      <c r="B9910" s="63" t="s">
        <v>7372</v>
      </c>
    </row>
    <row r="9911" spans="1:2" x14ac:dyDescent="0.25">
      <c r="A9911" s="62">
        <v>42294202</v>
      </c>
      <c r="B9911" s="63" t="s">
        <v>7837</v>
      </c>
    </row>
    <row r="9912" spans="1:2" x14ac:dyDescent="0.25">
      <c r="A9912" s="62">
        <v>42294203</v>
      </c>
      <c r="B9912" s="63" t="s">
        <v>4046</v>
      </c>
    </row>
    <row r="9913" spans="1:2" x14ac:dyDescent="0.25">
      <c r="A9913" s="62">
        <v>42294204</v>
      </c>
      <c r="B9913" s="63" t="s">
        <v>4845</v>
      </c>
    </row>
    <row r="9914" spans="1:2" x14ac:dyDescent="0.25">
      <c r="A9914" s="62">
        <v>42294205</v>
      </c>
      <c r="B9914" s="63" t="s">
        <v>17936</v>
      </c>
    </row>
    <row r="9915" spans="1:2" x14ac:dyDescent="0.25">
      <c r="A9915" s="62">
        <v>42294206</v>
      </c>
      <c r="B9915" s="63" t="s">
        <v>11789</v>
      </c>
    </row>
    <row r="9916" spans="1:2" x14ac:dyDescent="0.25">
      <c r="A9916" s="62">
        <v>42294207</v>
      </c>
      <c r="B9916" s="63" t="s">
        <v>16294</v>
      </c>
    </row>
    <row r="9917" spans="1:2" x14ac:dyDescent="0.25">
      <c r="A9917" s="62">
        <v>42294208</v>
      </c>
      <c r="B9917" s="63" t="s">
        <v>16691</v>
      </c>
    </row>
    <row r="9918" spans="1:2" x14ac:dyDescent="0.25">
      <c r="A9918" s="62">
        <v>42294209</v>
      </c>
      <c r="B9918" s="63" t="s">
        <v>10367</v>
      </c>
    </row>
    <row r="9919" spans="1:2" x14ac:dyDescent="0.25">
      <c r="A9919" s="62">
        <v>42294210</v>
      </c>
      <c r="B9919" s="63" t="s">
        <v>17429</v>
      </c>
    </row>
    <row r="9920" spans="1:2" x14ac:dyDescent="0.25">
      <c r="A9920" s="62">
        <v>42294211</v>
      </c>
      <c r="B9920" s="63" t="s">
        <v>3366</v>
      </c>
    </row>
    <row r="9921" spans="1:2" x14ac:dyDescent="0.25">
      <c r="A9921" s="62">
        <v>42294212</v>
      </c>
      <c r="B9921" s="63" t="s">
        <v>13571</v>
      </c>
    </row>
    <row r="9922" spans="1:2" x14ac:dyDescent="0.25">
      <c r="A9922" s="62">
        <v>42294213</v>
      </c>
      <c r="B9922" s="63" t="s">
        <v>13449</v>
      </c>
    </row>
    <row r="9923" spans="1:2" x14ac:dyDescent="0.25">
      <c r="A9923" s="62">
        <v>42294214</v>
      </c>
      <c r="B9923" s="63" t="s">
        <v>2760</v>
      </c>
    </row>
    <row r="9924" spans="1:2" x14ac:dyDescent="0.25">
      <c r="A9924" s="62">
        <v>42294215</v>
      </c>
      <c r="B9924" s="63" t="s">
        <v>18345</v>
      </c>
    </row>
    <row r="9925" spans="1:2" x14ac:dyDescent="0.25">
      <c r="A9925" s="62">
        <v>42294216</v>
      </c>
      <c r="B9925" s="63" t="s">
        <v>2910</v>
      </c>
    </row>
    <row r="9926" spans="1:2" x14ac:dyDescent="0.25">
      <c r="A9926" s="62">
        <v>42294217</v>
      </c>
      <c r="B9926" s="63" t="s">
        <v>14871</v>
      </c>
    </row>
    <row r="9927" spans="1:2" x14ac:dyDescent="0.25">
      <c r="A9927" s="62">
        <v>42294218</v>
      </c>
      <c r="B9927" s="63" t="s">
        <v>18047</v>
      </c>
    </row>
    <row r="9928" spans="1:2" x14ac:dyDescent="0.25">
      <c r="A9928" s="62">
        <v>42294219</v>
      </c>
      <c r="B9928" s="63" t="s">
        <v>8363</v>
      </c>
    </row>
    <row r="9929" spans="1:2" x14ac:dyDescent="0.25">
      <c r="A9929" s="62">
        <v>42294220</v>
      </c>
      <c r="B9929" s="63" t="s">
        <v>5782</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3025</v>
      </c>
    </row>
    <row r="9935" spans="1:2" x14ac:dyDescent="0.25">
      <c r="A9935" s="62">
        <v>42294306</v>
      </c>
      <c r="B9935" s="63" t="s">
        <v>17834</v>
      </c>
    </row>
    <row r="9936" spans="1:2" x14ac:dyDescent="0.25">
      <c r="A9936" s="62">
        <v>42294401</v>
      </c>
      <c r="B9936" s="63" t="s">
        <v>7296</v>
      </c>
    </row>
    <row r="9937" spans="1:2" x14ac:dyDescent="0.25">
      <c r="A9937" s="62">
        <v>42294402</v>
      </c>
      <c r="B9937" s="63" t="s">
        <v>13185</v>
      </c>
    </row>
    <row r="9938" spans="1:2" x14ac:dyDescent="0.25">
      <c r="A9938" s="62">
        <v>42294501</v>
      </c>
      <c r="B9938" s="63" t="s">
        <v>6123</v>
      </c>
    </row>
    <row r="9939" spans="1:2" x14ac:dyDescent="0.25">
      <c r="A9939" s="62">
        <v>42294502</v>
      </c>
      <c r="B9939" s="63" t="s">
        <v>5803</v>
      </c>
    </row>
    <row r="9940" spans="1:2" x14ac:dyDescent="0.25">
      <c r="A9940" s="62">
        <v>42294503</v>
      </c>
      <c r="B9940" s="63" t="s">
        <v>8283</v>
      </c>
    </row>
    <row r="9941" spans="1:2" x14ac:dyDescent="0.25">
      <c r="A9941" s="62">
        <v>42294504</v>
      </c>
      <c r="B9941" s="63" t="s">
        <v>6547</v>
      </c>
    </row>
    <row r="9942" spans="1:2" x14ac:dyDescent="0.25">
      <c r="A9942" s="62">
        <v>42294505</v>
      </c>
      <c r="B9942" s="63" t="s">
        <v>12828</v>
      </c>
    </row>
    <row r="9943" spans="1:2" x14ac:dyDescent="0.25">
      <c r="A9943" s="62">
        <v>42294506</v>
      </c>
      <c r="B9943" s="63" t="s">
        <v>452</v>
      </c>
    </row>
    <row r="9944" spans="1:2" x14ac:dyDescent="0.25">
      <c r="A9944" s="62">
        <v>42294507</v>
      </c>
      <c r="B9944" s="63" t="s">
        <v>18015</v>
      </c>
    </row>
    <row r="9945" spans="1:2" x14ac:dyDescent="0.25">
      <c r="A9945" s="62">
        <v>42294508</v>
      </c>
      <c r="B9945" s="63" t="s">
        <v>13225</v>
      </c>
    </row>
    <row r="9946" spans="1:2" x14ac:dyDescent="0.25">
      <c r="A9946" s="62">
        <v>42294509</v>
      </c>
      <c r="B9946" s="63" t="s">
        <v>4898</v>
      </c>
    </row>
    <row r="9947" spans="1:2" x14ac:dyDescent="0.25">
      <c r="A9947" s="62">
        <v>42294510</v>
      </c>
      <c r="B9947" s="63" t="s">
        <v>8451</v>
      </c>
    </row>
    <row r="9948" spans="1:2" x14ac:dyDescent="0.25">
      <c r="A9948" s="62">
        <v>42294511</v>
      </c>
      <c r="B9948" s="63" t="s">
        <v>15564</v>
      </c>
    </row>
    <row r="9949" spans="1:2" x14ac:dyDescent="0.25">
      <c r="A9949" s="62">
        <v>42294512</v>
      </c>
      <c r="B9949" s="63" t="s">
        <v>4336</v>
      </c>
    </row>
    <row r="9950" spans="1:2" x14ac:dyDescent="0.25">
      <c r="A9950" s="62">
        <v>42294513</v>
      </c>
      <c r="B9950" s="63" t="s">
        <v>12187</v>
      </c>
    </row>
    <row r="9951" spans="1:2" x14ac:dyDescent="0.25">
      <c r="A9951" s="62">
        <v>42294514</v>
      </c>
      <c r="B9951" s="63" t="s">
        <v>11763</v>
      </c>
    </row>
    <row r="9952" spans="1:2" x14ac:dyDescent="0.25">
      <c r="A9952" s="62">
        <v>42294515</v>
      </c>
      <c r="B9952" s="63" t="s">
        <v>11556</v>
      </c>
    </row>
    <row r="9953" spans="1:2" x14ac:dyDescent="0.25">
      <c r="A9953" s="62">
        <v>42294516</v>
      </c>
      <c r="B9953" s="63" t="s">
        <v>6125</v>
      </c>
    </row>
    <row r="9954" spans="1:2" x14ac:dyDescent="0.25">
      <c r="A9954" s="62">
        <v>42294517</v>
      </c>
      <c r="B9954" s="63" t="s">
        <v>8155</v>
      </c>
    </row>
    <row r="9955" spans="1:2" x14ac:dyDescent="0.25">
      <c r="A9955" s="62">
        <v>42294518</v>
      </c>
      <c r="B9955" s="63" t="s">
        <v>7727</v>
      </c>
    </row>
    <row r="9956" spans="1:2" x14ac:dyDescent="0.25">
      <c r="A9956" s="62">
        <v>42294519</v>
      </c>
      <c r="B9956" s="63" t="s">
        <v>2694</v>
      </c>
    </row>
    <row r="9957" spans="1:2" x14ac:dyDescent="0.25">
      <c r="A9957" s="62">
        <v>42294520</v>
      </c>
      <c r="B9957" s="63" t="s">
        <v>9797</v>
      </c>
    </row>
    <row r="9958" spans="1:2" x14ac:dyDescent="0.25">
      <c r="A9958" s="62">
        <v>42294521</v>
      </c>
      <c r="B9958" s="63" t="s">
        <v>8309</v>
      </c>
    </row>
    <row r="9959" spans="1:2" x14ac:dyDescent="0.25">
      <c r="A9959" s="62">
        <v>42294522</v>
      </c>
      <c r="B9959" s="63" t="s">
        <v>16254</v>
      </c>
    </row>
    <row r="9960" spans="1:2" x14ac:dyDescent="0.25">
      <c r="A9960" s="62">
        <v>42294523</v>
      </c>
      <c r="B9960" s="63" t="s">
        <v>9896</v>
      </c>
    </row>
    <row r="9961" spans="1:2" x14ac:dyDescent="0.25">
      <c r="A9961" s="62">
        <v>42294524</v>
      </c>
      <c r="B9961" s="63" t="s">
        <v>10222</v>
      </c>
    </row>
    <row r="9962" spans="1:2" x14ac:dyDescent="0.25">
      <c r="A9962" s="62">
        <v>42294525</v>
      </c>
      <c r="B9962" s="63" t="s">
        <v>5545</v>
      </c>
    </row>
    <row r="9963" spans="1:2" x14ac:dyDescent="0.25">
      <c r="A9963" s="62">
        <v>42294526</v>
      </c>
      <c r="B9963" s="63" t="s">
        <v>6869</v>
      </c>
    </row>
    <row r="9964" spans="1:2" x14ac:dyDescent="0.25">
      <c r="A9964" s="62">
        <v>42294601</v>
      </c>
      <c r="B9964" s="63" t="s">
        <v>8540</v>
      </c>
    </row>
    <row r="9965" spans="1:2" x14ac:dyDescent="0.25">
      <c r="A9965" s="62">
        <v>42294602</v>
      </c>
      <c r="B9965" s="63" t="s">
        <v>9974</v>
      </c>
    </row>
    <row r="9966" spans="1:2" x14ac:dyDescent="0.25">
      <c r="A9966" s="62">
        <v>42294603</v>
      </c>
      <c r="B9966" s="63" t="s">
        <v>9547</v>
      </c>
    </row>
    <row r="9967" spans="1:2" x14ac:dyDescent="0.25">
      <c r="A9967" s="62">
        <v>42294604</v>
      </c>
      <c r="B9967" s="63" t="s">
        <v>6640</v>
      </c>
    </row>
    <row r="9968" spans="1:2" x14ac:dyDescent="0.25">
      <c r="A9968" s="62">
        <v>42294605</v>
      </c>
      <c r="B9968" s="63" t="s">
        <v>8807</v>
      </c>
    </row>
    <row r="9969" spans="1:2" x14ac:dyDescent="0.25">
      <c r="A9969" s="62">
        <v>42294606</v>
      </c>
      <c r="B9969" s="63" t="s">
        <v>1431</v>
      </c>
    </row>
    <row r="9970" spans="1:2" x14ac:dyDescent="0.25">
      <c r="A9970" s="62">
        <v>42294607</v>
      </c>
      <c r="B9970" s="63" t="s">
        <v>8878</v>
      </c>
    </row>
    <row r="9971" spans="1:2" x14ac:dyDescent="0.25">
      <c r="A9971" s="62">
        <v>42294701</v>
      </c>
      <c r="B9971" s="63" t="s">
        <v>16394</v>
      </c>
    </row>
    <row r="9972" spans="1:2" x14ac:dyDescent="0.25">
      <c r="A9972" s="62">
        <v>42294702</v>
      </c>
      <c r="B9972" s="63" t="s">
        <v>11561</v>
      </c>
    </row>
    <row r="9973" spans="1:2" x14ac:dyDescent="0.25">
      <c r="A9973" s="62">
        <v>42294703</v>
      </c>
      <c r="B9973" s="63" t="s">
        <v>10977</v>
      </c>
    </row>
    <row r="9974" spans="1:2" x14ac:dyDescent="0.25">
      <c r="A9974" s="62">
        <v>42294704</v>
      </c>
      <c r="B9974" s="63" t="s">
        <v>2392</v>
      </c>
    </row>
    <row r="9975" spans="1:2" x14ac:dyDescent="0.25">
      <c r="A9975" s="62">
        <v>42294705</v>
      </c>
      <c r="B9975" s="63" t="s">
        <v>13380</v>
      </c>
    </row>
    <row r="9976" spans="1:2" x14ac:dyDescent="0.25">
      <c r="A9976" s="62">
        <v>42294706</v>
      </c>
      <c r="B9976" s="63" t="s">
        <v>4470</v>
      </c>
    </row>
    <row r="9977" spans="1:2" x14ac:dyDescent="0.25">
      <c r="A9977" s="62">
        <v>42294707</v>
      </c>
      <c r="B9977" s="63" t="s">
        <v>13883</v>
      </c>
    </row>
    <row r="9978" spans="1:2" x14ac:dyDescent="0.25">
      <c r="A9978" s="62">
        <v>42294708</v>
      </c>
      <c r="B9978" s="63" t="s">
        <v>15314</v>
      </c>
    </row>
    <row r="9979" spans="1:2" x14ac:dyDescent="0.25">
      <c r="A9979" s="62">
        <v>42294709</v>
      </c>
      <c r="B9979" s="63" t="s">
        <v>18511</v>
      </c>
    </row>
    <row r="9980" spans="1:2" x14ac:dyDescent="0.25">
      <c r="A9980" s="62">
        <v>42294710</v>
      </c>
      <c r="B9980" s="63" t="s">
        <v>6846</v>
      </c>
    </row>
    <row r="9981" spans="1:2" x14ac:dyDescent="0.25">
      <c r="A9981" s="62">
        <v>42294711</v>
      </c>
      <c r="B9981" s="63" t="s">
        <v>16350</v>
      </c>
    </row>
    <row r="9982" spans="1:2" x14ac:dyDescent="0.25">
      <c r="A9982" s="62">
        <v>42294712</v>
      </c>
      <c r="B9982" s="63" t="s">
        <v>4927</v>
      </c>
    </row>
    <row r="9983" spans="1:2" x14ac:dyDescent="0.25">
      <c r="A9983" s="62">
        <v>42294713</v>
      </c>
      <c r="B9983" s="63" t="s">
        <v>7022</v>
      </c>
    </row>
    <row r="9984" spans="1:2" x14ac:dyDescent="0.25">
      <c r="A9984" s="62">
        <v>42294714</v>
      </c>
      <c r="B9984" s="63" t="s">
        <v>10714</v>
      </c>
    </row>
    <row r="9985" spans="1:2" x14ac:dyDescent="0.25">
      <c r="A9985" s="62">
        <v>42294715</v>
      </c>
      <c r="B9985" s="63" t="s">
        <v>15883</v>
      </c>
    </row>
    <row r="9986" spans="1:2" x14ac:dyDescent="0.25">
      <c r="A9986" s="62">
        <v>42294716</v>
      </c>
      <c r="B9986" s="63" t="s">
        <v>14337</v>
      </c>
    </row>
    <row r="9987" spans="1:2" x14ac:dyDescent="0.25">
      <c r="A9987" s="62">
        <v>42294717</v>
      </c>
      <c r="B9987" s="63" t="s">
        <v>5437</v>
      </c>
    </row>
    <row r="9988" spans="1:2" x14ac:dyDescent="0.25">
      <c r="A9988" s="62">
        <v>42294718</v>
      </c>
      <c r="B9988" s="63" t="s">
        <v>3386</v>
      </c>
    </row>
    <row r="9989" spans="1:2" x14ac:dyDescent="0.25">
      <c r="A9989" s="62">
        <v>42294719</v>
      </c>
      <c r="B9989" s="63" t="s">
        <v>1272</v>
      </c>
    </row>
    <row r="9990" spans="1:2" x14ac:dyDescent="0.25">
      <c r="A9990" s="62">
        <v>42294720</v>
      </c>
      <c r="B9990" s="63" t="s">
        <v>10852</v>
      </c>
    </row>
    <row r="9991" spans="1:2" x14ac:dyDescent="0.25">
      <c r="A9991" s="62">
        <v>42294721</v>
      </c>
      <c r="B9991" s="63" t="s">
        <v>9561</v>
      </c>
    </row>
    <row r="9992" spans="1:2" x14ac:dyDescent="0.25">
      <c r="A9992" s="62">
        <v>42294722</v>
      </c>
      <c r="B9992" s="63" t="s">
        <v>2173</v>
      </c>
    </row>
    <row r="9993" spans="1:2" x14ac:dyDescent="0.25">
      <c r="A9993" s="62">
        <v>42294801</v>
      </c>
      <c r="B9993" s="63" t="s">
        <v>3109</v>
      </c>
    </row>
    <row r="9994" spans="1:2" x14ac:dyDescent="0.25">
      <c r="A9994" s="62">
        <v>42294802</v>
      </c>
      <c r="B9994" s="63" t="s">
        <v>7762</v>
      </c>
    </row>
    <row r="9995" spans="1:2" x14ac:dyDescent="0.25">
      <c r="A9995" s="62">
        <v>42294803</v>
      </c>
      <c r="B9995" s="63" t="s">
        <v>17618</v>
      </c>
    </row>
    <row r="9996" spans="1:2" x14ac:dyDescent="0.25">
      <c r="A9996" s="62">
        <v>42294804</v>
      </c>
      <c r="B9996" s="63" t="s">
        <v>15250</v>
      </c>
    </row>
    <row r="9997" spans="1:2" x14ac:dyDescent="0.25">
      <c r="A9997" s="62">
        <v>42294805</v>
      </c>
      <c r="B9997" s="63" t="s">
        <v>8990</v>
      </c>
    </row>
    <row r="9998" spans="1:2" x14ac:dyDescent="0.25">
      <c r="A9998" s="62">
        <v>42294806</v>
      </c>
      <c r="B9998" s="63" t="s">
        <v>7803</v>
      </c>
    </row>
    <row r="9999" spans="1:2" x14ac:dyDescent="0.25">
      <c r="A9999" s="62">
        <v>42294807</v>
      </c>
      <c r="B9999" s="63" t="s">
        <v>4579</v>
      </c>
    </row>
    <row r="10000" spans="1:2" x14ac:dyDescent="0.25">
      <c r="A10000" s="62">
        <v>42294808</v>
      </c>
      <c r="B10000" s="63" t="s">
        <v>9077</v>
      </c>
    </row>
    <row r="10001" spans="1:2" x14ac:dyDescent="0.25">
      <c r="A10001" s="62">
        <v>42294901</v>
      </c>
      <c r="B10001" s="63" t="s">
        <v>12497</v>
      </c>
    </row>
    <row r="10002" spans="1:2" x14ac:dyDescent="0.25">
      <c r="A10002" s="62">
        <v>42294902</v>
      </c>
      <c r="B10002" s="63" t="s">
        <v>8425</v>
      </c>
    </row>
    <row r="10003" spans="1:2" x14ac:dyDescent="0.25">
      <c r="A10003" s="62">
        <v>42294903</v>
      </c>
      <c r="B10003" s="63" t="s">
        <v>3654</v>
      </c>
    </row>
    <row r="10004" spans="1:2" x14ac:dyDescent="0.25">
      <c r="A10004" s="62">
        <v>42294904</v>
      </c>
      <c r="B10004" s="63" t="s">
        <v>6342</v>
      </c>
    </row>
    <row r="10005" spans="1:2" x14ac:dyDescent="0.25">
      <c r="A10005" s="62">
        <v>42294905</v>
      </c>
      <c r="B10005" s="63" t="s">
        <v>14095</v>
      </c>
    </row>
    <row r="10006" spans="1:2" x14ac:dyDescent="0.25">
      <c r="A10006" s="62">
        <v>42294906</v>
      </c>
      <c r="B10006" s="63" t="s">
        <v>17967</v>
      </c>
    </row>
    <row r="10007" spans="1:2" x14ac:dyDescent="0.25">
      <c r="A10007" s="62">
        <v>42294907</v>
      </c>
      <c r="B10007" s="63" t="s">
        <v>8686</v>
      </c>
    </row>
    <row r="10008" spans="1:2" x14ac:dyDescent="0.25">
      <c r="A10008" s="62">
        <v>42294908</v>
      </c>
      <c r="B10008" s="63" t="s">
        <v>6451</v>
      </c>
    </row>
    <row r="10009" spans="1:2" x14ac:dyDescent="0.25">
      <c r="A10009" s="62">
        <v>42294909</v>
      </c>
      <c r="B10009" s="63" t="s">
        <v>13518</v>
      </c>
    </row>
    <row r="10010" spans="1:2" x14ac:dyDescent="0.25">
      <c r="A10010" s="62">
        <v>42294910</v>
      </c>
      <c r="B10010" s="63" t="s">
        <v>11236</v>
      </c>
    </row>
    <row r="10011" spans="1:2" x14ac:dyDescent="0.25">
      <c r="A10011" s="62">
        <v>42294911</v>
      </c>
      <c r="B10011" s="63" t="s">
        <v>3627</v>
      </c>
    </row>
    <row r="10012" spans="1:2" x14ac:dyDescent="0.25">
      <c r="A10012" s="62">
        <v>42294912</v>
      </c>
      <c r="B10012" s="63" t="s">
        <v>7004</v>
      </c>
    </row>
    <row r="10013" spans="1:2" x14ac:dyDescent="0.25">
      <c r="A10013" s="62">
        <v>42294913</v>
      </c>
      <c r="B10013" s="63" t="s">
        <v>6048</v>
      </c>
    </row>
    <row r="10014" spans="1:2" x14ac:dyDescent="0.25">
      <c r="A10014" s="62">
        <v>42294914</v>
      </c>
      <c r="B10014" s="63" t="s">
        <v>9303</v>
      </c>
    </row>
    <row r="10015" spans="1:2" x14ac:dyDescent="0.25">
      <c r="A10015" s="62">
        <v>42294915</v>
      </c>
      <c r="B10015" s="63" t="s">
        <v>2059</v>
      </c>
    </row>
    <row r="10016" spans="1:2" x14ac:dyDescent="0.25">
      <c r="A10016" s="62">
        <v>42294916</v>
      </c>
      <c r="B10016" s="63" t="s">
        <v>9</v>
      </c>
    </row>
    <row r="10017" spans="1:2" x14ac:dyDescent="0.25">
      <c r="A10017" s="62">
        <v>42294917</v>
      </c>
      <c r="B10017" s="63" t="s">
        <v>11294</v>
      </c>
    </row>
    <row r="10018" spans="1:2" x14ac:dyDescent="0.25">
      <c r="A10018" s="62">
        <v>42294918</v>
      </c>
      <c r="B10018" s="63" t="s">
        <v>8603</v>
      </c>
    </row>
    <row r="10019" spans="1:2" x14ac:dyDescent="0.25">
      <c r="A10019" s="62">
        <v>42294919</v>
      </c>
      <c r="B10019" s="63" t="s">
        <v>1222</v>
      </c>
    </row>
    <row r="10020" spans="1:2" x14ac:dyDescent="0.25">
      <c r="A10020" s="62">
        <v>42294920</v>
      </c>
      <c r="B10020" s="63" t="s">
        <v>9734</v>
      </c>
    </row>
    <row r="10021" spans="1:2" x14ac:dyDescent="0.25">
      <c r="A10021" s="62">
        <v>42294921</v>
      </c>
      <c r="B10021" s="63" t="s">
        <v>14227</v>
      </c>
    </row>
    <row r="10022" spans="1:2" x14ac:dyDescent="0.25">
      <c r="A10022" s="62">
        <v>42294922</v>
      </c>
      <c r="B10022" s="63" t="s">
        <v>8661</v>
      </c>
    </row>
    <row r="10023" spans="1:2" x14ac:dyDescent="0.25">
      <c r="A10023" s="62">
        <v>42294923</v>
      </c>
      <c r="B10023" s="63" t="s">
        <v>14240</v>
      </c>
    </row>
    <row r="10024" spans="1:2" x14ac:dyDescent="0.25">
      <c r="A10024" s="62">
        <v>42294924</v>
      </c>
      <c r="B10024" s="63" t="s">
        <v>9799</v>
      </c>
    </row>
    <row r="10025" spans="1:2" x14ac:dyDescent="0.25">
      <c r="A10025" s="62">
        <v>42294925</v>
      </c>
      <c r="B10025" s="63" t="s">
        <v>10890</v>
      </c>
    </row>
    <row r="10026" spans="1:2" x14ac:dyDescent="0.25">
      <c r="A10026" s="62">
        <v>42294926</v>
      </c>
      <c r="B10026" s="63" t="s">
        <v>13998</v>
      </c>
    </row>
    <row r="10027" spans="1:2" x14ac:dyDescent="0.25">
      <c r="A10027" s="62">
        <v>42294927</v>
      </c>
      <c r="B10027" s="63" t="s">
        <v>10915</v>
      </c>
    </row>
    <row r="10028" spans="1:2" x14ac:dyDescent="0.25">
      <c r="A10028" s="62">
        <v>42294928</v>
      </c>
      <c r="B10028" s="63" t="s">
        <v>9944</v>
      </c>
    </row>
    <row r="10029" spans="1:2" x14ac:dyDescent="0.25">
      <c r="A10029" s="62">
        <v>42294929</v>
      </c>
      <c r="B10029" s="63" t="s">
        <v>6727</v>
      </c>
    </row>
    <row r="10030" spans="1:2" x14ac:dyDescent="0.25">
      <c r="A10030" s="62">
        <v>42294930</v>
      </c>
      <c r="B10030" s="63" t="s">
        <v>4502</v>
      </c>
    </row>
    <row r="10031" spans="1:2" x14ac:dyDescent="0.25">
      <c r="A10031" s="62">
        <v>42294931</v>
      </c>
      <c r="B10031" s="63" t="s">
        <v>1162</v>
      </c>
    </row>
    <row r="10032" spans="1:2" x14ac:dyDescent="0.25">
      <c r="A10032" s="62">
        <v>42294932</v>
      </c>
      <c r="B10032" s="63" t="s">
        <v>11920</v>
      </c>
    </row>
    <row r="10033" spans="1:2" x14ac:dyDescent="0.25">
      <c r="A10033" s="62">
        <v>42294933</v>
      </c>
      <c r="B10033" s="63" t="s">
        <v>9321</v>
      </c>
    </row>
    <row r="10034" spans="1:2" x14ac:dyDescent="0.25">
      <c r="A10034" s="62">
        <v>42294934</v>
      </c>
      <c r="B10034" s="63" t="s">
        <v>15925</v>
      </c>
    </row>
    <row r="10035" spans="1:2" x14ac:dyDescent="0.25">
      <c r="A10035" s="62">
        <v>42294935</v>
      </c>
      <c r="B10035" s="63" t="s">
        <v>3722</v>
      </c>
    </row>
    <row r="10036" spans="1:2" x14ac:dyDescent="0.25">
      <c r="A10036" s="62">
        <v>42294936</v>
      </c>
      <c r="B10036" s="63" t="s">
        <v>18146</v>
      </c>
    </row>
    <row r="10037" spans="1:2" x14ac:dyDescent="0.25">
      <c r="A10037" s="62">
        <v>42294937</v>
      </c>
      <c r="B10037" s="63" t="s">
        <v>4335</v>
      </c>
    </row>
    <row r="10038" spans="1:2" x14ac:dyDescent="0.25">
      <c r="A10038" s="62">
        <v>42294938</v>
      </c>
      <c r="B10038" s="63" t="s">
        <v>9330</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7765</v>
      </c>
    </row>
    <row r="10042" spans="1:2" x14ac:dyDescent="0.25">
      <c r="A10042" s="62">
        <v>42294942</v>
      </c>
      <c r="B10042" s="63" t="s">
        <v>15086</v>
      </c>
    </row>
    <row r="10043" spans="1:2" x14ac:dyDescent="0.25">
      <c r="A10043" s="62">
        <v>42294943</v>
      </c>
      <c r="B10043" s="63" t="s">
        <v>6837</v>
      </c>
    </row>
    <row r="10044" spans="1:2" x14ac:dyDescent="0.25">
      <c r="A10044" s="62">
        <v>42294944</v>
      </c>
      <c r="B10044" s="63" t="s">
        <v>5749</v>
      </c>
    </row>
    <row r="10045" spans="1:2" x14ac:dyDescent="0.25">
      <c r="A10045" s="62">
        <v>42294945</v>
      </c>
      <c r="B10045" s="63" t="s">
        <v>17460</v>
      </c>
    </row>
    <row r="10046" spans="1:2" x14ac:dyDescent="0.25">
      <c r="A10046" s="62">
        <v>42294946</v>
      </c>
      <c r="B10046" s="63" t="s">
        <v>17109</v>
      </c>
    </row>
    <row r="10047" spans="1:2" x14ac:dyDescent="0.25">
      <c r="A10047" s="62">
        <v>42294947</v>
      </c>
      <c r="B10047" s="63" t="s">
        <v>10853</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11323</v>
      </c>
    </row>
    <row r="10051" spans="1:2" x14ac:dyDescent="0.25">
      <c r="A10051" s="62">
        <v>42294951</v>
      </c>
      <c r="B10051" s="63" t="s">
        <v>17487</v>
      </c>
    </row>
    <row r="10052" spans="1:2" x14ac:dyDescent="0.25">
      <c r="A10052" s="62">
        <v>42294952</v>
      </c>
      <c r="B10052" s="63" t="s">
        <v>2186</v>
      </c>
    </row>
    <row r="10053" spans="1:2" x14ac:dyDescent="0.25">
      <c r="A10053" s="62">
        <v>42294953</v>
      </c>
      <c r="B10053" s="63" t="s">
        <v>14482</v>
      </c>
    </row>
    <row r="10054" spans="1:2" x14ac:dyDescent="0.25">
      <c r="A10054" s="62">
        <v>42294954</v>
      </c>
      <c r="B10054" s="63" t="s">
        <v>18017</v>
      </c>
    </row>
    <row r="10055" spans="1:2" x14ac:dyDescent="0.25">
      <c r="A10055" s="62">
        <v>42294955</v>
      </c>
      <c r="B10055" s="63" t="s">
        <v>10452</v>
      </c>
    </row>
    <row r="10056" spans="1:2" x14ac:dyDescent="0.25">
      <c r="A10056" s="62">
        <v>42294956</v>
      </c>
      <c r="B10056" s="63" t="s">
        <v>9315</v>
      </c>
    </row>
    <row r="10057" spans="1:2" x14ac:dyDescent="0.25">
      <c r="A10057" s="62">
        <v>42295001</v>
      </c>
      <c r="B10057" s="63" t="s">
        <v>12295</v>
      </c>
    </row>
    <row r="10058" spans="1:2" x14ac:dyDescent="0.25">
      <c r="A10058" s="62">
        <v>42295002</v>
      </c>
      <c r="B10058" s="63" t="s">
        <v>2682</v>
      </c>
    </row>
    <row r="10059" spans="1:2" x14ac:dyDescent="0.25">
      <c r="A10059" s="62">
        <v>42295003</v>
      </c>
      <c r="B10059" s="63" t="s">
        <v>2199</v>
      </c>
    </row>
    <row r="10060" spans="1:2" x14ac:dyDescent="0.25">
      <c r="A10060" s="62">
        <v>42295004</v>
      </c>
      <c r="B10060" s="63" t="s">
        <v>11617</v>
      </c>
    </row>
    <row r="10061" spans="1:2" x14ac:dyDescent="0.25">
      <c r="A10061" s="62">
        <v>42295005</v>
      </c>
      <c r="B10061" s="63" t="s">
        <v>15005</v>
      </c>
    </row>
    <row r="10062" spans="1:2" x14ac:dyDescent="0.25">
      <c r="A10062" s="62">
        <v>42295006</v>
      </c>
      <c r="B10062" s="63" t="s">
        <v>968</v>
      </c>
    </row>
    <row r="10063" spans="1:2" x14ac:dyDescent="0.25">
      <c r="A10063" s="62">
        <v>42295007</v>
      </c>
      <c r="B10063" s="63" t="s">
        <v>5981</v>
      </c>
    </row>
    <row r="10064" spans="1:2" x14ac:dyDescent="0.25">
      <c r="A10064" s="62">
        <v>42295008</v>
      </c>
      <c r="B10064" s="63" t="s">
        <v>16595</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7764</v>
      </c>
    </row>
    <row r="10070" spans="1:2" x14ac:dyDescent="0.25">
      <c r="A10070" s="62">
        <v>42295014</v>
      </c>
      <c r="B10070" s="63" t="s">
        <v>5870</v>
      </c>
    </row>
    <row r="10071" spans="1:2" x14ac:dyDescent="0.25">
      <c r="A10071" s="62">
        <v>42295015</v>
      </c>
      <c r="B10071" s="63" t="s">
        <v>12216</v>
      </c>
    </row>
    <row r="10072" spans="1:2" x14ac:dyDescent="0.25">
      <c r="A10072" s="62">
        <v>42295101</v>
      </c>
      <c r="B10072" s="63" t="s">
        <v>15660</v>
      </c>
    </row>
    <row r="10073" spans="1:2" x14ac:dyDescent="0.25">
      <c r="A10073" s="62">
        <v>42295102</v>
      </c>
      <c r="B10073" s="63" t="s">
        <v>11314</v>
      </c>
    </row>
    <row r="10074" spans="1:2" x14ac:dyDescent="0.25">
      <c r="A10074" s="62">
        <v>42295103</v>
      </c>
      <c r="B10074" s="63" t="s">
        <v>18095</v>
      </c>
    </row>
    <row r="10075" spans="1:2" x14ac:dyDescent="0.25">
      <c r="A10075" s="62">
        <v>42295104</v>
      </c>
      <c r="B10075" s="63" t="s">
        <v>8404</v>
      </c>
    </row>
    <row r="10076" spans="1:2" x14ac:dyDescent="0.25">
      <c r="A10076" s="62">
        <v>42295105</v>
      </c>
      <c r="B10076" s="63" t="s">
        <v>10363</v>
      </c>
    </row>
    <row r="10077" spans="1:2" x14ac:dyDescent="0.25">
      <c r="A10077" s="62">
        <v>42295106</v>
      </c>
      <c r="B10077" s="63" t="s">
        <v>9554</v>
      </c>
    </row>
    <row r="10078" spans="1:2" x14ac:dyDescent="0.25">
      <c r="A10078" s="62">
        <v>42295107</v>
      </c>
      <c r="B10078" s="63" t="s">
        <v>18260</v>
      </c>
    </row>
    <row r="10079" spans="1:2" x14ac:dyDescent="0.25">
      <c r="A10079" s="62">
        <v>42295108</v>
      </c>
      <c r="B10079" s="63" t="s">
        <v>15503</v>
      </c>
    </row>
    <row r="10080" spans="1:2" x14ac:dyDescent="0.25">
      <c r="A10080" s="62">
        <v>42295109</v>
      </c>
      <c r="B10080" s="63" t="s">
        <v>7896</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15617</v>
      </c>
    </row>
    <row r="10084" spans="1:2" x14ac:dyDescent="0.25">
      <c r="A10084" s="62">
        <v>42295113</v>
      </c>
      <c r="B10084" s="63" t="s">
        <v>16974</v>
      </c>
    </row>
    <row r="10085" spans="1:2" x14ac:dyDescent="0.25">
      <c r="A10085" s="62">
        <v>42295114</v>
      </c>
      <c r="B10085" s="63" t="s">
        <v>11982</v>
      </c>
    </row>
    <row r="10086" spans="1:2" x14ac:dyDescent="0.25">
      <c r="A10086" s="62">
        <v>42295115</v>
      </c>
      <c r="B10086" s="63" t="s">
        <v>11058</v>
      </c>
    </row>
    <row r="10087" spans="1:2" x14ac:dyDescent="0.25">
      <c r="A10087" s="62">
        <v>42295116</v>
      </c>
      <c r="B10087" s="63" t="s">
        <v>6754</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2867</v>
      </c>
    </row>
    <row r="10091" spans="1:2" x14ac:dyDescent="0.25">
      <c r="A10091" s="62">
        <v>42295120</v>
      </c>
      <c r="B10091" s="63" t="s">
        <v>5114</v>
      </c>
    </row>
    <row r="10092" spans="1:2" x14ac:dyDescent="0.25">
      <c r="A10092" s="62">
        <v>42295121</v>
      </c>
      <c r="B10092" s="63" t="s">
        <v>10549</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7934</v>
      </c>
    </row>
    <row r="10096" spans="1:2" x14ac:dyDescent="0.25">
      <c r="A10096" s="62">
        <v>42295125</v>
      </c>
      <c r="B10096" s="63" t="s">
        <v>17842</v>
      </c>
    </row>
    <row r="10097" spans="1:2" x14ac:dyDescent="0.25">
      <c r="A10097" s="62">
        <v>42295126</v>
      </c>
      <c r="B10097" s="63" t="s">
        <v>8087</v>
      </c>
    </row>
    <row r="10098" spans="1:2" x14ac:dyDescent="0.25">
      <c r="A10098" s="62">
        <v>42295127</v>
      </c>
      <c r="B10098" s="63" t="s">
        <v>9026</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14873</v>
      </c>
    </row>
    <row r="10102" spans="1:2" x14ac:dyDescent="0.25">
      <c r="A10102" s="62">
        <v>42295131</v>
      </c>
      <c r="B10102" s="63" t="s">
        <v>4599</v>
      </c>
    </row>
    <row r="10103" spans="1:2" x14ac:dyDescent="0.25">
      <c r="A10103" s="62">
        <v>42295132</v>
      </c>
      <c r="B10103" s="63" t="s">
        <v>15047</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2791</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11117</v>
      </c>
    </row>
    <row r="10113" spans="1:2" x14ac:dyDescent="0.25">
      <c r="A10113" s="62">
        <v>42295202</v>
      </c>
      <c r="B10113" s="63" t="s">
        <v>6978</v>
      </c>
    </row>
    <row r="10114" spans="1:2" x14ac:dyDescent="0.25">
      <c r="A10114" s="62">
        <v>42295203</v>
      </c>
      <c r="B10114" s="63" t="s">
        <v>8491</v>
      </c>
    </row>
    <row r="10115" spans="1:2" x14ac:dyDescent="0.25">
      <c r="A10115" s="62">
        <v>42295204</v>
      </c>
      <c r="B10115" s="63" t="s">
        <v>17548</v>
      </c>
    </row>
    <row r="10116" spans="1:2" x14ac:dyDescent="0.25">
      <c r="A10116" s="62">
        <v>42295205</v>
      </c>
      <c r="B10116" s="63" t="s">
        <v>3917</v>
      </c>
    </row>
    <row r="10117" spans="1:2" x14ac:dyDescent="0.25">
      <c r="A10117" s="62">
        <v>42295206</v>
      </c>
      <c r="B10117" s="63" t="s">
        <v>2645</v>
      </c>
    </row>
    <row r="10118" spans="1:2" x14ac:dyDescent="0.25">
      <c r="A10118" s="62">
        <v>42295301</v>
      </c>
      <c r="B10118" s="63" t="s">
        <v>4918</v>
      </c>
    </row>
    <row r="10119" spans="1:2" x14ac:dyDescent="0.25">
      <c r="A10119" s="62">
        <v>42295302</v>
      </c>
      <c r="B10119" s="63" t="s">
        <v>16854</v>
      </c>
    </row>
    <row r="10120" spans="1:2" x14ac:dyDescent="0.25">
      <c r="A10120" s="62">
        <v>42295303</v>
      </c>
      <c r="B10120" s="63" t="s">
        <v>12715</v>
      </c>
    </row>
    <row r="10121" spans="1:2" x14ac:dyDescent="0.25">
      <c r="A10121" s="62">
        <v>42295304</v>
      </c>
      <c r="B10121" s="63" t="s">
        <v>5091</v>
      </c>
    </row>
    <row r="10122" spans="1:2" x14ac:dyDescent="0.25">
      <c r="A10122" s="62">
        <v>42295305</v>
      </c>
      <c r="B10122" s="63" t="s">
        <v>6281</v>
      </c>
    </row>
    <row r="10123" spans="1:2" x14ac:dyDescent="0.25">
      <c r="A10123" s="62">
        <v>42295306</v>
      </c>
      <c r="B10123" s="63" t="s">
        <v>16577</v>
      </c>
    </row>
    <row r="10124" spans="1:2" x14ac:dyDescent="0.25">
      <c r="A10124" s="62">
        <v>42295307</v>
      </c>
      <c r="B10124" s="63" t="s">
        <v>6287</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5211</v>
      </c>
    </row>
    <row r="10128" spans="1:2" x14ac:dyDescent="0.25">
      <c r="A10128" s="62">
        <v>42295403</v>
      </c>
      <c r="B10128" s="63" t="s">
        <v>16367</v>
      </c>
    </row>
    <row r="10129" spans="1:2" x14ac:dyDescent="0.25">
      <c r="A10129" s="62">
        <v>42295404</v>
      </c>
      <c r="B10129" s="63" t="s">
        <v>11692</v>
      </c>
    </row>
    <row r="10130" spans="1:2" x14ac:dyDescent="0.25">
      <c r="A10130" s="62">
        <v>42295405</v>
      </c>
      <c r="B10130" s="63" t="s">
        <v>13595</v>
      </c>
    </row>
    <row r="10131" spans="1:2" x14ac:dyDescent="0.25">
      <c r="A10131" s="62">
        <v>42295406</v>
      </c>
      <c r="B10131" s="63" t="s">
        <v>2745</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10634</v>
      </c>
    </row>
    <row r="10135" spans="1:2" x14ac:dyDescent="0.25">
      <c r="A10135" s="62">
        <v>42295410</v>
      </c>
      <c r="B10135" s="63" t="s">
        <v>12704</v>
      </c>
    </row>
    <row r="10136" spans="1:2" x14ac:dyDescent="0.25">
      <c r="A10136" s="62">
        <v>42295411</v>
      </c>
      <c r="B10136" s="63" t="s">
        <v>1826</v>
      </c>
    </row>
    <row r="10137" spans="1:2" x14ac:dyDescent="0.25">
      <c r="A10137" s="62">
        <v>42295412</v>
      </c>
      <c r="B10137" s="63" t="s">
        <v>15634</v>
      </c>
    </row>
    <row r="10138" spans="1:2" x14ac:dyDescent="0.25">
      <c r="A10138" s="62">
        <v>42295413</v>
      </c>
      <c r="B10138" s="63" t="s">
        <v>11037</v>
      </c>
    </row>
    <row r="10139" spans="1:2" x14ac:dyDescent="0.25">
      <c r="A10139" s="62">
        <v>42295414</v>
      </c>
      <c r="B10139" s="63" t="s">
        <v>1537</v>
      </c>
    </row>
    <row r="10140" spans="1:2" x14ac:dyDescent="0.25">
      <c r="A10140" s="62">
        <v>42295415</v>
      </c>
      <c r="B10140" s="63" t="s">
        <v>2991</v>
      </c>
    </row>
    <row r="10141" spans="1:2" x14ac:dyDescent="0.25">
      <c r="A10141" s="62">
        <v>42295416</v>
      </c>
      <c r="B10141" s="63" t="s">
        <v>3601</v>
      </c>
    </row>
    <row r="10142" spans="1:2" x14ac:dyDescent="0.25">
      <c r="A10142" s="62">
        <v>42295417</v>
      </c>
      <c r="B10142" s="63" t="s">
        <v>10885</v>
      </c>
    </row>
    <row r="10143" spans="1:2" x14ac:dyDescent="0.25">
      <c r="A10143" s="62">
        <v>42295418</v>
      </c>
      <c r="B10143" s="63" t="s">
        <v>14560</v>
      </c>
    </row>
    <row r="10144" spans="1:2" x14ac:dyDescent="0.25">
      <c r="A10144" s="62">
        <v>42295419</v>
      </c>
      <c r="B10144" s="63" t="s">
        <v>3743</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1107</v>
      </c>
    </row>
    <row r="10149" spans="1:2" x14ac:dyDescent="0.25">
      <c r="A10149" s="62">
        <v>42295424</v>
      </c>
      <c r="B10149" s="63" t="s">
        <v>13227</v>
      </c>
    </row>
    <row r="10150" spans="1:2" x14ac:dyDescent="0.25">
      <c r="A10150" s="62">
        <v>42295425</v>
      </c>
      <c r="B10150" s="63" t="s">
        <v>7321</v>
      </c>
    </row>
    <row r="10151" spans="1:2" x14ac:dyDescent="0.25">
      <c r="A10151" s="62">
        <v>42295426</v>
      </c>
      <c r="B10151" s="63" t="s">
        <v>2711</v>
      </c>
    </row>
    <row r="10152" spans="1:2" x14ac:dyDescent="0.25">
      <c r="A10152" s="62">
        <v>42295427</v>
      </c>
      <c r="B10152" s="63" t="s">
        <v>10477</v>
      </c>
    </row>
    <row r="10153" spans="1:2" x14ac:dyDescent="0.25">
      <c r="A10153" s="62">
        <v>42295428</v>
      </c>
      <c r="B10153" s="63" t="s">
        <v>6551</v>
      </c>
    </row>
    <row r="10154" spans="1:2" x14ac:dyDescent="0.25">
      <c r="A10154" s="62">
        <v>42295429</v>
      </c>
      <c r="B10154" s="63" t="s">
        <v>17683</v>
      </c>
    </row>
    <row r="10155" spans="1:2" x14ac:dyDescent="0.25">
      <c r="A10155" s="62">
        <v>42295430</v>
      </c>
      <c r="B10155" s="63" t="s">
        <v>6691</v>
      </c>
    </row>
    <row r="10156" spans="1:2" x14ac:dyDescent="0.25">
      <c r="A10156" s="62">
        <v>42295431</v>
      </c>
      <c r="B10156" s="63" t="s">
        <v>16107</v>
      </c>
    </row>
    <row r="10157" spans="1:2" x14ac:dyDescent="0.25">
      <c r="A10157" s="62">
        <v>42295432</v>
      </c>
      <c r="B10157" s="63" t="s">
        <v>12841</v>
      </c>
    </row>
    <row r="10158" spans="1:2" x14ac:dyDescent="0.25">
      <c r="A10158" s="62">
        <v>42295433</v>
      </c>
      <c r="B10158" s="63" t="s">
        <v>10008</v>
      </c>
    </row>
    <row r="10159" spans="1:2" x14ac:dyDescent="0.25">
      <c r="A10159" s="62">
        <v>42295434</v>
      </c>
      <c r="B10159" s="63" t="s">
        <v>16310</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9706</v>
      </c>
    </row>
    <row r="10163" spans="1:2" x14ac:dyDescent="0.25">
      <c r="A10163" s="62">
        <v>42295439</v>
      </c>
      <c r="B10163" s="63" t="s">
        <v>17798</v>
      </c>
    </row>
    <row r="10164" spans="1:2" x14ac:dyDescent="0.25">
      <c r="A10164" s="62">
        <v>42295440</v>
      </c>
      <c r="B10164" s="63" t="s">
        <v>3133</v>
      </c>
    </row>
    <row r="10165" spans="1:2" x14ac:dyDescent="0.25">
      <c r="A10165" s="62">
        <v>42295441</v>
      </c>
      <c r="B10165" s="63" t="s">
        <v>14003</v>
      </c>
    </row>
    <row r="10166" spans="1:2" x14ac:dyDescent="0.25">
      <c r="A10166" s="62">
        <v>42295445</v>
      </c>
      <c r="B10166" s="63" t="s">
        <v>15155</v>
      </c>
    </row>
    <row r="10167" spans="1:2" x14ac:dyDescent="0.25">
      <c r="A10167" s="62">
        <v>42295446</v>
      </c>
      <c r="B10167" s="63" t="s">
        <v>14130</v>
      </c>
    </row>
    <row r="10168" spans="1:2" x14ac:dyDescent="0.25">
      <c r="A10168" s="62">
        <v>42295448</v>
      </c>
      <c r="B10168" s="63" t="s">
        <v>5717</v>
      </c>
    </row>
    <row r="10169" spans="1:2" x14ac:dyDescent="0.25">
      <c r="A10169" s="62">
        <v>42295450</v>
      </c>
      <c r="B10169" s="63" t="s">
        <v>3775</v>
      </c>
    </row>
    <row r="10170" spans="1:2" x14ac:dyDescent="0.25">
      <c r="A10170" s="62">
        <v>42295451</v>
      </c>
      <c r="B10170" s="63" t="s">
        <v>12621</v>
      </c>
    </row>
    <row r="10171" spans="1:2" x14ac:dyDescent="0.25">
      <c r="A10171" s="62">
        <v>42295452</v>
      </c>
      <c r="B10171" s="63" t="s">
        <v>13808</v>
      </c>
    </row>
    <row r="10172" spans="1:2" x14ac:dyDescent="0.25">
      <c r="A10172" s="62">
        <v>42295453</v>
      </c>
      <c r="B10172" s="63" t="s">
        <v>6363</v>
      </c>
    </row>
    <row r="10173" spans="1:2" x14ac:dyDescent="0.25">
      <c r="A10173" s="62">
        <v>42295454</v>
      </c>
      <c r="B10173" s="63" t="s">
        <v>9431</v>
      </c>
    </row>
    <row r="10174" spans="1:2" x14ac:dyDescent="0.25">
      <c r="A10174" s="62">
        <v>42295455</v>
      </c>
      <c r="B10174" s="63" t="s">
        <v>3715</v>
      </c>
    </row>
    <row r="10175" spans="1:2" x14ac:dyDescent="0.25">
      <c r="A10175" s="62">
        <v>42295456</v>
      </c>
      <c r="B10175" s="63" t="s">
        <v>8112</v>
      </c>
    </row>
    <row r="10176" spans="1:2" x14ac:dyDescent="0.25">
      <c r="A10176" s="62">
        <v>42295457</v>
      </c>
      <c r="B10176" s="63" t="s">
        <v>7083</v>
      </c>
    </row>
    <row r="10177" spans="1:2" x14ac:dyDescent="0.25">
      <c r="A10177" s="62">
        <v>42295458</v>
      </c>
      <c r="B10177" s="63" t="s">
        <v>9153</v>
      </c>
    </row>
    <row r="10178" spans="1:2" x14ac:dyDescent="0.25">
      <c r="A10178" s="62">
        <v>42295459</v>
      </c>
      <c r="B10178" s="63" t="s">
        <v>17067</v>
      </c>
    </row>
    <row r="10179" spans="1:2" x14ac:dyDescent="0.25">
      <c r="A10179" s="62">
        <v>42295460</v>
      </c>
      <c r="B10179" s="63" t="s">
        <v>11489</v>
      </c>
    </row>
    <row r="10180" spans="1:2" x14ac:dyDescent="0.25">
      <c r="A10180" s="62">
        <v>42295461</v>
      </c>
      <c r="B10180" s="63" t="s">
        <v>4119</v>
      </c>
    </row>
    <row r="10181" spans="1:2" x14ac:dyDescent="0.25">
      <c r="A10181" s="62">
        <v>42295462</v>
      </c>
      <c r="B10181" s="63" t="s">
        <v>15694</v>
      </c>
    </row>
    <row r="10182" spans="1:2" x14ac:dyDescent="0.25">
      <c r="A10182" s="62">
        <v>42295463</v>
      </c>
      <c r="B10182" s="63" t="s">
        <v>3683</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6232</v>
      </c>
    </row>
    <row r="10186" spans="1:2" x14ac:dyDescent="0.25">
      <c r="A10186" s="62">
        <v>42295504</v>
      </c>
      <c r="B10186" s="63" t="s">
        <v>16093</v>
      </c>
    </row>
    <row r="10187" spans="1:2" x14ac:dyDescent="0.25">
      <c r="A10187" s="62">
        <v>42295505</v>
      </c>
      <c r="B10187" s="63" t="s">
        <v>8349</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13550</v>
      </c>
    </row>
    <row r="10191" spans="1:2" x14ac:dyDescent="0.25">
      <c r="A10191" s="62">
        <v>42295509</v>
      </c>
      <c r="B10191" s="63" t="s">
        <v>11147</v>
      </c>
    </row>
    <row r="10192" spans="1:2" x14ac:dyDescent="0.25">
      <c r="A10192" s="62">
        <v>42295510</v>
      </c>
      <c r="B10192" s="63" t="s">
        <v>16935</v>
      </c>
    </row>
    <row r="10193" spans="1:2" x14ac:dyDescent="0.25">
      <c r="A10193" s="62">
        <v>42295511</v>
      </c>
      <c r="B10193" s="63" t="s">
        <v>16079</v>
      </c>
    </row>
    <row r="10194" spans="1:2" x14ac:dyDescent="0.25">
      <c r="A10194" s="62">
        <v>42295512</v>
      </c>
      <c r="B10194" s="63" t="s">
        <v>8221</v>
      </c>
    </row>
    <row r="10195" spans="1:2" x14ac:dyDescent="0.25">
      <c r="A10195" s="62">
        <v>42295513</v>
      </c>
      <c r="B10195" s="63" t="s">
        <v>5188</v>
      </c>
    </row>
    <row r="10196" spans="1:2" x14ac:dyDescent="0.25">
      <c r="A10196" s="62">
        <v>42295514</v>
      </c>
      <c r="B10196" s="63" t="s">
        <v>12092</v>
      </c>
    </row>
    <row r="10197" spans="1:2" x14ac:dyDescent="0.25">
      <c r="A10197" s="62">
        <v>42295515</v>
      </c>
      <c r="B10197" s="63" t="s">
        <v>14441</v>
      </c>
    </row>
    <row r="10198" spans="1:2" x14ac:dyDescent="0.25">
      <c r="A10198" s="62">
        <v>42295516</v>
      </c>
      <c r="B10198" s="63" t="s">
        <v>6830</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5055</v>
      </c>
    </row>
    <row r="10203" spans="1:2" x14ac:dyDescent="0.25">
      <c r="A10203" s="62">
        <v>42301503</v>
      </c>
      <c r="B10203" s="63" t="s">
        <v>14886</v>
      </c>
    </row>
    <row r="10204" spans="1:2" x14ac:dyDescent="0.25">
      <c r="A10204" s="62">
        <v>42301504</v>
      </c>
      <c r="B10204" s="63" t="s">
        <v>12592</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2909</v>
      </c>
    </row>
    <row r="10209" spans="1:2" x14ac:dyDescent="0.25">
      <c r="A10209" s="62">
        <v>42311501</v>
      </c>
      <c r="B10209" s="63" t="s">
        <v>6698</v>
      </c>
    </row>
    <row r="10210" spans="1:2" x14ac:dyDescent="0.25">
      <c r="A10210" s="62">
        <v>42311502</v>
      </c>
      <c r="B10210" s="63" t="s">
        <v>3160</v>
      </c>
    </row>
    <row r="10211" spans="1:2" x14ac:dyDescent="0.25">
      <c r="A10211" s="62">
        <v>42311503</v>
      </c>
      <c r="B10211" s="63" t="s">
        <v>8610</v>
      </c>
    </row>
    <row r="10212" spans="1:2" x14ac:dyDescent="0.25">
      <c r="A10212" s="62">
        <v>42311504</v>
      </c>
      <c r="B10212" s="63" t="s">
        <v>15882</v>
      </c>
    </row>
    <row r="10213" spans="1:2" x14ac:dyDescent="0.25">
      <c r="A10213" s="62">
        <v>42311505</v>
      </c>
      <c r="B10213" s="63" t="s">
        <v>626</v>
      </c>
    </row>
    <row r="10214" spans="1:2" x14ac:dyDescent="0.25">
      <c r="A10214" s="62">
        <v>42311506</v>
      </c>
      <c r="B10214" s="63" t="s">
        <v>2455</v>
      </c>
    </row>
    <row r="10215" spans="1:2" x14ac:dyDescent="0.25">
      <c r="A10215" s="62">
        <v>42311507</v>
      </c>
      <c r="B10215" s="63" t="s">
        <v>7342</v>
      </c>
    </row>
    <row r="10216" spans="1:2" x14ac:dyDescent="0.25">
      <c r="A10216" s="62">
        <v>42311508</v>
      </c>
      <c r="B10216" s="63" t="s">
        <v>7952</v>
      </c>
    </row>
    <row r="10217" spans="1:2" x14ac:dyDescent="0.25">
      <c r="A10217" s="62">
        <v>42311509</v>
      </c>
      <c r="B10217" s="63" t="s">
        <v>5855</v>
      </c>
    </row>
    <row r="10218" spans="1:2" x14ac:dyDescent="0.25">
      <c r="A10218" s="62">
        <v>42311510</v>
      </c>
      <c r="B10218" s="63" t="s">
        <v>10627</v>
      </c>
    </row>
    <row r="10219" spans="1:2" x14ac:dyDescent="0.25">
      <c r="A10219" s="62">
        <v>42311511</v>
      </c>
      <c r="B10219" s="63" t="s">
        <v>10184</v>
      </c>
    </row>
    <row r="10220" spans="1:2" x14ac:dyDescent="0.25">
      <c r="A10220" s="62">
        <v>42311512</v>
      </c>
      <c r="B10220" s="63" t="s">
        <v>7260</v>
      </c>
    </row>
    <row r="10221" spans="1:2" x14ac:dyDescent="0.25">
      <c r="A10221" s="62">
        <v>42311513</v>
      </c>
      <c r="B10221" s="63" t="s">
        <v>8240</v>
      </c>
    </row>
    <row r="10222" spans="1:2" x14ac:dyDescent="0.25">
      <c r="A10222" s="62">
        <v>42311514</v>
      </c>
      <c r="B10222" s="63" t="s">
        <v>1988</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9593</v>
      </c>
    </row>
    <row r="10226" spans="1:2" x14ac:dyDescent="0.25">
      <c r="A10226" s="62">
        <v>42311518</v>
      </c>
      <c r="B10226" s="63" t="s">
        <v>4923</v>
      </c>
    </row>
    <row r="10227" spans="1:2" x14ac:dyDescent="0.25">
      <c r="A10227" s="62">
        <v>42311519</v>
      </c>
      <c r="B10227" s="63" t="s">
        <v>1747</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2765</v>
      </c>
    </row>
    <row r="10231" spans="1:2" x14ac:dyDescent="0.25">
      <c r="A10231" s="62">
        <v>42311523</v>
      </c>
      <c r="B10231" s="63" t="s">
        <v>3127</v>
      </c>
    </row>
    <row r="10232" spans="1:2" x14ac:dyDescent="0.25">
      <c r="A10232" s="62">
        <v>42311524</v>
      </c>
      <c r="B10232" s="63" t="s">
        <v>12128</v>
      </c>
    </row>
    <row r="10233" spans="1:2" x14ac:dyDescent="0.25">
      <c r="A10233" s="62">
        <v>42311525</v>
      </c>
      <c r="B10233" s="63" t="s">
        <v>13972</v>
      </c>
    </row>
    <row r="10234" spans="1:2" x14ac:dyDescent="0.25">
      <c r="A10234" s="62">
        <v>42311526</v>
      </c>
      <c r="B10234" s="63" t="s">
        <v>17516</v>
      </c>
    </row>
    <row r="10235" spans="1:2" x14ac:dyDescent="0.25">
      <c r="A10235" s="62">
        <v>42311527</v>
      </c>
      <c r="B10235" s="63" t="s">
        <v>6833</v>
      </c>
    </row>
    <row r="10236" spans="1:2" x14ac:dyDescent="0.25">
      <c r="A10236" s="62">
        <v>42311528</v>
      </c>
      <c r="B10236" s="63" t="s">
        <v>3803</v>
      </c>
    </row>
    <row r="10237" spans="1:2" x14ac:dyDescent="0.25">
      <c r="A10237" s="62">
        <v>42311531</v>
      </c>
      <c r="B10237" s="63" t="s">
        <v>15992</v>
      </c>
    </row>
    <row r="10238" spans="1:2" x14ac:dyDescent="0.25">
      <c r="A10238" s="62">
        <v>42311532</v>
      </c>
      <c r="B10238" s="63" t="s">
        <v>12191</v>
      </c>
    </row>
    <row r="10239" spans="1:2" x14ac:dyDescent="0.25">
      <c r="A10239" s="62">
        <v>42311537</v>
      </c>
      <c r="B10239" s="63" t="s">
        <v>13541</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9126</v>
      </c>
    </row>
    <row r="10243" spans="1:2" x14ac:dyDescent="0.25">
      <c r="A10243" s="62">
        <v>42311602</v>
      </c>
      <c r="B10243" s="63" t="s">
        <v>14949</v>
      </c>
    </row>
    <row r="10244" spans="1:2" x14ac:dyDescent="0.25">
      <c r="A10244" s="62">
        <v>42311603</v>
      </c>
      <c r="B10244" s="63" t="s">
        <v>17531</v>
      </c>
    </row>
    <row r="10245" spans="1:2" x14ac:dyDescent="0.25">
      <c r="A10245" s="62">
        <v>42311604</v>
      </c>
      <c r="B10245" s="63" t="s">
        <v>1644</v>
      </c>
    </row>
    <row r="10246" spans="1:2" x14ac:dyDescent="0.25">
      <c r="A10246" s="62">
        <v>42311702</v>
      </c>
      <c r="B10246" s="63" t="s">
        <v>7452</v>
      </c>
    </row>
    <row r="10247" spans="1:2" x14ac:dyDescent="0.25">
      <c r="A10247" s="62">
        <v>42311703</v>
      </c>
      <c r="B10247" s="63" t="s">
        <v>15458</v>
      </c>
    </row>
    <row r="10248" spans="1:2" x14ac:dyDescent="0.25">
      <c r="A10248" s="62">
        <v>42311704</v>
      </c>
      <c r="B10248" s="63" t="s">
        <v>4614</v>
      </c>
    </row>
    <row r="10249" spans="1:2" x14ac:dyDescent="0.25">
      <c r="A10249" s="62">
        <v>42311705</v>
      </c>
      <c r="B10249" s="63" t="s">
        <v>12560</v>
      </c>
    </row>
    <row r="10250" spans="1:2" x14ac:dyDescent="0.25">
      <c r="A10250" s="62">
        <v>42311707</v>
      </c>
      <c r="B10250" s="63" t="s">
        <v>17075</v>
      </c>
    </row>
    <row r="10251" spans="1:2" x14ac:dyDescent="0.25">
      <c r="A10251" s="62">
        <v>42311708</v>
      </c>
      <c r="B10251" s="63" t="s">
        <v>15089</v>
      </c>
    </row>
    <row r="10252" spans="1:2" x14ac:dyDescent="0.25">
      <c r="A10252" s="62">
        <v>42311901</v>
      </c>
      <c r="B10252" s="63" t="s">
        <v>8396</v>
      </c>
    </row>
    <row r="10253" spans="1:2" x14ac:dyDescent="0.25">
      <c r="A10253" s="62">
        <v>42311902</v>
      </c>
      <c r="B10253" s="63" t="s">
        <v>14159</v>
      </c>
    </row>
    <row r="10254" spans="1:2" x14ac:dyDescent="0.25">
      <c r="A10254" s="62">
        <v>42311903</v>
      </c>
      <c r="B10254" s="63" t="s">
        <v>7778</v>
      </c>
    </row>
    <row r="10255" spans="1:2" x14ac:dyDescent="0.25">
      <c r="A10255" s="62">
        <v>42312001</v>
      </c>
      <c r="B10255" s="63" t="s">
        <v>10209</v>
      </c>
    </row>
    <row r="10256" spans="1:2" x14ac:dyDescent="0.25">
      <c r="A10256" s="62">
        <v>42312002</v>
      </c>
      <c r="B10256" s="63" t="s">
        <v>12178</v>
      </c>
    </row>
    <row r="10257" spans="1:2" x14ac:dyDescent="0.25">
      <c r="A10257" s="62">
        <v>42312003</v>
      </c>
      <c r="B10257" s="63" t="s">
        <v>16971</v>
      </c>
    </row>
    <row r="10258" spans="1:2" x14ac:dyDescent="0.25">
      <c r="A10258" s="62">
        <v>42312004</v>
      </c>
      <c r="B10258" s="63" t="s">
        <v>5789</v>
      </c>
    </row>
    <row r="10259" spans="1:2" x14ac:dyDescent="0.25">
      <c r="A10259" s="62">
        <v>42312005</v>
      </c>
      <c r="B10259" s="63" t="s">
        <v>5074</v>
      </c>
    </row>
    <row r="10260" spans="1:2" x14ac:dyDescent="0.25">
      <c r="A10260" s="62">
        <v>42312006</v>
      </c>
      <c r="B10260" s="63" t="s">
        <v>10603</v>
      </c>
    </row>
    <row r="10261" spans="1:2" x14ac:dyDescent="0.25">
      <c r="A10261" s="62">
        <v>42312007</v>
      </c>
      <c r="B10261" s="63" t="s">
        <v>7513</v>
      </c>
    </row>
    <row r="10262" spans="1:2" x14ac:dyDescent="0.25">
      <c r="A10262" s="62">
        <v>42312008</v>
      </c>
      <c r="B10262" s="63" t="s">
        <v>16393</v>
      </c>
    </row>
    <row r="10263" spans="1:2" x14ac:dyDescent="0.25">
      <c r="A10263" s="62">
        <v>42312009</v>
      </c>
      <c r="B10263" s="63" t="s">
        <v>11575</v>
      </c>
    </row>
    <row r="10264" spans="1:2" x14ac:dyDescent="0.25">
      <c r="A10264" s="62">
        <v>42312010</v>
      </c>
      <c r="B10264" s="63" t="s">
        <v>10173</v>
      </c>
    </row>
    <row r="10265" spans="1:2" x14ac:dyDescent="0.25">
      <c r="A10265" s="62">
        <v>42312011</v>
      </c>
      <c r="B10265" s="63" t="s">
        <v>9091</v>
      </c>
    </row>
    <row r="10266" spans="1:2" x14ac:dyDescent="0.25">
      <c r="A10266" s="62">
        <v>42312012</v>
      </c>
      <c r="B10266" s="63" t="s">
        <v>3620</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2893</v>
      </c>
    </row>
    <row r="10270" spans="1:2" x14ac:dyDescent="0.25">
      <c r="A10270" s="62">
        <v>42312103</v>
      </c>
      <c r="B10270" s="63" t="s">
        <v>5200</v>
      </c>
    </row>
    <row r="10271" spans="1:2" x14ac:dyDescent="0.25">
      <c r="A10271" s="62">
        <v>42312104</v>
      </c>
      <c r="B10271" s="63" t="s">
        <v>9115</v>
      </c>
    </row>
    <row r="10272" spans="1:2" x14ac:dyDescent="0.25">
      <c r="A10272" s="62">
        <v>42312105</v>
      </c>
      <c r="B10272" s="63" t="s">
        <v>16902</v>
      </c>
    </row>
    <row r="10273" spans="1:2" x14ac:dyDescent="0.25">
      <c r="A10273" s="62">
        <v>42312106</v>
      </c>
      <c r="B10273" s="63" t="s">
        <v>13786</v>
      </c>
    </row>
    <row r="10274" spans="1:2" x14ac:dyDescent="0.25">
      <c r="A10274" s="62">
        <v>42312107</v>
      </c>
      <c r="B10274" s="63" t="s">
        <v>10960</v>
      </c>
    </row>
    <row r="10275" spans="1:2" x14ac:dyDescent="0.25">
      <c r="A10275" s="62">
        <v>42312108</v>
      </c>
      <c r="B10275" s="63" t="s">
        <v>2078</v>
      </c>
    </row>
    <row r="10276" spans="1:2" x14ac:dyDescent="0.25">
      <c r="A10276" s="62">
        <v>42312109</v>
      </c>
      <c r="B10276" s="63" t="s">
        <v>5103</v>
      </c>
    </row>
    <row r="10277" spans="1:2" x14ac:dyDescent="0.25">
      <c r="A10277" s="62">
        <v>42312110</v>
      </c>
      <c r="B10277" s="63" t="s">
        <v>3238</v>
      </c>
    </row>
    <row r="10278" spans="1:2" x14ac:dyDescent="0.25">
      <c r="A10278" s="62">
        <v>42312111</v>
      </c>
      <c r="B10278" s="63" t="s">
        <v>11853</v>
      </c>
    </row>
    <row r="10279" spans="1:2" x14ac:dyDescent="0.25">
      <c r="A10279" s="62">
        <v>42312112</v>
      </c>
      <c r="B10279" s="63" t="s">
        <v>2371</v>
      </c>
    </row>
    <row r="10280" spans="1:2" x14ac:dyDescent="0.25">
      <c r="A10280" s="62">
        <v>42312113</v>
      </c>
      <c r="B10280" s="63" t="s">
        <v>10384</v>
      </c>
    </row>
    <row r="10281" spans="1:2" x14ac:dyDescent="0.25">
      <c r="A10281" s="62">
        <v>42312114</v>
      </c>
      <c r="B10281" s="63" t="s">
        <v>360</v>
      </c>
    </row>
    <row r="10282" spans="1:2" x14ac:dyDescent="0.25">
      <c r="A10282" s="62">
        <v>42312115</v>
      </c>
      <c r="B10282" s="63" t="s">
        <v>1491</v>
      </c>
    </row>
    <row r="10283" spans="1:2" x14ac:dyDescent="0.25">
      <c r="A10283" s="62">
        <v>42312201</v>
      </c>
      <c r="B10283" s="63" t="s">
        <v>14836</v>
      </c>
    </row>
    <row r="10284" spans="1:2" x14ac:dyDescent="0.25">
      <c r="A10284" s="62">
        <v>42312202</v>
      </c>
      <c r="B10284" s="63" t="s">
        <v>6381</v>
      </c>
    </row>
    <row r="10285" spans="1:2" x14ac:dyDescent="0.25">
      <c r="A10285" s="62">
        <v>42312203</v>
      </c>
      <c r="B10285" s="63" t="s">
        <v>9148</v>
      </c>
    </row>
    <row r="10286" spans="1:2" x14ac:dyDescent="0.25">
      <c r="A10286" s="62">
        <v>42312204</v>
      </c>
      <c r="B10286" s="63" t="s">
        <v>6218</v>
      </c>
    </row>
    <row r="10287" spans="1:2" x14ac:dyDescent="0.25">
      <c r="A10287" s="62">
        <v>42312205</v>
      </c>
      <c r="B10287" s="63" t="s">
        <v>6435</v>
      </c>
    </row>
    <row r="10288" spans="1:2" x14ac:dyDescent="0.25">
      <c r="A10288" s="62">
        <v>42312206</v>
      </c>
      <c r="B10288" s="63" t="s">
        <v>18240</v>
      </c>
    </row>
    <row r="10289" spans="1:2" x14ac:dyDescent="0.25">
      <c r="A10289" s="62">
        <v>42312207</v>
      </c>
      <c r="B10289" s="63" t="s">
        <v>12709</v>
      </c>
    </row>
    <row r="10290" spans="1:2" x14ac:dyDescent="0.25">
      <c r="A10290" s="62">
        <v>42312208</v>
      </c>
      <c r="B10290" s="63" t="s">
        <v>3070</v>
      </c>
    </row>
    <row r="10291" spans="1:2" x14ac:dyDescent="0.25">
      <c r="A10291" s="62">
        <v>42312301</v>
      </c>
      <c r="B10291" s="63" t="s">
        <v>4184</v>
      </c>
    </row>
    <row r="10292" spans="1:2" x14ac:dyDescent="0.25">
      <c r="A10292" s="62">
        <v>42312302</v>
      </c>
      <c r="B10292" s="63" t="s">
        <v>10604</v>
      </c>
    </row>
    <row r="10293" spans="1:2" x14ac:dyDescent="0.25">
      <c r="A10293" s="62">
        <v>42312303</v>
      </c>
      <c r="B10293" s="63" t="s">
        <v>8712</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16222</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5411</v>
      </c>
    </row>
    <row r="10300" spans="1:2" x14ac:dyDescent="0.25">
      <c r="A10300" s="62">
        <v>42312311</v>
      </c>
      <c r="B10300" s="63" t="s">
        <v>9384</v>
      </c>
    </row>
    <row r="10301" spans="1:2" x14ac:dyDescent="0.25">
      <c r="A10301" s="62">
        <v>42312312</v>
      </c>
      <c r="B10301" s="63" t="s">
        <v>4854</v>
      </c>
    </row>
    <row r="10302" spans="1:2" x14ac:dyDescent="0.25">
      <c r="A10302" s="62">
        <v>42312313</v>
      </c>
      <c r="B10302" s="63" t="s">
        <v>17964</v>
      </c>
    </row>
    <row r="10303" spans="1:2" x14ac:dyDescent="0.25">
      <c r="A10303" s="62">
        <v>42312401</v>
      </c>
      <c r="B10303" s="63" t="s">
        <v>8916</v>
      </c>
    </row>
    <row r="10304" spans="1:2" x14ac:dyDescent="0.25">
      <c r="A10304" s="62">
        <v>42312402</v>
      </c>
      <c r="B10304" s="63" t="s">
        <v>2976</v>
      </c>
    </row>
    <row r="10305" spans="1:2" x14ac:dyDescent="0.25">
      <c r="A10305" s="62">
        <v>42312403</v>
      </c>
      <c r="B10305" s="63" t="s">
        <v>14205</v>
      </c>
    </row>
    <row r="10306" spans="1:2" x14ac:dyDescent="0.25">
      <c r="A10306" s="62">
        <v>42312501</v>
      </c>
      <c r="B10306" s="63" t="s">
        <v>8034</v>
      </c>
    </row>
    <row r="10307" spans="1:2" x14ac:dyDescent="0.25">
      <c r="A10307" s="62">
        <v>42312502</v>
      </c>
      <c r="B10307" s="63" t="s">
        <v>3679</v>
      </c>
    </row>
    <row r="10308" spans="1:2" x14ac:dyDescent="0.25">
      <c r="A10308" s="62">
        <v>42312503</v>
      </c>
      <c r="B10308" s="63" t="s">
        <v>8159</v>
      </c>
    </row>
    <row r="10309" spans="1:2" x14ac:dyDescent="0.25">
      <c r="A10309" s="62">
        <v>43191501</v>
      </c>
      <c r="B10309" s="63" t="s">
        <v>10054</v>
      </c>
    </row>
    <row r="10310" spans="1:2" x14ac:dyDescent="0.25">
      <c r="A10310" s="62">
        <v>43191502</v>
      </c>
      <c r="B10310" s="63" t="s">
        <v>9534</v>
      </c>
    </row>
    <row r="10311" spans="1:2" x14ac:dyDescent="0.25">
      <c r="A10311" s="62">
        <v>43191503</v>
      </c>
      <c r="B10311" s="63" t="s">
        <v>9162</v>
      </c>
    </row>
    <row r="10312" spans="1:2" x14ac:dyDescent="0.25">
      <c r="A10312" s="62">
        <v>43191504</v>
      </c>
      <c r="B10312" s="63" t="s">
        <v>16158</v>
      </c>
    </row>
    <row r="10313" spans="1:2" x14ac:dyDescent="0.25">
      <c r="A10313" s="62">
        <v>43191505</v>
      </c>
      <c r="B10313" s="63" t="s">
        <v>18</v>
      </c>
    </row>
    <row r="10314" spans="1:2" x14ac:dyDescent="0.25">
      <c r="A10314" s="62">
        <v>43191507</v>
      </c>
      <c r="B10314" s="63" t="s">
        <v>13757</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13642</v>
      </c>
    </row>
    <row r="10319" spans="1:2" x14ac:dyDescent="0.25">
      <c r="A10319" s="62">
        <v>43191602</v>
      </c>
      <c r="B10319" s="63" t="s">
        <v>17762</v>
      </c>
    </row>
    <row r="10320" spans="1:2" x14ac:dyDescent="0.25">
      <c r="A10320" s="62">
        <v>43191603</v>
      </c>
      <c r="B10320" s="63" t="s">
        <v>10895</v>
      </c>
    </row>
    <row r="10321" spans="1:2" x14ac:dyDescent="0.25">
      <c r="A10321" s="62">
        <v>43191604</v>
      </c>
      <c r="B10321" s="63" t="s">
        <v>15646</v>
      </c>
    </row>
    <row r="10322" spans="1:2" x14ac:dyDescent="0.25">
      <c r="A10322" s="62">
        <v>43191605</v>
      </c>
      <c r="B10322" s="63" t="s">
        <v>1659</v>
      </c>
    </row>
    <row r="10323" spans="1:2" x14ac:dyDescent="0.25">
      <c r="A10323" s="62">
        <v>43191606</v>
      </c>
      <c r="B10323" s="63" t="s">
        <v>15404</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8617</v>
      </c>
    </row>
    <row r="10329" spans="1:2" x14ac:dyDescent="0.25">
      <c r="A10329" s="62">
        <v>43191612</v>
      </c>
      <c r="B10329" s="63" t="s">
        <v>11055</v>
      </c>
    </row>
    <row r="10330" spans="1:2" x14ac:dyDescent="0.25">
      <c r="A10330" s="62">
        <v>43191614</v>
      </c>
      <c r="B10330" s="63" t="s">
        <v>12605</v>
      </c>
    </row>
    <row r="10331" spans="1:2" x14ac:dyDescent="0.25">
      <c r="A10331" s="62">
        <v>43191615</v>
      </c>
      <c r="B10331" s="63" t="s">
        <v>4348</v>
      </c>
    </row>
    <row r="10332" spans="1:2" x14ac:dyDescent="0.25">
      <c r="A10332" s="62">
        <v>43191616</v>
      </c>
      <c r="B10332" s="63" t="s">
        <v>11516</v>
      </c>
    </row>
    <row r="10333" spans="1:2" x14ac:dyDescent="0.25">
      <c r="A10333" s="62">
        <v>43191618</v>
      </c>
      <c r="B10333" s="63" t="s">
        <v>1049</v>
      </c>
    </row>
    <row r="10334" spans="1:2" x14ac:dyDescent="0.25">
      <c r="A10334" s="62">
        <v>43191619</v>
      </c>
      <c r="B10334" s="63" t="s">
        <v>2763</v>
      </c>
    </row>
    <row r="10335" spans="1:2" x14ac:dyDescent="0.25">
      <c r="A10335" s="62">
        <v>43191621</v>
      </c>
      <c r="B10335" s="63" t="s">
        <v>2275</v>
      </c>
    </row>
    <row r="10336" spans="1:2" x14ac:dyDescent="0.25">
      <c r="A10336" s="62">
        <v>43191622</v>
      </c>
      <c r="B10336" s="63" t="s">
        <v>9667</v>
      </c>
    </row>
    <row r="10337" spans="1:2" x14ac:dyDescent="0.25">
      <c r="A10337" s="62">
        <v>43191623</v>
      </c>
      <c r="B10337" s="63" t="s">
        <v>3742</v>
      </c>
    </row>
    <row r="10338" spans="1:2" x14ac:dyDescent="0.25">
      <c r="A10338" s="62">
        <v>43191624</v>
      </c>
      <c r="B10338" s="63" t="s">
        <v>782</v>
      </c>
    </row>
    <row r="10339" spans="1:2" x14ac:dyDescent="0.25">
      <c r="A10339" s="62">
        <v>43191625</v>
      </c>
      <c r="B10339" s="63" t="s">
        <v>16354</v>
      </c>
    </row>
    <row r="10340" spans="1:2" x14ac:dyDescent="0.25">
      <c r="A10340" s="62">
        <v>43191626</v>
      </c>
      <c r="B10340" s="63" t="s">
        <v>8079</v>
      </c>
    </row>
    <row r="10341" spans="1:2" x14ac:dyDescent="0.25">
      <c r="A10341" s="62">
        <v>43191627</v>
      </c>
      <c r="B10341" s="63" t="s">
        <v>1384</v>
      </c>
    </row>
    <row r="10342" spans="1:2" x14ac:dyDescent="0.25">
      <c r="A10342" s="62">
        <v>43191628</v>
      </c>
      <c r="B10342" s="63" t="s">
        <v>9225</v>
      </c>
    </row>
    <row r="10343" spans="1:2" x14ac:dyDescent="0.25">
      <c r="A10343" s="62">
        <v>43191629</v>
      </c>
      <c r="B10343" s="63" t="s">
        <v>17755</v>
      </c>
    </row>
    <row r="10344" spans="1:2" x14ac:dyDescent="0.25">
      <c r="A10344" s="62">
        <v>43191630</v>
      </c>
      <c r="B10344" s="63" t="s">
        <v>6086</v>
      </c>
    </row>
    <row r="10345" spans="1:2" x14ac:dyDescent="0.25">
      <c r="A10345" s="62">
        <v>43201401</v>
      </c>
      <c r="B10345" s="63" t="s">
        <v>13847</v>
      </c>
    </row>
    <row r="10346" spans="1:2" x14ac:dyDescent="0.25">
      <c r="A10346" s="62">
        <v>43201402</v>
      </c>
      <c r="B10346" s="63" t="s">
        <v>6930</v>
      </c>
    </row>
    <row r="10347" spans="1:2" x14ac:dyDescent="0.25">
      <c r="A10347" s="62">
        <v>43201403</v>
      </c>
      <c r="B10347" s="63" t="s">
        <v>16899</v>
      </c>
    </row>
    <row r="10348" spans="1:2" x14ac:dyDescent="0.25">
      <c r="A10348" s="62">
        <v>43201404</v>
      </c>
      <c r="B10348" s="63" t="s">
        <v>11739</v>
      </c>
    </row>
    <row r="10349" spans="1:2" x14ac:dyDescent="0.25">
      <c r="A10349" s="62">
        <v>43201405</v>
      </c>
      <c r="B10349" s="63" t="s">
        <v>15066</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2652</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2524</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4344</v>
      </c>
    </row>
    <row r="10359" spans="1:2" x14ac:dyDescent="0.25">
      <c r="A10359" s="62">
        <v>43201508</v>
      </c>
      <c r="B10359" s="63" t="s">
        <v>10488</v>
      </c>
    </row>
    <row r="10360" spans="1:2" x14ac:dyDescent="0.25">
      <c r="A10360" s="62">
        <v>43201509</v>
      </c>
      <c r="B10360" s="63" t="s">
        <v>11892</v>
      </c>
    </row>
    <row r="10361" spans="1:2" x14ac:dyDescent="0.25">
      <c r="A10361" s="62">
        <v>43201513</v>
      </c>
      <c r="B10361" s="63" t="s">
        <v>14840</v>
      </c>
    </row>
    <row r="10362" spans="1:2" x14ac:dyDescent="0.25">
      <c r="A10362" s="62">
        <v>43201522</v>
      </c>
      <c r="B10362" s="63" t="s">
        <v>4705</v>
      </c>
    </row>
    <row r="10363" spans="1:2" x14ac:dyDescent="0.25">
      <c r="A10363" s="62">
        <v>43201531</v>
      </c>
      <c r="B10363" s="63" t="s">
        <v>16285</v>
      </c>
    </row>
    <row r="10364" spans="1:2" x14ac:dyDescent="0.25">
      <c r="A10364" s="62">
        <v>43201533</v>
      </c>
      <c r="B10364" s="63" t="s">
        <v>6178</v>
      </c>
    </row>
    <row r="10365" spans="1:2" x14ac:dyDescent="0.25">
      <c r="A10365" s="62">
        <v>43201534</v>
      </c>
      <c r="B10365" s="63" t="s">
        <v>1630</v>
      </c>
    </row>
    <row r="10366" spans="1:2" x14ac:dyDescent="0.25">
      <c r="A10366" s="62">
        <v>43201535</v>
      </c>
      <c r="B10366" s="63" t="s">
        <v>4815</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2129</v>
      </c>
    </row>
    <row r="10370" spans="1:2" x14ac:dyDescent="0.25">
      <c r="A10370" s="62">
        <v>43201540</v>
      </c>
      <c r="B10370" s="63" t="s">
        <v>18652</v>
      </c>
    </row>
    <row r="10371" spans="1:2" x14ac:dyDescent="0.25">
      <c r="A10371" s="62">
        <v>43201541</v>
      </c>
      <c r="B10371" s="63" t="s">
        <v>6225</v>
      </c>
    </row>
    <row r="10372" spans="1:2" x14ac:dyDescent="0.25">
      <c r="A10372" s="62">
        <v>43201542</v>
      </c>
      <c r="B10372" s="63" t="s">
        <v>15110</v>
      </c>
    </row>
    <row r="10373" spans="1:2" x14ac:dyDescent="0.25">
      <c r="A10373" s="62">
        <v>43201543</v>
      </c>
      <c r="B10373" s="63" t="s">
        <v>11258</v>
      </c>
    </row>
    <row r="10374" spans="1:2" x14ac:dyDescent="0.25">
      <c r="A10374" s="62">
        <v>43201544</v>
      </c>
      <c r="B10374" s="63" t="s">
        <v>12058</v>
      </c>
    </row>
    <row r="10375" spans="1:2" x14ac:dyDescent="0.25">
      <c r="A10375" s="62">
        <v>43201545</v>
      </c>
      <c r="B10375" s="63" t="s">
        <v>17042</v>
      </c>
    </row>
    <row r="10376" spans="1:2" x14ac:dyDescent="0.25">
      <c r="A10376" s="62">
        <v>43201546</v>
      </c>
      <c r="B10376" s="63" t="s">
        <v>10253</v>
      </c>
    </row>
    <row r="10377" spans="1:2" x14ac:dyDescent="0.25">
      <c r="A10377" s="62">
        <v>43201547</v>
      </c>
      <c r="B10377" s="63" t="s">
        <v>8088</v>
      </c>
    </row>
    <row r="10378" spans="1:2" x14ac:dyDescent="0.25">
      <c r="A10378" s="62">
        <v>43201549</v>
      </c>
      <c r="B10378" s="63" t="s">
        <v>14724</v>
      </c>
    </row>
    <row r="10379" spans="1:2" x14ac:dyDescent="0.25">
      <c r="A10379" s="62">
        <v>43201550</v>
      </c>
      <c r="B10379" s="63" t="s">
        <v>6954</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15804</v>
      </c>
    </row>
    <row r="10383" spans="1:2" x14ac:dyDescent="0.25">
      <c r="A10383" s="62">
        <v>43201602</v>
      </c>
      <c r="B10383" s="63" t="s">
        <v>3584</v>
      </c>
    </row>
    <row r="10384" spans="1:2" x14ac:dyDescent="0.25">
      <c r="A10384" s="62">
        <v>43201603</v>
      </c>
      <c r="B10384" s="63" t="s">
        <v>17599</v>
      </c>
    </row>
    <row r="10385" spans="1:2" x14ac:dyDescent="0.25">
      <c r="A10385" s="62">
        <v>43201604</v>
      </c>
      <c r="B10385" s="63" t="s">
        <v>3979</v>
      </c>
    </row>
    <row r="10386" spans="1:2" x14ac:dyDescent="0.25">
      <c r="A10386" s="62">
        <v>43201605</v>
      </c>
      <c r="B10386" s="63" t="s">
        <v>18808</v>
      </c>
    </row>
    <row r="10387" spans="1:2" x14ac:dyDescent="0.25">
      <c r="A10387" s="62">
        <v>43201608</v>
      </c>
      <c r="B10387" s="63" t="s">
        <v>6454</v>
      </c>
    </row>
    <row r="10388" spans="1:2" x14ac:dyDescent="0.25">
      <c r="A10388" s="62">
        <v>43201609</v>
      </c>
      <c r="B10388" s="63" t="s">
        <v>16100</v>
      </c>
    </row>
    <row r="10389" spans="1:2" x14ac:dyDescent="0.25">
      <c r="A10389" s="62">
        <v>43201610</v>
      </c>
      <c r="B10389" s="63" t="s">
        <v>11374</v>
      </c>
    </row>
    <row r="10390" spans="1:2" x14ac:dyDescent="0.25">
      <c r="A10390" s="62">
        <v>43201611</v>
      </c>
      <c r="B10390" s="63" t="s">
        <v>9961</v>
      </c>
    </row>
    <row r="10391" spans="1:2" x14ac:dyDescent="0.25">
      <c r="A10391" s="62">
        <v>43201612</v>
      </c>
      <c r="B10391" s="63" t="s">
        <v>3388</v>
      </c>
    </row>
    <row r="10392" spans="1:2" x14ac:dyDescent="0.25">
      <c r="A10392" s="62">
        <v>43201614</v>
      </c>
      <c r="B10392" s="63" t="s">
        <v>13716</v>
      </c>
    </row>
    <row r="10393" spans="1:2" x14ac:dyDescent="0.25">
      <c r="A10393" s="62">
        <v>43201615</v>
      </c>
      <c r="B10393" s="63" t="s">
        <v>4101</v>
      </c>
    </row>
    <row r="10394" spans="1:2" x14ac:dyDescent="0.25">
      <c r="A10394" s="62">
        <v>43201616</v>
      </c>
      <c r="B10394" s="63" t="s">
        <v>10369</v>
      </c>
    </row>
    <row r="10395" spans="1:2" x14ac:dyDescent="0.25">
      <c r="A10395" s="62">
        <v>43201801</v>
      </c>
      <c r="B10395" s="63" t="s">
        <v>3977</v>
      </c>
    </row>
    <row r="10396" spans="1:2" x14ac:dyDescent="0.25">
      <c r="A10396" s="62">
        <v>43201802</v>
      </c>
      <c r="B10396" s="63" t="s">
        <v>16943</v>
      </c>
    </row>
    <row r="10397" spans="1:2" x14ac:dyDescent="0.25">
      <c r="A10397" s="62">
        <v>43201803</v>
      </c>
      <c r="B10397" s="63" t="s">
        <v>16813</v>
      </c>
    </row>
    <row r="10398" spans="1:2" x14ac:dyDescent="0.25">
      <c r="A10398" s="62">
        <v>43201806</v>
      </c>
      <c r="B10398" s="63" t="s">
        <v>7786</v>
      </c>
    </row>
    <row r="10399" spans="1:2" x14ac:dyDescent="0.25">
      <c r="A10399" s="62">
        <v>43201807</v>
      </c>
      <c r="B10399" s="63" t="s">
        <v>6562</v>
      </c>
    </row>
    <row r="10400" spans="1:2" x14ac:dyDescent="0.25">
      <c r="A10400" s="62">
        <v>43201808</v>
      </c>
      <c r="B10400" s="63" t="s">
        <v>4186</v>
      </c>
    </row>
    <row r="10401" spans="1:2" x14ac:dyDescent="0.25">
      <c r="A10401" s="62">
        <v>43201809</v>
      </c>
      <c r="B10401" s="63" t="s">
        <v>9635</v>
      </c>
    </row>
    <row r="10402" spans="1:2" x14ac:dyDescent="0.25">
      <c r="A10402" s="62">
        <v>43201810</v>
      </c>
      <c r="B10402" s="63" t="s">
        <v>4148</v>
      </c>
    </row>
    <row r="10403" spans="1:2" x14ac:dyDescent="0.25">
      <c r="A10403" s="62">
        <v>43201811</v>
      </c>
      <c r="B10403" s="63" t="s">
        <v>13308</v>
      </c>
    </row>
    <row r="10404" spans="1:2" x14ac:dyDescent="0.25">
      <c r="A10404" s="62">
        <v>43201812</v>
      </c>
      <c r="B10404" s="63" t="s">
        <v>3058</v>
      </c>
    </row>
    <row r="10405" spans="1:2" x14ac:dyDescent="0.25">
      <c r="A10405" s="62">
        <v>43201813</v>
      </c>
      <c r="B10405" s="63" t="s">
        <v>18374</v>
      </c>
    </row>
    <row r="10406" spans="1:2" x14ac:dyDescent="0.25">
      <c r="A10406" s="62">
        <v>43201814</v>
      </c>
      <c r="B10406" s="63" t="s">
        <v>2771</v>
      </c>
    </row>
    <row r="10407" spans="1:2" x14ac:dyDescent="0.25">
      <c r="A10407" s="62">
        <v>43201815</v>
      </c>
      <c r="B10407" s="63" t="s">
        <v>13312</v>
      </c>
    </row>
    <row r="10408" spans="1:2" x14ac:dyDescent="0.25">
      <c r="A10408" s="62">
        <v>43201902</v>
      </c>
      <c r="B10408" s="63" t="s">
        <v>8931</v>
      </c>
    </row>
    <row r="10409" spans="1:2" x14ac:dyDescent="0.25">
      <c r="A10409" s="62">
        <v>43201903</v>
      </c>
      <c r="B10409" s="63" t="s">
        <v>2044</v>
      </c>
    </row>
    <row r="10410" spans="1:2" x14ac:dyDescent="0.25">
      <c r="A10410" s="62">
        <v>43202001</v>
      </c>
      <c r="B10410" s="63" t="s">
        <v>1464</v>
      </c>
    </row>
    <row r="10411" spans="1:2" x14ac:dyDescent="0.25">
      <c r="A10411" s="62">
        <v>43202002</v>
      </c>
      <c r="B10411" s="63" t="s">
        <v>9708</v>
      </c>
    </row>
    <row r="10412" spans="1:2" x14ac:dyDescent="0.25">
      <c r="A10412" s="62">
        <v>43202003</v>
      </c>
      <c r="B10412" s="63" t="s">
        <v>4651</v>
      </c>
    </row>
    <row r="10413" spans="1:2" x14ac:dyDescent="0.25">
      <c r="A10413" s="62">
        <v>43202004</v>
      </c>
      <c r="B10413" s="63" t="s">
        <v>2479</v>
      </c>
    </row>
    <row r="10414" spans="1:2" x14ac:dyDescent="0.25">
      <c r="A10414" s="62">
        <v>43202005</v>
      </c>
      <c r="B10414" s="63" t="s">
        <v>16599</v>
      </c>
    </row>
    <row r="10415" spans="1:2" x14ac:dyDescent="0.25">
      <c r="A10415" s="62">
        <v>43202101</v>
      </c>
      <c r="B10415" s="63" t="s">
        <v>8488</v>
      </c>
    </row>
    <row r="10416" spans="1:2" x14ac:dyDescent="0.25">
      <c r="A10416" s="62">
        <v>43202102</v>
      </c>
      <c r="B10416" s="63" t="s">
        <v>4421</v>
      </c>
    </row>
    <row r="10417" spans="1:2" x14ac:dyDescent="0.25">
      <c r="A10417" s="62">
        <v>43202103</v>
      </c>
      <c r="B10417" s="63" t="s">
        <v>15304</v>
      </c>
    </row>
    <row r="10418" spans="1:2" x14ac:dyDescent="0.25">
      <c r="A10418" s="62">
        <v>43202104</v>
      </c>
      <c r="B10418" s="63" t="s">
        <v>1142</v>
      </c>
    </row>
    <row r="10419" spans="1:2" x14ac:dyDescent="0.25">
      <c r="A10419" s="62">
        <v>43202105</v>
      </c>
      <c r="B10419" s="63" t="s">
        <v>414</v>
      </c>
    </row>
    <row r="10420" spans="1:2" x14ac:dyDescent="0.25">
      <c r="A10420" s="62">
        <v>43202201</v>
      </c>
      <c r="B10420" s="63" t="s">
        <v>14579</v>
      </c>
    </row>
    <row r="10421" spans="1:2" x14ac:dyDescent="0.25">
      <c r="A10421" s="62">
        <v>43202202</v>
      </c>
      <c r="B10421" s="63" t="s">
        <v>7189</v>
      </c>
    </row>
    <row r="10422" spans="1:2" x14ac:dyDescent="0.25">
      <c r="A10422" s="62">
        <v>43202204</v>
      </c>
      <c r="B10422" s="63" t="s">
        <v>619</v>
      </c>
    </row>
    <row r="10423" spans="1:2" x14ac:dyDescent="0.25">
      <c r="A10423" s="62">
        <v>43202205</v>
      </c>
      <c r="B10423" s="63" t="s">
        <v>14198</v>
      </c>
    </row>
    <row r="10424" spans="1:2" x14ac:dyDescent="0.25">
      <c r="A10424" s="62">
        <v>43202206</v>
      </c>
      <c r="B10424" s="63" t="s">
        <v>5518</v>
      </c>
    </row>
    <row r="10425" spans="1:2" x14ac:dyDescent="0.25">
      <c r="A10425" s="62">
        <v>43202207</v>
      </c>
      <c r="B10425" s="63" t="s">
        <v>1353</v>
      </c>
    </row>
    <row r="10426" spans="1:2" x14ac:dyDescent="0.25">
      <c r="A10426" s="62">
        <v>43202208</v>
      </c>
      <c r="B10426" s="63" t="s">
        <v>12167</v>
      </c>
    </row>
    <row r="10427" spans="1:2" x14ac:dyDescent="0.25">
      <c r="A10427" s="62">
        <v>43202209</v>
      </c>
      <c r="B10427" s="63" t="s">
        <v>7835</v>
      </c>
    </row>
    <row r="10428" spans="1:2" x14ac:dyDescent="0.25">
      <c r="A10428" s="62">
        <v>43202210</v>
      </c>
      <c r="B10428" s="63" t="s">
        <v>4310</v>
      </c>
    </row>
    <row r="10429" spans="1:2" x14ac:dyDescent="0.25">
      <c r="A10429" s="62">
        <v>43202211</v>
      </c>
      <c r="B10429" s="63" t="s">
        <v>12506</v>
      </c>
    </row>
    <row r="10430" spans="1:2" x14ac:dyDescent="0.25">
      <c r="A10430" s="62">
        <v>43202212</v>
      </c>
      <c r="B10430" s="63" t="s">
        <v>4882</v>
      </c>
    </row>
    <row r="10431" spans="1:2" x14ac:dyDescent="0.25">
      <c r="A10431" s="62">
        <v>43202213</v>
      </c>
      <c r="B10431" s="63" t="s">
        <v>9246</v>
      </c>
    </row>
    <row r="10432" spans="1:2" x14ac:dyDescent="0.25">
      <c r="A10432" s="62">
        <v>43202214</v>
      </c>
      <c r="B10432" s="63" t="s">
        <v>18664</v>
      </c>
    </row>
    <row r="10433" spans="1:2" x14ac:dyDescent="0.25">
      <c r="A10433" s="62">
        <v>43211501</v>
      </c>
      <c r="B10433" s="63" t="s">
        <v>15985</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15693</v>
      </c>
    </row>
    <row r="10437" spans="1:2" x14ac:dyDescent="0.25">
      <c r="A10437" s="62">
        <v>43211505</v>
      </c>
      <c r="B10437" s="63" t="s">
        <v>790</v>
      </c>
    </row>
    <row r="10438" spans="1:2" x14ac:dyDescent="0.25">
      <c r="A10438" s="62">
        <v>43211506</v>
      </c>
      <c r="B10438" s="63" t="s">
        <v>9194</v>
      </c>
    </row>
    <row r="10439" spans="1:2" x14ac:dyDescent="0.25">
      <c r="A10439" s="62">
        <v>43211507</v>
      </c>
      <c r="B10439" s="63" t="s">
        <v>210</v>
      </c>
    </row>
    <row r="10440" spans="1:2" x14ac:dyDescent="0.25">
      <c r="A10440" s="62">
        <v>43211508</v>
      </c>
      <c r="B10440" s="63" t="s">
        <v>7218</v>
      </c>
    </row>
    <row r="10441" spans="1:2" x14ac:dyDescent="0.25">
      <c r="A10441" s="62">
        <v>43211509</v>
      </c>
      <c r="B10441" s="63" t="s">
        <v>7759</v>
      </c>
    </row>
    <row r="10442" spans="1:2" x14ac:dyDescent="0.25">
      <c r="A10442" s="62">
        <v>43211510</v>
      </c>
      <c r="B10442" s="63" t="s">
        <v>4650</v>
      </c>
    </row>
    <row r="10443" spans="1:2" x14ac:dyDescent="0.25">
      <c r="A10443" s="62">
        <v>43211511</v>
      </c>
      <c r="B10443" s="63" t="s">
        <v>2121</v>
      </c>
    </row>
    <row r="10444" spans="1:2" x14ac:dyDescent="0.25">
      <c r="A10444" s="62">
        <v>43211512</v>
      </c>
      <c r="B10444" s="63" t="s">
        <v>11900</v>
      </c>
    </row>
    <row r="10445" spans="1:2" x14ac:dyDescent="0.25">
      <c r="A10445" s="62">
        <v>43211601</v>
      </c>
      <c r="B10445" s="63" t="s">
        <v>4902</v>
      </c>
    </row>
    <row r="10446" spans="1:2" x14ac:dyDescent="0.25">
      <c r="A10446" s="62">
        <v>43211602</v>
      </c>
      <c r="B10446" s="63" t="s">
        <v>11936</v>
      </c>
    </row>
    <row r="10447" spans="1:2" x14ac:dyDescent="0.25">
      <c r="A10447" s="62">
        <v>43211603</v>
      </c>
      <c r="B10447" s="63" t="s">
        <v>13416</v>
      </c>
    </row>
    <row r="10448" spans="1:2" x14ac:dyDescent="0.25">
      <c r="A10448" s="62">
        <v>43211604</v>
      </c>
      <c r="B10448" s="63" t="s">
        <v>18437</v>
      </c>
    </row>
    <row r="10449" spans="1:2" x14ac:dyDescent="0.25">
      <c r="A10449" s="62">
        <v>43211605</v>
      </c>
      <c r="B10449" s="63" t="s">
        <v>16525</v>
      </c>
    </row>
    <row r="10450" spans="1:2" x14ac:dyDescent="0.25">
      <c r="A10450" s="62">
        <v>43211606</v>
      </c>
      <c r="B10450" s="63" t="s">
        <v>5635</v>
      </c>
    </row>
    <row r="10451" spans="1:2" x14ac:dyDescent="0.25">
      <c r="A10451" s="62">
        <v>43211607</v>
      </c>
      <c r="B10451" s="63" t="s">
        <v>9257</v>
      </c>
    </row>
    <row r="10452" spans="1:2" x14ac:dyDescent="0.25">
      <c r="A10452" s="62">
        <v>43211608</v>
      </c>
      <c r="B10452" s="63" t="s">
        <v>12398</v>
      </c>
    </row>
    <row r="10453" spans="1:2" x14ac:dyDescent="0.25">
      <c r="A10453" s="62">
        <v>43211609</v>
      </c>
      <c r="B10453" s="63" t="s">
        <v>13764</v>
      </c>
    </row>
    <row r="10454" spans="1:2" x14ac:dyDescent="0.25">
      <c r="A10454" s="62">
        <v>43211701</v>
      </c>
      <c r="B10454" s="63" t="s">
        <v>4149</v>
      </c>
    </row>
    <row r="10455" spans="1:2" x14ac:dyDescent="0.25">
      <c r="A10455" s="62">
        <v>43211702</v>
      </c>
      <c r="B10455" s="63" t="s">
        <v>9600</v>
      </c>
    </row>
    <row r="10456" spans="1:2" x14ac:dyDescent="0.25">
      <c r="A10456" s="62">
        <v>43211704</v>
      </c>
      <c r="B10456" s="63" t="s">
        <v>10344</v>
      </c>
    </row>
    <row r="10457" spans="1:2" x14ac:dyDescent="0.25">
      <c r="A10457" s="62">
        <v>43211705</v>
      </c>
      <c r="B10457" s="63" t="s">
        <v>2925</v>
      </c>
    </row>
    <row r="10458" spans="1:2" x14ac:dyDescent="0.25">
      <c r="A10458" s="62">
        <v>43211706</v>
      </c>
      <c r="B10458" s="63" t="s">
        <v>5592</v>
      </c>
    </row>
    <row r="10459" spans="1:2" x14ac:dyDescent="0.25">
      <c r="A10459" s="62">
        <v>43211707</v>
      </c>
      <c r="B10459" s="63" t="s">
        <v>12544</v>
      </c>
    </row>
    <row r="10460" spans="1:2" x14ac:dyDescent="0.25">
      <c r="A10460" s="62">
        <v>43211708</v>
      </c>
      <c r="B10460" s="63" t="s">
        <v>3778</v>
      </c>
    </row>
    <row r="10461" spans="1:2" x14ac:dyDescent="0.25">
      <c r="A10461" s="62">
        <v>43211709</v>
      </c>
      <c r="B10461" s="63" t="s">
        <v>15329</v>
      </c>
    </row>
    <row r="10462" spans="1:2" x14ac:dyDescent="0.25">
      <c r="A10462" s="62">
        <v>43211710</v>
      </c>
      <c r="B10462" s="63" t="s">
        <v>7313</v>
      </c>
    </row>
    <row r="10463" spans="1:2" x14ac:dyDescent="0.25">
      <c r="A10463" s="62">
        <v>43211711</v>
      </c>
      <c r="B10463" s="63" t="s">
        <v>11310</v>
      </c>
    </row>
    <row r="10464" spans="1:2" x14ac:dyDescent="0.25">
      <c r="A10464" s="62">
        <v>43211712</v>
      </c>
      <c r="B10464" s="63" t="s">
        <v>3092</v>
      </c>
    </row>
    <row r="10465" spans="1:2" x14ac:dyDescent="0.25">
      <c r="A10465" s="62">
        <v>43211713</v>
      </c>
      <c r="B10465" s="63" t="s">
        <v>18145</v>
      </c>
    </row>
    <row r="10466" spans="1:2" x14ac:dyDescent="0.25">
      <c r="A10466" s="62">
        <v>43211714</v>
      </c>
      <c r="B10466" s="63" t="s">
        <v>16178</v>
      </c>
    </row>
    <row r="10467" spans="1:2" x14ac:dyDescent="0.25">
      <c r="A10467" s="62">
        <v>43211715</v>
      </c>
      <c r="B10467" s="63" t="s">
        <v>10736</v>
      </c>
    </row>
    <row r="10468" spans="1:2" x14ac:dyDescent="0.25">
      <c r="A10468" s="62">
        <v>43211717</v>
      </c>
      <c r="B10468" s="63" t="s">
        <v>16687</v>
      </c>
    </row>
    <row r="10469" spans="1:2" x14ac:dyDescent="0.25">
      <c r="A10469" s="62">
        <v>43211718</v>
      </c>
      <c r="B10469" s="63" t="s">
        <v>16963</v>
      </c>
    </row>
    <row r="10470" spans="1:2" x14ac:dyDescent="0.25">
      <c r="A10470" s="62">
        <v>43211719</v>
      </c>
      <c r="B10470" s="63" t="s">
        <v>6585</v>
      </c>
    </row>
    <row r="10471" spans="1:2" x14ac:dyDescent="0.25">
      <c r="A10471" s="62">
        <v>43211720</v>
      </c>
      <c r="B10471" s="63" t="s">
        <v>8315</v>
      </c>
    </row>
    <row r="10472" spans="1:2" x14ac:dyDescent="0.25">
      <c r="A10472" s="62">
        <v>43211721</v>
      </c>
      <c r="B10472" s="63" t="s">
        <v>3682</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15868</v>
      </c>
    </row>
    <row r="10476" spans="1:2" x14ac:dyDescent="0.25">
      <c r="A10476" s="62">
        <v>43211804</v>
      </c>
      <c r="B10476" s="63" t="s">
        <v>779</v>
      </c>
    </row>
    <row r="10477" spans="1:2" x14ac:dyDescent="0.25">
      <c r="A10477" s="62">
        <v>43211805</v>
      </c>
      <c r="B10477" s="63" t="s">
        <v>8147</v>
      </c>
    </row>
    <row r="10478" spans="1:2" x14ac:dyDescent="0.25">
      <c r="A10478" s="62">
        <v>43211901</v>
      </c>
      <c r="B10478" s="63" t="s">
        <v>3955</v>
      </c>
    </row>
    <row r="10479" spans="1:2" x14ac:dyDescent="0.25">
      <c r="A10479" s="62">
        <v>43211902</v>
      </c>
      <c r="B10479" s="63" t="s">
        <v>16694</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1319</v>
      </c>
    </row>
    <row r="10483" spans="1:2" x14ac:dyDescent="0.25">
      <c r="A10483" s="62">
        <v>43212001</v>
      </c>
      <c r="B10483" s="63" t="s">
        <v>16195</v>
      </c>
    </row>
    <row r="10484" spans="1:2" x14ac:dyDescent="0.25">
      <c r="A10484" s="62">
        <v>43212002</v>
      </c>
      <c r="B10484" s="63" t="s">
        <v>8894</v>
      </c>
    </row>
    <row r="10485" spans="1:2" x14ac:dyDescent="0.25">
      <c r="A10485" s="62">
        <v>43212101</v>
      </c>
      <c r="B10485" s="63" t="s">
        <v>16896</v>
      </c>
    </row>
    <row r="10486" spans="1:2" x14ac:dyDescent="0.25">
      <c r="A10486" s="62">
        <v>43212102</v>
      </c>
      <c r="B10486" s="63" t="s">
        <v>13180</v>
      </c>
    </row>
    <row r="10487" spans="1:2" x14ac:dyDescent="0.25">
      <c r="A10487" s="62">
        <v>43212103</v>
      </c>
      <c r="B10487" s="63" t="s">
        <v>14024</v>
      </c>
    </row>
    <row r="10488" spans="1:2" x14ac:dyDescent="0.25">
      <c r="A10488" s="62">
        <v>43212104</v>
      </c>
      <c r="B10488" s="63" t="s">
        <v>1912</v>
      </c>
    </row>
    <row r="10489" spans="1:2" x14ac:dyDescent="0.25">
      <c r="A10489" s="62">
        <v>43212105</v>
      </c>
      <c r="B10489" s="63" t="s">
        <v>11766</v>
      </c>
    </row>
    <row r="10490" spans="1:2" x14ac:dyDescent="0.25">
      <c r="A10490" s="62">
        <v>43212106</v>
      </c>
      <c r="B10490" s="63" t="s">
        <v>5442</v>
      </c>
    </row>
    <row r="10491" spans="1:2" x14ac:dyDescent="0.25">
      <c r="A10491" s="62">
        <v>43212107</v>
      </c>
      <c r="B10491" s="63" t="s">
        <v>8549</v>
      </c>
    </row>
    <row r="10492" spans="1:2" x14ac:dyDescent="0.25">
      <c r="A10492" s="62">
        <v>43212108</v>
      </c>
      <c r="B10492" s="63" t="s">
        <v>18464</v>
      </c>
    </row>
    <row r="10493" spans="1:2" x14ac:dyDescent="0.25">
      <c r="A10493" s="62">
        <v>43212109</v>
      </c>
      <c r="B10493" s="63" t="s">
        <v>16877</v>
      </c>
    </row>
    <row r="10494" spans="1:2" x14ac:dyDescent="0.25">
      <c r="A10494" s="62">
        <v>43212110</v>
      </c>
      <c r="B10494" s="63" t="s">
        <v>1720</v>
      </c>
    </row>
    <row r="10495" spans="1:2" x14ac:dyDescent="0.25">
      <c r="A10495" s="62">
        <v>43212111</v>
      </c>
      <c r="B10495" s="63" t="s">
        <v>749</v>
      </c>
    </row>
    <row r="10496" spans="1:2" x14ac:dyDescent="0.25">
      <c r="A10496" s="62">
        <v>43212112</v>
      </c>
      <c r="B10496" s="63" t="s">
        <v>15814</v>
      </c>
    </row>
    <row r="10497" spans="1:2" x14ac:dyDescent="0.25">
      <c r="A10497" s="62">
        <v>43212113</v>
      </c>
      <c r="B10497" s="63" t="s">
        <v>13241</v>
      </c>
    </row>
    <row r="10498" spans="1:2" x14ac:dyDescent="0.25">
      <c r="A10498" s="62">
        <v>43212114</v>
      </c>
      <c r="B10498" s="63" t="s">
        <v>2486</v>
      </c>
    </row>
    <row r="10499" spans="1:2" x14ac:dyDescent="0.25">
      <c r="A10499" s="62">
        <v>43221501</v>
      </c>
      <c r="B10499" s="63" t="s">
        <v>14820</v>
      </c>
    </row>
    <row r="10500" spans="1:2" x14ac:dyDescent="0.25">
      <c r="A10500" s="62">
        <v>43221502</v>
      </c>
      <c r="B10500" s="63" t="s">
        <v>16662</v>
      </c>
    </row>
    <row r="10501" spans="1:2" x14ac:dyDescent="0.25">
      <c r="A10501" s="62">
        <v>43221503</v>
      </c>
      <c r="B10501" s="63" t="s">
        <v>17625</v>
      </c>
    </row>
    <row r="10502" spans="1:2" x14ac:dyDescent="0.25">
      <c r="A10502" s="62">
        <v>43221504</v>
      </c>
      <c r="B10502" s="63" t="s">
        <v>13705</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9691</v>
      </c>
    </row>
    <row r="10506" spans="1:2" x14ac:dyDescent="0.25">
      <c r="A10506" s="62">
        <v>43221508</v>
      </c>
      <c r="B10506" s="63" t="s">
        <v>15046</v>
      </c>
    </row>
    <row r="10507" spans="1:2" x14ac:dyDescent="0.25">
      <c r="A10507" s="62">
        <v>43221509</v>
      </c>
      <c r="B10507" s="63" t="s">
        <v>3510</v>
      </c>
    </row>
    <row r="10508" spans="1:2" x14ac:dyDescent="0.25">
      <c r="A10508" s="62">
        <v>43221510</v>
      </c>
      <c r="B10508" s="63" t="s">
        <v>9742</v>
      </c>
    </row>
    <row r="10509" spans="1:2" x14ac:dyDescent="0.25">
      <c r="A10509" s="62">
        <v>43221513</v>
      </c>
      <c r="B10509" s="63" t="s">
        <v>5811</v>
      </c>
    </row>
    <row r="10510" spans="1:2" x14ac:dyDescent="0.25">
      <c r="A10510" s="62">
        <v>43221514</v>
      </c>
      <c r="B10510" s="63" t="s">
        <v>6646</v>
      </c>
    </row>
    <row r="10511" spans="1:2" x14ac:dyDescent="0.25">
      <c r="A10511" s="62">
        <v>43221515</v>
      </c>
      <c r="B10511" s="63" t="s">
        <v>8138</v>
      </c>
    </row>
    <row r="10512" spans="1:2" x14ac:dyDescent="0.25">
      <c r="A10512" s="62">
        <v>43221516</v>
      </c>
      <c r="B10512" s="63" t="s">
        <v>13386</v>
      </c>
    </row>
    <row r="10513" spans="1:2" x14ac:dyDescent="0.25">
      <c r="A10513" s="62">
        <v>43221517</v>
      </c>
      <c r="B10513" s="63" t="s">
        <v>539</v>
      </c>
    </row>
    <row r="10514" spans="1:2" x14ac:dyDescent="0.25">
      <c r="A10514" s="62">
        <v>43221518</v>
      </c>
      <c r="B10514" s="63" t="s">
        <v>15039</v>
      </c>
    </row>
    <row r="10515" spans="1:2" x14ac:dyDescent="0.25">
      <c r="A10515" s="62">
        <v>43221519</v>
      </c>
      <c r="B10515" s="63" t="s">
        <v>10981</v>
      </c>
    </row>
    <row r="10516" spans="1:2" x14ac:dyDescent="0.25">
      <c r="A10516" s="62">
        <v>43221520</v>
      </c>
      <c r="B10516" s="63" t="s">
        <v>13441</v>
      </c>
    </row>
    <row r="10517" spans="1:2" x14ac:dyDescent="0.25">
      <c r="A10517" s="62">
        <v>43221521</v>
      </c>
      <c r="B10517" s="63" t="s">
        <v>7874</v>
      </c>
    </row>
    <row r="10518" spans="1:2" x14ac:dyDescent="0.25">
      <c r="A10518" s="62">
        <v>43221522</v>
      </c>
      <c r="B10518" s="63" t="s">
        <v>3750</v>
      </c>
    </row>
    <row r="10519" spans="1:2" x14ac:dyDescent="0.25">
      <c r="A10519" s="62">
        <v>43221523</v>
      </c>
      <c r="B10519" s="63" t="s">
        <v>9284</v>
      </c>
    </row>
    <row r="10520" spans="1:2" x14ac:dyDescent="0.25">
      <c r="A10520" s="62">
        <v>43221524</v>
      </c>
      <c r="B10520" s="63" t="s">
        <v>6309</v>
      </c>
    </row>
    <row r="10521" spans="1:2" x14ac:dyDescent="0.25">
      <c r="A10521" s="62">
        <v>43221525</v>
      </c>
      <c r="B10521" s="63" t="s">
        <v>18159</v>
      </c>
    </row>
    <row r="10522" spans="1:2" x14ac:dyDescent="0.25">
      <c r="A10522" s="62">
        <v>43221526</v>
      </c>
      <c r="B10522" s="63" t="s">
        <v>11054</v>
      </c>
    </row>
    <row r="10523" spans="1:2" x14ac:dyDescent="0.25">
      <c r="A10523" s="62">
        <v>43221601</v>
      </c>
      <c r="B10523" s="63" t="s">
        <v>14627</v>
      </c>
    </row>
    <row r="10524" spans="1:2" x14ac:dyDescent="0.25">
      <c r="A10524" s="62">
        <v>43221602</v>
      </c>
      <c r="B10524" s="63" t="s">
        <v>6361</v>
      </c>
    </row>
    <row r="10525" spans="1:2" x14ac:dyDescent="0.25">
      <c r="A10525" s="62">
        <v>43221603</v>
      </c>
      <c r="B10525" s="63" t="s">
        <v>10819</v>
      </c>
    </row>
    <row r="10526" spans="1:2" x14ac:dyDescent="0.25">
      <c r="A10526" s="62">
        <v>43221701</v>
      </c>
      <c r="B10526" s="63" t="s">
        <v>12615</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8856</v>
      </c>
    </row>
    <row r="10530" spans="1:2" x14ac:dyDescent="0.25">
      <c r="A10530" s="62">
        <v>43221705</v>
      </c>
      <c r="B10530" s="63" t="s">
        <v>1845</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12333</v>
      </c>
    </row>
    <row r="10534" spans="1:2" x14ac:dyDescent="0.25">
      <c r="A10534" s="62">
        <v>43221709</v>
      </c>
      <c r="B10534" s="63" t="s">
        <v>3640</v>
      </c>
    </row>
    <row r="10535" spans="1:2" x14ac:dyDescent="0.25">
      <c r="A10535" s="62">
        <v>43221710</v>
      </c>
      <c r="B10535" s="63" t="s">
        <v>15473</v>
      </c>
    </row>
    <row r="10536" spans="1:2" x14ac:dyDescent="0.25">
      <c r="A10536" s="62">
        <v>43221711</v>
      </c>
      <c r="B10536" s="63" t="s">
        <v>13973</v>
      </c>
    </row>
    <row r="10537" spans="1:2" x14ac:dyDescent="0.25">
      <c r="A10537" s="62">
        <v>43221712</v>
      </c>
      <c r="B10537" s="63" t="s">
        <v>1156</v>
      </c>
    </row>
    <row r="10538" spans="1:2" x14ac:dyDescent="0.25">
      <c r="A10538" s="62">
        <v>43221713</v>
      </c>
      <c r="B10538" s="63" t="s">
        <v>13357</v>
      </c>
    </row>
    <row r="10539" spans="1:2" x14ac:dyDescent="0.25">
      <c r="A10539" s="62">
        <v>43221714</v>
      </c>
      <c r="B10539" s="63" t="s">
        <v>7180</v>
      </c>
    </row>
    <row r="10540" spans="1:2" x14ac:dyDescent="0.25">
      <c r="A10540" s="62">
        <v>43221715</v>
      </c>
      <c r="B10540" s="63" t="s">
        <v>8184</v>
      </c>
    </row>
    <row r="10541" spans="1:2" x14ac:dyDescent="0.25">
      <c r="A10541" s="62">
        <v>43221716</v>
      </c>
      <c r="B10541" s="63" t="s">
        <v>8917</v>
      </c>
    </row>
    <row r="10542" spans="1:2" x14ac:dyDescent="0.25">
      <c r="A10542" s="62">
        <v>43221717</v>
      </c>
      <c r="B10542" s="63" t="s">
        <v>9536</v>
      </c>
    </row>
    <row r="10543" spans="1:2" x14ac:dyDescent="0.25">
      <c r="A10543" s="62">
        <v>43221718</v>
      </c>
      <c r="B10543" s="63" t="s">
        <v>1112</v>
      </c>
    </row>
    <row r="10544" spans="1:2" x14ac:dyDescent="0.25">
      <c r="A10544" s="62">
        <v>43221719</v>
      </c>
      <c r="B10544" s="63" t="s">
        <v>4959</v>
      </c>
    </row>
    <row r="10545" spans="1:2" x14ac:dyDescent="0.25">
      <c r="A10545" s="62">
        <v>43221720</v>
      </c>
      <c r="B10545" s="63" t="s">
        <v>8355</v>
      </c>
    </row>
    <row r="10546" spans="1:2" x14ac:dyDescent="0.25">
      <c r="A10546" s="62">
        <v>43221721</v>
      </c>
      <c r="B10546" s="63" t="s">
        <v>17209</v>
      </c>
    </row>
    <row r="10547" spans="1:2" x14ac:dyDescent="0.25">
      <c r="A10547" s="62">
        <v>43221801</v>
      </c>
      <c r="B10547" s="63" t="s">
        <v>6689</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9551</v>
      </c>
    </row>
    <row r="10551" spans="1:2" x14ac:dyDescent="0.25">
      <c r="A10551" s="62">
        <v>43221805</v>
      </c>
      <c r="B10551" s="63" t="s">
        <v>11174</v>
      </c>
    </row>
    <row r="10552" spans="1:2" x14ac:dyDescent="0.25">
      <c r="A10552" s="62">
        <v>43221806</v>
      </c>
      <c r="B10552" s="63" t="s">
        <v>18412</v>
      </c>
    </row>
    <row r="10553" spans="1:2" x14ac:dyDescent="0.25">
      <c r="A10553" s="62">
        <v>43221807</v>
      </c>
      <c r="B10553" s="63" t="s">
        <v>12273</v>
      </c>
    </row>
    <row r="10554" spans="1:2" x14ac:dyDescent="0.25">
      <c r="A10554" s="62">
        <v>43221808</v>
      </c>
      <c r="B10554" s="63" t="s">
        <v>15944</v>
      </c>
    </row>
    <row r="10555" spans="1:2" x14ac:dyDescent="0.25">
      <c r="A10555" s="62">
        <v>43222501</v>
      </c>
      <c r="B10555" s="63" t="s">
        <v>9137</v>
      </c>
    </row>
    <row r="10556" spans="1:2" x14ac:dyDescent="0.25">
      <c r="A10556" s="62">
        <v>43222502</v>
      </c>
      <c r="B10556" s="63" t="s">
        <v>17877</v>
      </c>
    </row>
    <row r="10557" spans="1:2" x14ac:dyDescent="0.25">
      <c r="A10557" s="62">
        <v>43222503</v>
      </c>
      <c r="B10557" s="63" t="s">
        <v>3716</v>
      </c>
    </row>
    <row r="10558" spans="1:2" x14ac:dyDescent="0.25">
      <c r="A10558" s="62">
        <v>43222602</v>
      </c>
      <c r="B10558" s="63" t="s">
        <v>10017</v>
      </c>
    </row>
    <row r="10559" spans="1:2" x14ac:dyDescent="0.25">
      <c r="A10559" s="62">
        <v>43222604</v>
      </c>
      <c r="B10559" s="63" t="s">
        <v>8995</v>
      </c>
    </row>
    <row r="10560" spans="1:2" x14ac:dyDescent="0.25">
      <c r="A10560" s="62">
        <v>43222605</v>
      </c>
      <c r="B10560" s="63" t="s">
        <v>1248</v>
      </c>
    </row>
    <row r="10561" spans="1:2" x14ac:dyDescent="0.25">
      <c r="A10561" s="62">
        <v>43222606</v>
      </c>
      <c r="B10561" s="63" t="s">
        <v>11446</v>
      </c>
    </row>
    <row r="10562" spans="1:2" x14ac:dyDescent="0.25">
      <c r="A10562" s="62">
        <v>43222607</v>
      </c>
      <c r="B10562" s="63" t="s">
        <v>4956</v>
      </c>
    </row>
    <row r="10563" spans="1:2" x14ac:dyDescent="0.25">
      <c r="A10563" s="62">
        <v>43222608</v>
      </c>
      <c r="B10563" s="63" t="s">
        <v>8565</v>
      </c>
    </row>
    <row r="10564" spans="1:2" x14ac:dyDescent="0.25">
      <c r="A10564" s="62">
        <v>43222609</v>
      </c>
      <c r="B10564" s="63" t="s">
        <v>14485</v>
      </c>
    </row>
    <row r="10565" spans="1:2" x14ac:dyDescent="0.25">
      <c r="A10565" s="62">
        <v>43222610</v>
      </c>
      <c r="B10565" s="63" t="s">
        <v>4037</v>
      </c>
    </row>
    <row r="10566" spans="1:2" x14ac:dyDescent="0.25">
      <c r="A10566" s="62">
        <v>43222611</v>
      </c>
      <c r="B10566" s="63" t="s">
        <v>17180</v>
      </c>
    </row>
    <row r="10567" spans="1:2" x14ac:dyDescent="0.25">
      <c r="A10567" s="62">
        <v>43222612</v>
      </c>
      <c r="B10567" s="63" t="s">
        <v>16779</v>
      </c>
    </row>
    <row r="10568" spans="1:2" x14ac:dyDescent="0.25">
      <c r="A10568" s="62">
        <v>43222615</v>
      </c>
      <c r="B10568" s="63" t="s">
        <v>3496</v>
      </c>
    </row>
    <row r="10569" spans="1:2" x14ac:dyDescent="0.25">
      <c r="A10569" s="62">
        <v>43222619</v>
      </c>
      <c r="B10569" s="63" t="s">
        <v>3626</v>
      </c>
    </row>
    <row r="10570" spans="1:2" x14ac:dyDescent="0.25">
      <c r="A10570" s="62">
        <v>43222620</v>
      </c>
      <c r="B10570" s="63" t="s">
        <v>3146</v>
      </c>
    </row>
    <row r="10571" spans="1:2" x14ac:dyDescent="0.25">
      <c r="A10571" s="62">
        <v>43222621</v>
      </c>
      <c r="B10571" s="63" t="s">
        <v>4839</v>
      </c>
    </row>
    <row r="10572" spans="1:2" x14ac:dyDescent="0.25">
      <c r="A10572" s="62">
        <v>43222622</v>
      </c>
      <c r="B10572" s="63" t="s">
        <v>9965</v>
      </c>
    </row>
    <row r="10573" spans="1:2" x14ac:dyDescent="0.25">
      <c r="A10573" s="62">
        <v>43222623</v>
      </c>
      <c r="B10573" s="63" t="s">
        <v>18113</v>
      </c>
    </row>
    <row r="10574" spans="1:2" x14ac:dyDescent="0.25">
      <c r="A10574" s="62">
        <v>43222624</v>
      </c>
      <c r="B10574" s="63" t="s">
        <v>16885</v>
      </c>
    </row>
    <row r="10575" spans="1:2" x14ac:dyDescent="0.25">
      <c r="A10575" s="62">
        <v>43222625</v>
      </c>
      <c r="B10575" s="63" t="s">
        <v>611</v>
      </c>
    </row>
    <row r="10576" spans="1:2" x14ac:dyDescent="0.25">
      <c r="A10576" s="62">
        <v>43222626</v>
      </c>
      <c r="B10576" s="63" t="s">
        <v>6639</v>
      </c>
    </row>
    <row r="10577" spans="1:2" x14ac:dyDescent="0.25">
      <c r="A10577" s="62">
        <v>43222627</v>
      </c>
      <c r="B10577" s="63" t="s">
        <v>18226</v>
      </c>
    </row>
    <row r="10578" spans="1:2" x14ac:dyDescent="0.25">
      <c r="A10578" s="62">
        <v>43222628</v>
      </c>
      <c r="B10578" s="63" t="s">
        <v>11347</v>
      </c>
    </row>
    <row r="10579" spans="1:2" x14ac:dyDescent="0.25">
      <c r="A10579" s="62">
        <v>43222629</v>
      </c>
      <c r="B10579" s="63" t="s">
        <v>5685</v>
      </c>
    </row>
    <row r="10580" spans="1:2" x14ac:dyDescent="0.25">
      <c r="A10580" s="62">
        <v>43222630</v>
      </c>
      <c r="B10580" s="63" t="s">
        <v>13417</v>
      </c>
    </row>
    <row r="10581" spans="1:2" x14ac:dyDescent="0.25">
      <c r="A10581" s="62">
        <v>43222631</v>
      </c>
      <c r="B10581" s="63" t="s">
        <v>18585</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7545</v>
      </c>
    </row>
    <row r="10586" spans="1:2" x14ac:dyDescent="0.25">
      <c r="A10586" s="62">
        <v>43222801</v>
      </c>
      <c r="B10586" s="63" t="s">
        <v>3142</v>
      </c>
    </row>
    <row r="10587" spans="1:2" x14ac:dyDescent="0.25">
      <c r="A10587" s="62">
        <v>43222802</v>
      </c>
      <c r="B10587" s="63" t="s">
        <v>12252</v>
      </c>
    </row>
    <row r="10588" spans="1:2" x14ac:dyDescent="0.25">
      <c r="A10588" s="62">
        <v>43222803</v>
      </c>
      <c r="B10588" s="63" t="s">
        <v>11312</v>
      </c>
    </row>
    <row r="10589" spans="1:2" x14ac:dyDescent="0.25">
      <c r="A10589" s="62">
        <v>43222805</v>
      </c>
      <c r="B10589" s="63" t="s">
        <v>2660</v>
      </c>
    </row>
    <row r="10590" spans="1:2" x14ac:dyDescent="0.25">
      <c r="A10590" s="62">
        <v>43222806</v>
      </c>
      <c r="B10590" s="63" t="s">
        <v>8039</v>
      </c>
    </row>
    <row r="10591" spans="1:2" x14ac:dyDescent="0.25">
      <c r="A10591" s="62">
        <v>43222811</v>
      </c>
      <c r="B10591" s="63" t="s">
        <v>347</v>
      </c>
    </row>
    <row r="10592" spans="1:2" x14ac:dyDescent="0.25">
      <c r="A10592" s="62">
        <v>43222813</v>
      </c>
      <c r="B10592" s="63" t="s">
        <v>15037</v>
      </c>
    </row>
    <row r="10593" spans="1:2" x14ac:dyDescent="0.25">
      <c r="A10593" s="62">
        <v>43222814</v>
      </c>
      <c r="B10593" s="63" t="s">
        <v>5692</v>
      </c>
    </row>
    <row r="10594" spans="1:2" x14ac:dyDescent="0.25">
      <c r="A10594" s="62">
        <v>43222815</v>
      </c>
      <c r="B10594" s="63" t="s">
        <v>6329</v>
      </c>
    </row>
    <row r="10595" spans="1:2" x14ac:dyDescent="0.25">
      <c r="A10595" s="62">
        <v>43222816</v>
      </c>
      <c r="B10595" s="63" t="s">
        <v>9935</v>
      </c>
    </row>
    <row r="10596" spans="1:2" x14ac:dyDescent="0.25">
      <c r="A10596" s="62">
        <v>43222817</v>
      </c>
      <c r="B10596" s="63" t="s">
        <v>6939</v>
      </c>
    </row>
    <row r="10597" spans="1:2" x14ac:dyDescent="0.25">
      <c r="A10597" s="62">
        <v>43222818</v>
      </c>
      <c r="B10597" s="63" t="s">
        <v>5315</v>
      </c>
    </row>
    <row r="10598" spans="1:2" x14ac:dyDescent="0.25">
      <c r="A10598" s="62">
        <v>43222819</v>
      </c>
      <c r="B10598" s="63" t="s">
        <v>7414</v>
      </c>
    </row>
    <row r="10599" spans="1:2" x14ac:dyDescent="0.25">
      <c r="A10599" s="62">
        <v>43222820</v>
      </c>
      <c r="B10599" s="63" t="s">
        <v>16232</v>
      </c>
    </row>
    <row r="10600" spans="1:2" x14ac:dyDescent="0.25">
      <c r="A10600" s="62">
        <v>43222821</v>
      </c>
      <c r="B10600" s="63" t="s">
        <v>16986</v>
      </c>
    </row>
    <row r="10601" spans="1:2" x14ac:dyDescent="0.25">
      <c r="A10601" s="62">
        <v>43222822</v>
      </c>
      <c r="B10601" s="63" t="s">
        <v>748</v>
      </c>
    </row>
    <row r="10602" spans="1:2" x14ac:dyDescent="0.25">
      <c r="A10602" s="62">
        <v>43222823</v>
      </c>
      <c r="B10602" s="63" t="s">
        <v>13939</v>
      </c>
    </row>
    <row r="10603" spans="1:2" x14ac:dyDescent="0.25">
      <c r="A10603" s="62">
        <v>43222824</v>
      </c>
      <c r="B10603" s="63" t="s">
        <v>16897</v>
      </c>
    </row>
    <row r="10604" spans="1:2" x14ac:dyDescent="0.25">
      <c r="A10604" s="62">
        <v>43222825</v>
      </c>
      <c r="B10604" s="63" t="s">
        <v>11184</v>
      </c>
    </row>
    <row r="10605" spans="1:2" x14ac:dyDescent="0.25">
      <c r="A10605" s="62">
        <v>43222901</v>
      </c>
      <c r="B10605" s="63" t="s">
        <v>13980</v>
      </c>
    </row>
    <row r="10606" spans="1:2" x14ac:dyDescent="0.25">
      <c r="A10606" s="62">
        <v>43222902</v>
      </c>
      <c r="B10606" s="63" t="s">
        <v>12545</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12982</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2609</v>
      </c>
    </row>
    <row r="10615" spans="1:2" x14ac:dyDescent="0.25">
      <c r="A10615" s="62">
        <v>43223108</v>
      </c>
      <c r="B10615" s="63" t="s">
        <v>14931</v>
      </c>
    </row>
    <row r="10616" spans="1:2" x14ac:dyDescent="0.25">
      <c r="A10616" s="62">
        <v>43223109</v>
      </c>
      <c r="B10616" s="63" t="s">
        <v>17113</v>
      </c>
    </row>
    <row r="10617" spans="1:2" x14ac:dyDescent="0.25">
      <c r="A10617" s="62">
        <v>43223110</v>
      </c>
      <c r="B10617" s="63" t="s">
        <v>11272</v>
      </c>
    </row>
    <row r="10618" spans="1:2" x14ac:dyDescent="0.25">
      <c r="A10618" s="62">
        <v>43223111</v>
      </c>
      <c r="B10618" s="63" t="s">
        <v>10058</v>
      </c>
    </row>
    <row r="10619" spans="1:2" x14ac:dyDescent="0.25">
      <c r="A10619" s="62">
        <v>43223112</v>
      </c>
      <c r="B10619" s="63" t="s">
        <v>11613</v>
      </c>
    </row>
    <row r="10620" spans="1:2" x14ac:dyDescent="0.25">
      <c r="A10620" s="62">
        <v>43223113</v>
      </c>
      <c r="B10620" s="63" t="s">
        <v>2209</v>
      </c>
    </row>
    <row r="10621" spans="1:2" x14ac:dyDescent="0.25">
      <c r="A10621" s="62">
        <v>43223201</v>
      </c>
      <c r="B10621" s="63" t="s">
        <v>14549</v>
      </c>
    </row>
    <row r="10622" spans="1:2" x14ac:dyDescent="0.25">
      <c r="A10622" s="62">
        <v>43223202</v>
      </c>
      <c r="B10622" s="63" t="s">
        <v>16213</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8842</v>
      </c>
    </row>
    <row r="10626" spans="1:2" x14ac:dyDescent="0.25">
      <c r="A10626" s="62">
        <v>43223206</v>
      </c>
      <c r="B10626" s="63" t="s">
        <v>1941</v>
      </c>
    </row>
    <row r="10627" spans="1:2" x14ac:dyDescent="0.25">
      <c r="A10627" s="62">
        <v>43223207</v>
      </c>
      <c r="B10627" s="63" t="s">
        <v>13234</v>
      </c>
    </row>
    <row r="10628" spans="1:2" x14ac:dyDescent="0.25">
      <c r="A10628" s="62">
        <v>43223208</v>
      </c>
      <c r="B10628" s="63" t="s">
        <v>2990</v>
      </c>
    </row>
    <row r="10629" spans="1:2" x14ac:dyDescent="0.25">
      <c r="A10629" s="62">
        <v>43223209</v>
      </c>
      <c r="B10629" s="63" t="s">
        <v>4245</v>
      </c>
    </row>
    <row r="10630" spans="1:2" x14ac:dyDescent="0.25">
      <c r="A10630" s="62">
        <v>43223210</v>
      </c>
      <c r="B10630" s="63" t="s">
        <v>13119</v>
      </c>
    </row>
    <row r="10631" spans="1:2" x14ac:dyDescent="0.25">
      <c r="A10631" s="62">
        <v>43223211</v>
      </c>
      <c r="B10631" s="63" t="s">
        <v>8770</v>
      </c>
    </row>
    <row r="10632" spans="1:2" x14ac:dyDescent="0.25">
      <c r="A10632" s="62">
        <v>43223212</v>
      </c>
      <c r="B10632" s="63" t="s">
        <v>7945</v>
      </c>
    </row>
    <row r="10633" spans="1:2" x14ac:dyDescent="0.25">
      <c r="A10633" s="62">
        <v>43231501</v>
      </c>
      <c r="B10633" s="63" t="s">
        <v>1587</v>
      </c>
    </row>
    <row r="10634" spans="1:2" x14ac:dyDescent="0.25">
      <c r="A10634" s="62">
        <v>43231503</v>
      </c>
      <c r="B10634" s="63" t="s">
        <v>6286</v>
      </c>
    </row>
    <row r="10635" spans="1:2" x14ac:dyDescent="0.25">
      <c r="A10635" s="62">
        <v>43231505</v>
      </c>
      <c r="B10635" s="63" t="s">
        <v>14349</v>
      </c>
    </row>
    <row r="10636" spans="1:2" x14ac:dyDescent="0.25">
      <c r="A10636" s="62">
        <v>43231506</v>
      </c>
      <c r="B10636" s="63" t="s">
        <v>3854</v>
      </c>
    </row>
    <row r="10637" spans="1:2" x14ac:dyDescent="0.25">
      <c r="A10637" s="62">
        <v>43231507</v>
      </c>
      <c r="B10637" s="63" t="s">
        <v>14793</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8564</v>
      </c>
    </row>
    <row r="10641" spans="1:2" x14ac:dyDescent="0.25">
      <c r="A10641" s="62">
        <v>43231511</v>
      </c>
      <c r="B10641" s="63" t="s">
        <v>2780</v>
      </c>
    </row>
    <row r="10642" spans="1:2" x14ac:dyDescent="0.25">
      <c r="A10642" s="62">
        <v>43231512</v>
      </c>
      <c r="B10642" s="63" t="s">
        <v>4256</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4095</v>
      </c>
    </row>
    <row r="10647" spans="1:2" x14ac:dyDescent="0.25">
      <c r="A10647" s="62">
        <v>43231604</v>
      </c>
      <c r="B10647" s="63" t="s">
        <v>13171</v>
      </c>
    </row>
    <row r="10648" spans="1:2" x14ac:dyDescent="0.25">
      <c r="A10648" s="62">
        <v>43231605</v>
      </c>
      <c r="B10648" s="63" t="s">
        <v>5502</v>
      </c>
    </row>
    <row r="10649" spans="1:2" x14ac:dyDescent="0.25">
      <c r="A10649" s="62">
        <v>43232001</v>
      </c>
      <c r="B10649" s="63" t="s">
        <v>9323</v>
      </c>
    </row>
    <row r="10650" spans="1:2" x14ac:dyDescent="0.25">
      <c r="A10650" s="62">
        <v>43232002</v>
      </c>
      <c r="B10650" s="63" t="s">
        <v>15344</v>
      </c>
    </row>
    <row r="10651" spans="1:2" x14ac:dyDescent="0.25">
      <c r="A10651" s="62">
        <v>43232003</v>
      </c>
      <c r="B10651" s="63" t="s">
        <v>7965</v>
      </c>
    </row>
    <row r="10652" spans="1:2" x14ac:dyDescent="0.25">
      <c r="A10652" s="62">
        <v>43232004</v>
      </c>
      <c r="B10652" s="63" t="s">
        <v>14312</v>
      </c>
    </row>
    <row r="10653" spans="1:2" x14ac:dyDescent="0.25">
      <c r="A10653" s="62">
        <v>43232005</v>
      </c>
      <c r="B10653" s="63" t="s">
        <v>6858</v>
      </c>
    </row>
    <row r="10654" spans="1:2" x14ac:dyDescent="0.25">
      <c r="A10654" s="62">
        <v>43232101</v>
      </c>
      <c r="B10654" s="63" t="s">
        <v>14514</v>
      </c>
    </row>
    <row r="10655" spans="1:2" x14ac:dyDescent="0.25">
      <c r="A10655" s="62">
        <v>43232102</v>
      </c>
      <c r="B10655" s="63" t="s">
        <v>11696</v>
      </c>
    </row>
    <row r="10656" spans="1:2" x14ac:dyDescent="0.25">
      <c r="A10656" s="62">
        <v>43232103</v>
      </c>
      <c r="B10656" s="63" t="s">
        <v>12032</v>
      </c>
    </row>
    <row r="10657" spans="1:2" x14ac:dyDescent="0.25">
      <c r="A10657" s="62">
        <v>43232104</v>
      </c>
      <c r="B10657" s="63" t="s">
        <v>2094</v>
      </c>
    </row>
    <row r="10658" spans="1:2" x14ac:dyDescent="0.25">
      <c r="A10658" s="62">
        <v>43232105</v>
      </c>
      <c r="B10658" s="63" t="s">
        <v>11020</v>
      </c>
    </row>
    <row r="10659" spans="1:2" x14ac:dyDescent="0.25">
      <c r="A10659" s="62">
        <v>43232106</v>
      </c>
      <c r="B10659" s="63" t="s">
        <v>2528</v>
      </c>
    </row>
    <row r="10660" spans="1:2" x14ac:dyDescent="0.25">
      <c r="A10660" s="62">
        <v>43232107</v>
      </c>
      <c r="B10660" s="63" t="s">
        <v>16820</v>
      </c>
    </row>
    <row r="10661" spans="1:2" x14ac:dyDescent="0.25">
      <c r="A10661" s="62">
        <v>43232108</v>
      </c>
      <c r="B10661" s="63" t="s">
        <v>1145</v>
      </c>
    </row>
    <row r="10662" spans="1:2" x14ac:dyDescent="0.25">
      <c r="A10662" s="62">
        <v>43232110</v>
      </c>
      <c r="B10662" s="63" t="s">
        <v>13507</v>
      </c>
    </row>
    <row r="10663" spans="1:2" x14ac:dyDescent="0.25">
      <c r="A10663" s="62">
        <v>43232111</v>
      </c>
      <c r="B10663" s="63" t="s">
        <v>16235</v>
      </c>
    </row>
    <row r="10664" spans="1:2" x14ac:dyDescent="0.25">
      <c r="A10664" s="62">
        <v>43232112</v>
      </c>
      <c r="B10664" s="63" t="s">
        <v>1631</v>
      </c>
    </row>
    <row r="10665" spans="1:2" x14ac:dyDescent="0.25">
      <c r="A10665" s="62">
        <v>43232201</v>
      </c>
      <c r="B10665" s="63" t="s">
        <v>7432</v>
      </c>
    </row>
    <row r="10666" spans="1:2" x14ac:dyDescent="0.25">
      <c r="A10666" s="62">
        <v>43232202</v>
      </c>
      <c r="B10666" s="63" t="s">
        <v>7392</v>
      </c>
    </row>
    <row r="10667" spans="1:2" x14ac:dyDescent="0.25">
      <c r="A10667" s="62">
        <v>43232203</v>
      </c>
      <c r="B10667" s="63" t="s">
        <v>4476</v>
      </c>
    </row>
    <row r="10668" spans="1:2" x14ac:dyDescent="0.25">
      <c r="A10668" s="62">
        <v>43232301</v>
      </c>
      <c r="B10668" s="63" t="s">
        <v>3347</v>
      </c>
    </row>
    <row r="10669" spans="1:2" x14ac:dyDescent="0.25">
      <c r="A10669" s="62">
        <v>43232302</v>
      </c>
      <c r="B10669" s="63" t="s">
        <v>17921</v>
      </c>
    </row>
    <row r="10670" spans="1:2" x14ac:dyDescent="0.25">
      <c r="A10670" s="62">
        <v>43232303</v>
      </c>
      <c r="B10670" s="63" t="s">
        <v>16414</v>
      </c>
    </row>
    <row r="10671" spans="1:2" x14ac:dyDescent="0.25">
      <c r="A10671" s="62">
        <v>43232304</v>
      </c>
      <c r="B10671" s="63" t="s">
        <v>11336</v>
      </c>
    </row>
    <row r="10672" spans="1:2" x14ac:dyDescent="0.25">
      <c r="A10672" s="62">
        <v>43232305</v>
      </c>
      <c r="B10672" s="63" t="s">
        <v>6906</v>
      </c>
    </row>
    <row r="10673" spans="1:2" x14ac:dyDescent="0.25">
      <c r="A10673" s="62">
        <v>43232306</v>
      </c>
      <c r="B10673" s="63" t="s">
        <v>12957</v>
      </c>
    </row>
    <row r="10674" spans="1:2" x14ac:dyDescent="0.25">
      <c r="A10674" s="62">
        <v>43232307</v>
      </c>
      <c r="B10674" s="63" t="s">
        <v>4960</v>
      </c>
    </row>
    <row r="10675" spans="1:2" x14ac:dyDescent="0.25">
      <c r="A10675" s="62">
        <v>43232309</v>
      </c>
      <c r="B10675" s="63" t="s">
        <v>2477</v>
      </c>
    </row>
    <row r="10676" spans="1:2" x14ac:dyDescent="0.25">
      <c r="A10676" s="62">
        <v>43232310</v>
      </c>
      <c r="B10676" s="63" t="s">
        <v>4385</v>
      </c>
    </row>
    <row r="10677" spans="1:2" x14ac:dyDescent="0.25">
      <c r="A10677" s="62">
        <v>43232311</v>
      </c>
      <c r="B10677" s="63" t="s">
        <v>3661</v>
      </c>
    </row>
    <row r="10678" spans="1:2" x14ac:dyDescent="0.25">
      <c r="A10678" s="62">
        <v>43232312</v>
      </c>
      <c r="B10678" s="63" t="s">
        <v>9481</v>
      </c>
    </row>
    <row r="10679" spans="1:2" x14ac:dyDescent="0.25">
      <c r="A10679" s="62">
        <v>43232313</v>
      </c>
      <c r="B10679" s="63" t="s">
        <v>1001</v>
      </c>
    </row>
    <row r="10680" spans="1:2" x14ac:dyDescent="0.25">
      <c r="A10680" s="62">
        <v>43232401</v>
      </c>
      <c r="B10680" s="63" t="s">
        <v>12954</v>
      </c>
    </row>
    <row r="10681" spans="1:2" x14ac:dyDescent="0.25">
      <c r="A10681" s="62">
        <v>43232402</v>
      </c>
      <c r="B10681" s="63" t="s">
        <v>9076</v>
      </c>
    </row>
    <row r="10682" spans="1:2" x14ac:dyDescent="0.25">
      <c r="A10682" s="62">
        <v>43232403</v>
      </c>
      <c r="B10682" s="63" t="s">
        <v>2560</v>
      </c>
    </row>
    <row r="10683" spans="1:2" x14ac:dyDescent="0.25">
      <c r="A10683" s="62">
        <v>43232404</v>
      </c>
      <c r="B10683" s="63" t="s">
        <v>10046</v>
      </c>
    </row>
    <row r="10684" spans="1:2" x14ac:dyDescent="0.25">
      <c r="A10684" s="62">
        <v>43232405</v>
      </c>
      <c r="B10684" s="63" t="s">
        <v>12905</v>
      </c>
    </row>
    <row r="10685" spans="1:2" x14ac:dyDescent="0.25">
      <c r="A10685" s="62">
        <v>43232406</v>
      </c>
      <c r="B10685" s="63" t="s">
        <v>3091</v>
      </c>
    </row>
    <row r="10686" spans="1:2" x14ac:dyDescent="0.25">
      <c r="A10686" s="62">
        <v>43232407</v>
      </c>
      <c r="B10686" s="63" t="s">
        <v>5402</v>
      </c>
    </row>
    <row r="10687" spans="1:2" x14ac:dyDescent="0.25">
      <c r="A10687" s="62">
        <v>43232408</v>
      </c>
      <c r="B10687" s="63" t="s">
        <v>16273</v>
      </c>
    </row>
    <row r="10688" spans="1:2" x14ac:dyDescent="0.25">
      <c r="A10688" s="62">
        <v>43232409</v>
      </c>
      <c r="B10688" s="63" t="s">
        <v>7704</v>
      </c>
    </row>
    <row r="10689" spans="1:2" x14ac:dyDescent="0.25">
      <c r="A10689" s="62">
        <v>43232501</v>
      </c>
      <c r="B10689" s="63" t="s">
        <v>17578</v>
      </c>
    </row>
    <row r="10690" spans="1:2" x14ac:dyDescent="0.25">
      <c r="A10690" s="62">
        <v>43232502</v>
      </c>
      <c r="B10690" s="63" t="s">
        <v>5504</v>
      </c>
    </row>
    <row r="10691" spans="1:2" x14ac:dyDescent="0.25">
      <c r="A10691" s="62">
        <v>43232503</v>
      </c>
      <c r="B10691" s="63" t="s">
        <v>3608</v>
      </c>
    </row>
    <row r="10692" spans="1:2" x14ac:dyDescent="0.25">
      <c r="A10692" s="62">
        <v>43232504</v>
      </c>
      <c r="B10692" s="63" t="s">
        <v>11962</v>
      </c>
    </row>
    <row r="10693" spans="1:2" x14ac:dyDescent="0.25">
      <c r="A10693" s="62">
        <v>43232601</v>
      </c>
      <c r="B10693" s="63" t="s">
        <v>6456</v>
      </c>
    </row>
    <row r="10694" spans="1:2" x14ac:dyDescent="0.25">
      <c r="A10694" s="62">
        <v>43232602</v>
      </c>
      <c r="B10694" s="63" t="s">
        <v>1628</v>
      </c>
    </row>
    <row r="10695" spans="1:2" x14ac:dyDescent="0.25">
      <c r="A10695" s="62">
        <v>43232603</v>
      </c>
      <c r="B10695" s="63" t="s">
        <v>11702</v>
      </c>
    </row>
    <row r="10696" spans="1:2" x14ac:dyDescent="0.25">
      <c r="A10696" s="62">
        <v>43232604</v>
      </c>
      <c r="B10696" s="63" t="s">
        <v>15858</v>
      </c>
    </row>
    <row r="10697" spans="1:2" x14ac:dyDescent="0.25">
      <c r="A10697" s="62">
        <v>43232605</v>
      </c>
      <c r="B10697" s="63" t="s">
        <v>17058</v>
      </c>
    </row>
    <row r="10698" spans="1:2" x14ac:dyDescent="0.25">
      <c r="A10698" s="62">
        <v>43232606</v>
      </c>
      <c r="B10698" s="63" t="s">
        <v>12382</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2964</v>
      </c>
    </row>
    <row r="10703" spans="1:2" x14ac:dyDescent="0.25">
      <c r="A10703" s="62">
        <v>43232611</v>
      </c>
      <c r="B10703" s="63" t="s">
        <v>12323</v>
      </c>
    </row>
    <row r="10704" spans="1:2" x14ac:dyDescent="0.25">
      <c r="A10704" s="62">
        <v>43232612</v>
      </c>
      <c r="B10704" s="63" t="s">
        <v>2375</v>
      </c>
    </row>
    <row r="10705" spans="1:2" x14ac:dyDescent="0.25">
      <c r="A10705" s="62">
        <v>43232701</v>
      </c>
      <c r="B10705" s="63" t="s">
        <v>11317</v>
      </c>
    </row>
    <row r="10706" spans="1:2" x14ac:dyDescent="0.25">
      <c r="A10706" s="62">
        <v>43232702</v>
      </c>
      <c r="B10706" s="63" t="s">
        <v>17065</v>
      </c>
    </row>
    <row r="10707" spans="1:2" x14ac:dyDescent="0.25">
      <c r="A10707" s="62">
        <v>43232703</v>
      </c>
      <c r="B10707" s="63" t="s">
        <v>16083</v>
      </c>
    </row>
    <row r="10708" spans="1:2" x14ac:dyDescent="0.25">
      <c r="A10708" s="62">
        <v>43232704</v>
      </c>
      <c r="B10708" s="63" t="s">
        <v>17901</v>
      </c>
    </row>
    <row r="10709" spans="1:2" x14ac:dyDescent="0.25">
      <c r="A10709" s="62">
        <v>43232705</v>
      </c>
      <c r="B10709" s="63" t="s">
        <v>2029</v>
      </c>
    </row>
    <row r="10710" spans="1:2" x14ac:dyDescent="0.25">
      <c r="A10710" s="62">
        <v>43232801</v>
      </c>
      <c r="B10710" s="63" t="s">
        <v>1188</v>
      </c>
    </row>
    <row r="10711" spans="1:2" x14ac:dyDescent="0.25">
      <c r="A10711" s="62">
        <v>43232802</v>
      </c>
      <c r="B10711" s="63" t="s">
        <v>8458</v>
      </c>
    </row>
    <row r="10712" spans="1:2" x14ac:dyDescent="0.25">
      <c r="A10712" s="62">
        <v>43232803</v>
      </c>
      <c r="B10712" s="63" t="s">
        <v>1226</v>
      </c>
    </row>
    <row r="10713" spans="1:2" x14ac:dyDescent="0.25">
      <c r="A10713" s="62">
        <v>43232804</v>
      </c>
      <c r="B10713" s="63" t="s">
        <v>8472</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2657</v>
      </c>
    </row>
    <row r="10720" spans="1:2" x14ac:dyDescent="0.25">
      <c r="A10720" s="62">
        <v>43232907</v>
      </c>
      <c r="B10720" s="63" t="s">
        <v>6508</v>
      </c>
    </row>
    <row r="10721" spans="1:2" x14ac:dyDescent="0.25">
      <c r="A10721" s="62">
        <v>43232908</v>
      </c>
      <c r="B10721" s="63" t="s">
        <v>18392</v>
      </c>
    </row>
    <row r="10722" spans="1:2" x14ac:dyDescent="0.25">
      <c r="A10722" s="62">
        <v>43232909</v>
      </c>
      <c r="B10722" s="63" t="s">
        <v>6537</v>
      </c>
    </row>
    <row r="10723" spans="1:2" x14ac:dyDescent="0.25">
      <c r="A10723" s="62">
        <v>43232910</v>
      </c>
      <c r="B10723" s="63" t="s">
        <v>9007</v>
      </c>
    </row>
    <row r="10724" spans="1:2" x14ac:dyDescent="0.25">
      <c r="A10724" s="62">
        <v>43232911</v>
      </c>
      <c r="B10724" s="63" t="s">
        <v>3299</v>
      </c>
    </row>
    <row r="10725" spans="1:2" x14ac:dyDescent="0.25">
      <c r="A10725" s="62">
        <v>43232912</v>
      </c>
      <c r="B10725" s="63" t="s">
        <v>2619</v>
      </c>
    </row>
    <row r="10726" spans="1:2" x14ac:dyDescent="0.25">
      <c r="A10726" s="62">
        <v>43232913</v>
      </c>
      <c r="B10726" s="63" t="s">
        <v>3762</v>
      </c>
    </row>
    <row r="10727" spans="1:2" x14ac:dyDescent="0.25">
      <c r="A10727" s="62">
        <v>43232914</v>
      </c>
      <c r="B10727" s="63" t="s">
        <v>8779</v>
      </c>
    </row>
    <row r="10728" spans="1:2" x14ac:dyDescent="0.25">
      <c r="A10728" s="62">
        <v>43232915</v>
      </c>
      <c r="B10728" s="63" t="s">
        <v>17406</v>
      </c>
    </row>
    <row r="10729" spans="1:2" x14ac:dyDescent="0.25">
      <c r="A10729" s="62">
        <v>43233001</v>
      </c>
      <c r="B10729" s="63" t="s">
        <v>7340</v>
      </c>
    </row>
    <row r="10730" spans="1:2" x14ac:dyDescent="0.25">
      <c r="A10730" s="62">
        <v>43233002</v>
      </c>
      <c r="B10730" s="63" t="s">
        <v>2057</v>
      </c>
    </row>
    <row r="10731" spans="1:2" x14ac:dyDescent="0.25">
      <c r="A10731" s="62">
        <v>43233004</v>
      </c>
      <c r="B10731" s="63" t="s">
        <v>5182</v>
      </c>
    </row>
    <row r="10732" spans="1:2" x14ac:dyDescent="0.25">
      <c r="A10732" s="62">
        <v>43233201</v>
      </c>
      <c r="B10732" s="63" t="s">
        <v>3102</v>
      </c>
    </row>
    <row r="10733" spans="1:2" x14ac:dyDescent="0.25">
      <c r="A10733" s="62">
        <v>43233203</v>
      </c>
      <c r="B10733" s="63" t="s">
        <v>13701</v>
      </c>
    </row>
    <row r="10734" spans="1:2" x14ac:dyDescent="0.25">
      <c r="A10734" s="62">
        <v>43233204</v>
      </c>
      <c r="B10734" s="63" t="s">
        <v>307</v>
      </c>
    </row>
    <row r="10735" spans="1:2" x14ac:dyDescent="0.25">
      <c r="A10735" s="62">
        <v>43233205</v>
      </c>
      <c r="B10735" s="63" t="s">
        <v>16674</v>
      </c>
    </row>
    <row r="10736" spans="1:2" x14ac:dyDescent="0.25">
      <c r="A10736" s="62">
        <v>43233401</v>
      </c>
      <c r="B10736" s="63" t="s">
        <v>4478</v>
      </c>
    </row>
    <row r="10737" spans="1:2" x14ac:dyDescent="0.25">
      <c r="A10737" s="62">
        <v>43233402</v>
      </c>
      <c r="B10737" s="63" t="s">
        <v>715</v>
      </c>
    </row>
    <row r="10738" spans="1:2" x14ac:dyDescent="0.25">
      <c r="A10738" s="62">
        <v>43233403</v>
      </c>
      <c r="B10738" s="63" t="s">
        <v>7171</v>
      </c>
    </row>
    <row r="10739" spans="1:2" x14ac:dyDescent="0.25">
      <c r="A10739" s="62">
        <v>43233404</v>
      </c>
      <c r="B10739" s="63" t="s">
        <v>10567</v>
      </c>
    </row>
    <row r="10740" spans="1:2" x14ac:dyDescent="0.25">
      <c r="A10740" s="62">
        <v>43233405</v>
      </c>
      <c r="B10740" s="63" t="s">
        <v>13156</v>
      </c>
    </row>
    <row r="10741" spans="1:2" x14ac:dyDescent="0.25">
      <c r="A10741" s="62">
        <v>43233406</v>
      </c>
      <c r="B10741" s="63" t="s">
        <v>14144</v>
      </c>
    </row>
    <row r="10742" spans="1:2" x14ac:dyDescent="0.25">
      <c r="A10742" s="62">
        <v>43233407</v>
      </c>
      <c r="B10742" s="63" t="s">
        <v>11157</v>
      </c>
    </row>
    <row r="10743" spans="1:2" x14ac:dyDescent="0.25">
      <c r="A10743" s="62">
        <v>43233410</v>
      </c>
      <c r="B10743" s="63" t="s">
        <v>5768</v>
      </c>
    </row>
    <row r="10744" spans="1:2" x14ac:dyDescent="0.25">
      <c r="A10744" s="62">
        <v>43233411</v>
      </c>
      <c r="B10744" s="63" t="s">
        <v>13197</v>
      </c>
    </row>
    <row r="10745" spans="1:2" x14ac:dyDescent="0.25">
      <c r="A10745" s="62">
        <v>43233413</v>
      </c>
      <c r="B10745" s="63" t="s">
        <v>17442</v>
      </c>
    </row>
    <row r="10746" spans="1:2" x14ac:dyDescent="0.25">
      <c r="A10746" s="62">
        <v>43233414</v>
      </c>
      <c r="B10746" s="63" t="s">
        <v>12793</v>
      </c>
    </row>
    <row r="10747" spans="1:2" x14ac:dyDescent="0.25">
      <c r="A10747" s="62">
        <v>43233415</v>
      </c>
      <c r="B10747" s="63" t="s">
        <v>7722</v>
      </c>
    </row>
    <row r="10748" spans="1:2" x14ac:dyDescent="0.25">
      <c r="A10748" s="62">
        <v>43233501</v>
      </c>
      <c r="B10748" s="63" t="s">
        <v>6214</v>
      </c>
    </row>
    <row r="10749" spans="1:2" x14ac:dyDescent="0.25">
      <c r="A10749" s="62">
        <v>43233502</v>
      </c>
      <c r="B10749" s="63" t="s">
        <v>1389</v>
      </c>
    </row>
    <row r="10750" spans="1:2" x14ac:dyDescent="0.25">
      <c r="A10750" s="62">
        <v>43233503</v>
      </c>
      <c r="B10750" s="63" t="s">
        <v>16895</v>
      </c>
    </row>
    <row r="10751" spans="1:2" x14ac:dyDescent="0.25">
      <c r="A10751" s="62">
        <v>43233504</v>
      </c>
      <c r="B10751" s="63" t="s">
        <v>3265</v>
      </c>
    </row>
    <row r="10752" spans="1:2" x14ac:dyDescent="0.25">
      <c r="A10752" s="62">
        <v>43233505</v>
      </c>
      <c r="B10752" s="63" t="s">
        <v>16334</v>
      </c>
    </row>
    <row r="10753" spans="1:2" x14ac:dyDescent="0.25">
      <c r="A10753" s="62">
        <v>43233506</v>
      </c>
      <c r="B10753" s="63" t="s">
        <v>11379</v>
      </c>
    </row>
    <row r="10754" spans="1:2" x14ac:dyDescent="0.25">
      <c r="A10754" s="62">
        <v>43233507</v>
      </c>
      <c r="B10754" s="63" t="s">
        <v>2280</v>
      </c>
    </row>
    <row r="10755" spans="1:2" x14ac:dyDescent="0.25">
      <c r="A10755" s="62">
        <v>43233508</v>
      </c>
      <c r="B10755" s="63" t="s">
        <v>2568</v>
      </c>
    </row>
    <row r="10756" spans="1:2" x14ac:dyDescent="0.25">
      <c r="A10756" s="62">
        <v>43233509</v>
      </c>
      <c r="B10756" s="63" t="s">
        <v>10109</v>
      </c>
    </row>
    <row r="10757" spans="1:2" x14ac:dyDescent="0.25">
      <c r="A10757" s="62">
        <v>43233510</v>
      </c>
      <c r="B10757" s="63" t="s">
        <v>10148</v>
      </c>
    </row>
    <row r="10758" spans="1:2" x14ac:dyDescent="0.25">
      <c r="A10758" s="62">
        <v>43233511</v>
      </c>
      <c r="B10758" s="63" t="s">
        <v>7994</v>
      </c>
    </row>
    <row r="10759" spans="1:2" x14ac:dyDescent="0.25">
      <c r="A10759" s="62">
        <v>44101501</v>
      </c>
      <c r="B10759" s="63" t="s">
        <v>7531</v>
      </c>
    </row>
    <row r="10760" spans="1:2" x14ac:dyDescent="0.25">
      <c r="A10760" s="62">
        <v>44101502</v>
      </c>
      <c r="B10760" s="63" t="s">
        <v>6057</v>
      </c>
    </row>
    <row r="10761" spans="1:2" x14ac:dyDescent="0.25">
      <c r="A10761" s="62">
        <v>44101503</v>
      </c>
      <c r="B10761" s="63" t="s">
        <v>18742</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12211</v>
      </c>
    </row>
    <row r="10765" spans="1:2" x14ac:dyDescent="0.25">
      <c r="A10765" s="62">
        <v>44101601</v>
      </c>
      <c r="B10765" s="63" t="s">
        <v>3161</v>
      </c>
    </row>
    <row r="10766" spans="1:2" x14ac:dyDescent="0.25">
      <c r="A10766" s="62">
        <v>44101602</v>
      </c>
      <c r="B10766" s="63" t="s">
        <v>3780</v>
      </c>
    </row>
    <row r="10767" spans="1:2" x14ac:dyDescent="0.25">
      <c r="A10767" s="62">
        <v>44101603</v>
      </c>
      <c r="B10767" s="63" t="s">
        <v>11876</v>
      </c>
    </row>
    <row r="10768" spans="1:2" x14ac:dyDescent="0.25">
      <c r="A10768" s="62">
        <v>44101604</v>
      </c>
      <c r="B10768" s="63" t="s">
        <v>4824</v>
      </c>
    </row>
    <row r="10769" spans="1:2" x14ac:dyDescent="0.25">
      <c r="A10769" s="62">
        <v>44101605</v>
      </c>
      <c r="B10769" s="63" t="s">
        <v>2744</v>
      </c>
    </row>
    <row r="10770" spans="1:2" x14ac:dyDescent="0.25">
      <c r="A10770" s="62">
        <v>44101606</v>
      </c>
      <c r="B10770" s="63" t="s">
        <v>15395</v>
      </c>
    </row>
    <row r="10771" spans="1:2" x14ac:dyDescent="0.25">
      <c r="A10771" s="62">
        <v>44101701</v>
      </c>
      <c r="B10771" s="63" t="s">
        <v>13299</v>
      </c>
    </row>
    <row r="10772" spans="1:2" x14ac:dyDescent="0.25">
      <c r="A10772" s="62">
        <v>44101702</v>
      </c>
      <c r="B10772" s="63" t="s">
        <v>508</v>
      </c>
    </row>
    <row r="10773" spans="1:2" x14ac:dyDescent="0.25">
      <c r="A10773" s="62">
        <v>44101703</v>
      </c>
      <c r="B10773" s="63" t="s">
        <v>10133</v>
      </c>
    </row>
    <row r="10774" spans="1:2" x14ac:dyDescent="0.25">
      <c r="A10774" s="62">
        <v>44101704</v>
      </c>
      <c r="B10774" s="63" t="s">
        <v>4529</v>
      </c>
    </row>
    <row r="10775" spans="1:2" x14ac:dyDescent="0.25">
      <c r="A10775" s="62">
        <v>44101705</v>
      </c>
      <c r="B10775" s="63" t="s">
        <v>18099</v>
      </c>
    </row>
    <row r="10776" spans="1:2" x14ac:dyDescent="0.25">
      <c r="A10776" s="62">
        <v>44101706</v>
      </c>
      <c r="B10776" s="63" t="s">
        <v>16567</v>
      </c>
    </row>
    <row r="10777" spans="1:2" x14ac:dyDescent="0.25">
      <c r="A10777" s="62">
        <v>44101707</v>
      </c>
      <c r="B10777" s="63" t="s">
        <v>18133</v>
      </c>
    </row>
    <row r="10778" spans="1:2" x14ac:dyDescent="0.25">
      <c r="A10778" s="62">
        <v>44101708</v>
      </c>
      <c r="B10778" s="63" t="s">
        <v>8156</v>
      </c>
    </row>
    <row r="10779" spans="1:2" x14ac:dyDescent="0.25">
      <c r="A10779" s="62">
        <v>44101709</v>
      </c>
      <c r="B10779" s="63" t="s">
        <v>4819</v>
      </c>
    </row>
    <row r="10780" spans="1:2" x14ac:dyDescent="0.25">
      <c r="A10780" s="62">
        <v>44101710</v>
      </c>
      <c r="B10780" s="63" t="s">
        <v>13979</v>
      </c>
    </row>
    <row r="10781" spans="1:2" x14ac:dyDescent="0.25">
      <c r="A10781" s="62">
        <v>44101711</v>
      </c>
      <c r="B10781" s="63" t="s">
        <v>12341</v>
      </c>
    </row>
    <row r="10782" spans="1:2" x14ac:dyDescent="0.25">
      <c r="A10782" s="62">
        <v>44101712</v>
      </c>
      <c r="B10782" s="63" t="s">
        <v>16646</v>
      </c>
    </row>
    <row r="10783" spans="1:2" x14ac:dyDescent="0.25">
      <c r="A10783" s="62">
        <v>44101713</v>
      </c>
      <c r="B10783" s="63" t="s">
        <v>15118</v>
      </c>
    </row>
    <row r="10784" spans="1:2" x14ac:dyDescent="0.25">
      <c r="A10784" s="62">
        <v>44101714</v>
      </c>
      <c r="B10784" s="63" t="s">
        <v>1212</v>
      </c>
    </row>
    <row r="10785" spans="1:2" x14ac:dyDescent="0.25">
      <c r="A10785" s="62">
        <v>44101715</v>
      </c>
      <c r="B10785" s="63" t="s">
        <v>5941</v>
      </c>
    </row>
    <row r="10786" spans="1:2" x14ac:dyDescent="0.25">
      <c r="A10786" s="62">
        <v>44101716</v>
      </c>
      <c r="B10786" s="63" t="s">
        <v>16034</v>
      </c>
    </row>
    <row r="10787" spans="1:2" x14ac:dyDescent="0.25">
      <c r="A10787" s="62">
        <v>44101718</v>
      </c>
      <c r="B10787" s="63" t="s">
        <v>6606</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767</v>
      </c>
    </row>
    <row r="10791" spans="1:2" x14ac:dyDescent="0.25">
      <c r="A10791" s="62">
        <v>44101722</v>
      </c>
      <c r="B10791" s="63" t="s">
        <v>2438</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9309</v>
      </c>
    </row>
    <row r="10796" spans="1:2" x14ac:dyDescent="0.25">
      <c r="A10796" s="62">
        <v>44101727</v>
      </c>
      <c r="B10796" s="63" t="s">
        <v>14321</v>
      </c>
    </row>
    <row r="10797" spans="1:2" x14ac:dyDescent="0.25">
      <c r="A10797" s="62">
        <v>44101728</v>
      </c>
      <c r="B10797" s="63" t="s">
        <v>708</v>
      </c>
    </row>
    <row r="10798" spans="1:2" x14ac:dyDescent="0.25">
      <c r="A10798" s="62">
        <v>44101729</v>
      </c>
      <c r="B10798" s="63" t="s">
        <v>8397</v>
      </c>
    </row>
    <row r="10799" spans="1:2" x14ac:dyDescent="0.25">
      <c r="A10799" s="62">
        <v>44101801</v>
      </c>
      <c r="B10799" s="63" t="s">
        <v>16784</v>
      </c>
    </row>
    <row r="10800" spans="1:2" x14ac:dyDescent="0.25">
      <c r="A10800" s="62">
        <v>44101802</v>
      </c>
      <c r="B10800" s="63" t="s">
        <v>14421</v>
      </c>
    </row>
    <row r="10801" spans="1:2" x14ac:dyDescent="0.25">
      <c r="A10801" s="62">
        <v>44101803</v>
      </c>
      <c r="B10801" s="63" t="s">
        <v>2946</v>
      </c>
    </row>
    <row r="10802" spans="1:2" x14ac:dyDescent="0.25">
      <c r="A10802" s="62">
        <v>44101804</v>
      </c>
      <c r="B10802" s="63" t="s">
        <v>1005</v>
      </c>
    </row>
    <row r="10803" spans="1:2" x14ac:dyDescent="0.25">
      <c r="A10803" s="62">
        <v>44101805</v>
      </c>
      <c r="B10803" s="63" t="s">
        <v>8499</v>
      </c>
    </row>
    <row r="10804" spans="1:2" x14ac:dyDescent="0.25">
      <c r="A10804" s="62">
        <v>44101806</v>
      </c>
      <c r="B10804" s="63" t="s">
        <v>18105</v>
      </c>
    </row>
    <row r="10805" spans="1:2" x14ac:dyDescent="0.25">
      <c r="A10805" s="62">
        <v>44101901</v>
      </c>
      <c r="B10805" s="63" t="s">
        <v>16455</v>
      </c>
    </row>
    <row r="10806" spans="1:2" x14ac:dyDescent="0.25">
      <c r="A10806" s="62">
        <v>44101902</v>
      </c>
      <c r="B10806" s="63" t="s">
        <v>18136</v>
      </c>
    </row>
    <row r="10807" spans="1:2" x14ac:dyDescent="0.25">
      <c r="A10807" s="62">
        <v>44102001</v>
      </c>
      <c r="B10807" s="63" t="s">
        <v>14609</v>
      </c>
    </row>
    <row r="10808" spans="1:2" x14ac:dyDescent="0.25">
      <c r="A10808" s="62">
        <v>44102002</v>
      </c>
      <c r="B10808" s="63" t="s">
        <v>11823</v>
      </c>
    </row>
    <row r="10809" spans="1:2" x14ac:dyDescent="0.25">
      <c r="A10809" s="62">
        <v>44102003</v>
      </c>
      <c r="B10809" s="63" t="s">
        <v>1502</v>
      </c>
    </row>
    <row r="10810" spans="1:2" x14ac:dyDescent="0.25">
      <c r="A10810" s="62">
        <v>44102004</v>
      </c>
      <c r="B10810" s="63" t="s">
        <v>7493</v>
      </c>
    </row>
    <row r="10811" spans="1:2" x14ac:dyDescent="0.25">
      <c r="A10811" s="62">
        <v>44102101</v>
      </c>
      <c r="B10811" s="63" t="s">
        <v>863</v>
      </c>
    </row>
    <row r="10812" spans="1:2" x14ac:dyDescent="0.25">
      <c r="A10812" s="62">
        <v>44102102</v>
      </c>
      <c r="B10812" s="63" t="s">
        <v>1821</v>
      </c>
    </row>
    <row r="10813" spans="1:2" x14ac:dyDescent="0.25">
      <c r="A10813" s="62">
        <v>44102103</v>
      </c>
      <c r="B10813" s="63" t="s">
        <v>11964</v>
      </c>
    </row>
    <row r="10814" spans="1:2" x14ac:dyDescent="0.25">
      <c r="A10814" s="62">
        <v>44102104</v>
      </c>
      <c r="B10814" s="63" t="s">
        <v>4161</v>
      </c>
    </row>
    <row r="10815" spans="1:2" x14ac:dyDescent="0.25">
      <c r="A10815" s="62">
        <v>44102105</v>
      </c>
      <c r="B10815" s="63" t="s">
        <v>16433</v>
      </c>
    </row>
    <row r="10816" spans="1:2" x14ac:dyDescent="0.25">
      <c r="A10816" s="62">
        <v>44102106</v>
      </c>
      <c r="B10816" s="63" t="s">
        <v>2106</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7203</v>
      </c>
    </row>
    <row r="10820" spans="1:2" x14ac:dyDescent="0.25">
      <c r="A10820" s="62">
        <v>44102202</v>
      </c>
      <c r="B10820" s="63" t="s">
        <v>15075</v>
      </c>
    </row>
    <row r="10821" spans="1:2" x14ac:dyDescent="0.25">
      <c r="A10821" s="62">
        <v>44102203</v>
      </c>
      <c r="B10821" s="63" t="s">
        <v>5550</v>
      </c>
    </row>
    <row r="10822" spans="1:2" x14ac:dyDescent="0.25">
      <c r="A10822" s="62">
        <v>44102301</v>
      </c>
      <c r="B10822" s="63" t="s">
        <v>11096</v>
      </c>
    </row>
    <row r="10823" spans="1:2" x14ac:dyDescent="0.25">
      <c r="A10823" s="62">
        <v>44102302</v>
      </c>
      <c r="B10823" s="63" t="s">
        <v>15333</v>
      </c>
    </row>
    <row r="10824" spans="1:2" x14ac:dyDescent="0.25">
      <c r="A10824" s="62">
        <v>44102303</v>
      </c>
      <c r="B10824" s="63" t="s">
        <v>17495</v>
      </c>
    </row>
    <row r="10825" spans="1:2" x14ac:dyDescent="0.25">
      <c r="A10825" s="62">
        <v>44102304</v>
      </c>
      <c r="B10825" s="63" t="s">
        <v>16958</v>
      </c>
    </row>
    <row r="10826" spans="1:2" x14ac:dyDescent="0.25">
      <c r="A10826" s="62">
        <v>44102305</v>
      </c>
      <c r="B10826" s="63" t="s">
        <v>5696</v>
      </c>
    </row>
    <row r="10827" spans="1:2" x14ac:dyDescent="0.25">
      <c r="A10827" s="62">
        <v>44102306</v>
      </c>
      <c r="B10827" s="63" t="s">
        <v>11307</v>
      </c>
    </row>
    <row r="10828" spans="1:2" x14ac:dyDescent="0.25">
      <c r="A10828" s="62">
        <v>44102307</v>
      </c>
      <c r="B10828" s="63" t="s">
        <v>14980</v>
      </c>
    </row>
    <row r="10829" spans="1:2" x14ac:dyDescent="0.25">
      <c r="A10829" s="62">
        <v>44102402</v>
      </c>
      <c r="B10829" s="63" t="s">
        <v>7146</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13733</v>
      </c>
    </row>
    <row r="10835" spans="1:2" x14ac:dyDescent="0.25">
      <c r="A10835" s="62">
        <v>44102408</v>
      </c>
      <c r="B10835" s="63" t="s">
        <v>18102</v>
      </c>
    </row>
    <row r="10836" spans="1:2" x14ac:dyDescent="0.25">
      <c r="A10836" s="62">
        <v>44102409</v>
      </c>
      <c r="B10836" s="63" t="s">
        <v>15142</v>
      </c>
    </row>
    <row r="10837" spans="1:2" x14ac:dyDescent="0.25">
      <c r="A10837" s="62">
        <v>44102411</v>
      </c>
      <c r="B10837" s="63" t="s">
        <v>3674</v>
      </c>
    </row>
    <row r="10838" spans="1:2" x14ac:dyDescent="0.25">
      <c r="A10838" s="62">
        <v>44102412</v>
      </c>
      <c r="B10838" s="63" t="s">
        <v>13704</v>
      </c>
    </row>
    <row r="10839" spans="1:2" x14ac:dyDescent="0.25">
      <c r="A10839" s="62">
        <v>44102501</v>
      </c>
      <c r="B10839" s="63" t="s">
        <v>10848</v>
      </c>
    </row>
    <row r="10840" spans="1:2" x14ac:dyDescent="0.25">
      <c r="A10840" s="62">
        <v>44102502</v>
      </c>
      <c r="B10840" s="63" t="s">
        <v>12968</v>
      </c>
    </row>
    <row r="10841" spans="1:2" x14ac:dyDescent="0.25">
      <c r="A10841" s="62">
        <v>44102503</v>
      </c>
      <c r="B10841" s="63" t="s">
        <v>15959</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16404</v>
      </c>
    </row>
    <row r="10845" spans="1:2" x14ac:dyDescent="0.25">
      <c r="A10845" s="62">
        <v>44102605</v>
      </c>
      <c r="B10845" s="63" t="s">
        <v>3087</v>
      </c>
    </row>
    <row r="10846" spans="1:2" x14ac:dyDescent="0.25">
      <c r="A10846" s="62">
        <v>44102606</v>
      </c>
      <c r="B10846" s="63" t="s">
        <v>12321</v>
      </c>
    </row>
    <row r="10847" spans="1:2" x14ac:dyDescent="0.25">
      <c r="A10847" s="62">
        <v>44102607</v>
      </c>
      <c r="B10847" s="63" t="s">
        <v>18010</v>
      </c>
    </row>
    <row r="10848" spans="1:2" x14ac:dyDescent="0.25">
      <c r="A10848" s="62">
        <v>44102608</v>
      </c>
      <c r="B10848" s="63" t="s">
        <v>3624</v>
      </c>
    </row>
    <row r="10849" spans="1:2" x14ac:dyDescent="0.25">
      <c r="A10849" s="62">
        <v>44102609</v>
      </c>
      <c r="B10849" s="63" t="s">
        <v>4848</v>
      </c>
    </row>
    <row r="10850" spans="1:2" x14ac:dyDescent="0.25">
      <c r="A10850" s="62">
        <v>44102610</v>
      </c>
      <c r="B10850" s="63" t="s">
        <v>6710</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13516</v>
      </c>
    </row>
    <row r="10854" spans="1:2" x14ac:dyDescent="0.25">
      <c r="A10854" s="62">
        <v>44102903</v>
      </c>
      <c r="B10854" s="63" t="s">
        <v>5513</v>
      </c>
    </row>
    <row r="10855" spans="1:2" x14ac:dyDescent="0.25">
      <c r="A10855" s="62">
        <v>44102904</v>
      </c>
      <c r="B10855" s="63" t="s">
        <v>1457</v>
      </c>
    </row>
    <row r="10856" spans="1:2" x14ac:dyDescent="0.25">
      <c r="A10856" s="62">
        <v>44102905</v>
      </c>
      <c r="B10856" s="63" t="s">
        <v>2968</v>
      </c>
    </row>
    <row r="10857" spans="1:2" x14ac:dyDescent="0.25">
      <c r="A10857" s="62">
        <v>44102906</v>
      </c>
      <c r="B10857" s="63" t="s">
        <v>5148</v>
      </c>
    </row>
    <row r="10858" spans="1:2" x14ac:dyDescent="0.25">
      <c r="A10858" s="62">
        <v>44102907</v>
      </c>
      <c r="B10858" s="63" t="s">
        <v>3434</v>
      </c>
    </row>
    <row r="10859" spans="1:2" x14ac:dyDescent="0.25">
      <c r="A10859" s="62">
        <v>44102908</v>
      </c>
      <c r="B10859" s="63" t="s">
        <v>13114</v>
      </c>
    </row>
    <row r="10860" spans="1:2" x14ac:dyDescent="0.25">
      <c r="A10860" s="62">
        <v>44102909</v>
      </c>
      <c r="B10860" s="63" t="s">
        <v>2195</v>
      </c>
    </row>
    <row r="10861" spans="1:2" x14ac:dyDescent="0.25">
      <c r="A10861" s="62">
        <v>44102910</v>
      </c>
      <c r="B10861" s="63" t="s">
        <v>10183</v>
      </c>
    </row>
    <row r="10862" spans="1:2" x14ac:dyDescent="0.25">
      <c r="A10862" s="62">
        <v>44102911</v>
      </c>
      <c r="B10862" s="63" t="s">
        <v>402</v>
      </c>
    </row>
    <row r="10863" spans="1:2" x14ac:dyDescent="0.25">
      <c r="A10863" s="62">
        <v>44102912</v>
      </c>
      <c r="B10863" s="63" t="s">
        <v>9655</v>
      </c>
    </row>
    <row r="10864" spans="1:2" x14ac:dyDescent="0.25">
      <c r="A10864" s="62">
        <v>44102913</v>
      </c>
      <c r="B10864" s="63" t="s">
        <v>11289</v>
      </c>
    </row>
    <row r="10865" spans="1:2" x14ac:dyDescent="0.25">
      <c r="A10865" s="62">
        <v>44103001</v>
      </c>
      <c r="B10865" s="63" t="s">
        <v>7148</v>
      </c>
    </row>
    <row r="10866" spans="1:2" x14ac:dyDescent="0.25">
      <c r="A10866" s="62">
        <v>44103002</v>
      </c>
      <c r="B10866" s="63" t="s">
        <v>3471</v>
      </c>
    </row>
    <row r="10867" spans="1:2" x14ac:dyDescent="0.25">
      <c r="A10867" s="62">
        <v>44103003</v>
      </c>
      <c r="B10867" s="63" t="s">
        <v>2114</v>
      </c>
    </row>
    <row r="10868" spans="1:2" x14ac:dyDescent="0.25">
      <c r="A10868" s="62">
        <v>44103004</v>
      </c>
      <c r="B10868" s="63" t="s">
        <v>7473</v>
      </c>
    </row>
    <row r="10869" spans="1:2" x14ac:dyDescent="0.25">
      <c r="A10869" s="62">
        <v>44103005</v>
      </c>
      <c r="B10869" s="63" t="s">
        <v>9146</v>
      </c>
    </row>
    <row r="10870" spans="1:2" x14ac:dyDescent="0.25">
      <c r="A10870" s="62">
        <v>44103101</v>
      </c>
      <c r="B10870" s="63" t="s">
        <v>16036</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2625</v>
      </c>
    </row>
    <row r="10874" spans="1:2" x14ac:dyDescent="0.25">
      <c r="A10874" s="62">
        <v>44103106</v>
      </c>
      <c r="B10874" s="63" t="s">
        <v>18630</v>
      </c>
    </row>
    <row r="10875" spans="1:2" x14ac:dyDescent="0.25">
      <c r="A10875" s="62">
        <v>44103107</v>
      </c>
      <c r="B10875" s="63" t="s">
        <v>9830</v>
      </c>
    </row>
    <row r="10876" spans="1:2" x14ac:dyDescent="0.25">
      <c r="A10876" s="62">
        <v>44103108</v>
      </c>
      <c r="B10876" s="63" t="s">
        <v>13947</v>
      </c>
    </row>
    <row r="10877" spans="1:2" x14ac:dyDescent="0.25">
      <c r="A10877" s="62">
        <v>44103109</v>
      </c>
      <c r="B10877" s="63" t="s">
        <v>12174</v>
      </c>
    </row>
    <row r="10878" spans="1:2" x14ac:dyDescent="0.25">
      <c r="A10878" s="62">
        <v>44103110</v>
      </c>
      <c r="B10878" s="63" t="s">
        <v>11027</v>
      </c>
    </row>
    <row r="10879" spans="1:2" x14ac:dyDescent="0.25">
      <c r="A10879" s="62">
        <v>44103111</v>
      </c>
      <c r="B10879" s="63" t="s">
        <v>18073</v>
      </c>
    </row>
    <row r="10880" spans="1:2" x14ac:dyDescent="0.25">
      <c r="A10880" s="62">
        <v>44103112</v>
      </c>
      <c r="B10880" s="63" t="s">
        <v>3441</v>
      </c>
    </row>
    <row r="10881" spans="1:2" x14ac:dyDescent="0.25">
      <c r="A10881" s="62">
        <v>44103113</v>
      </c>
      <c r="B10881" s="63" t="s">
        <v>11279</v>
      </c>
    </row>
    <row r="10882" spans="1:2" x14ac:dyDescent="0.25">
      <c r="A10882" s="62">
        <v>44103114</v>
      </c>
      <c r="B10882" s="63" t="s">
        <v>12953</v>
      </c>
    </row>
    <row r="10883" spans="1:2" x14ac:dyDescent="0.25">
      <c r="A10883" s="62">
        <v>44103116</v>
      </c>
      <c r="B10883" s="63" t="s">
        <v>6267</v>
      </c>
    </row>
    <row r="10884" spans="1:2" x14ac:dyDescent="0.25">
      <c r="A10884" s="62">
        <v>44103117</v>
      </c>
      <c r="B10884" s="63" t="s">
        <v>988</v>
      </c>
    </row>
    <row r="10885" spans="1:2" x14ac:dyDescent="0.25">
      <c r="A10885" s="62">
        <v>44103118</v>
      </c>
      <c r="B10885" s="63" t="s">
        <v>2665</v>
      </c>
    </row>
    <row r="10886" spans="1:2" x14ac:dyDescent="0.25">
      <c r="A10886" s="62">
        <v>44103119</v>
      </c>
      <c r="B10886" s="63" t="s">
        <v>13373</v>
      </c>
    </row>
    <row r="10887" spans="1:2" x14ac:dyDescent="0.25">
      <c r="A10887" s="62">
        <v>44103120</v>
      </c>
      <c r="B10887" s="63" t="s">
        <v>4638</v>
      </c>
    </row>
    <row r="10888" spans="1:2" x14ac:dyDescent="0.25">
      <c r="A10888" s="62">
        <v>44103121</v>
      </c>
      <c r="B10888" s="63" t="s">
        <v>8018</v>
      </c>
    </row>
    <row r="10889" spans="1:2" x14ac:dyDescent="0.25">
      <c r="A10889" s="62">
        <v>44103122</v>
      </c>
      <c r="B10889" s="63" t="s">
        <v>2841</v>
      </c>
    </row>
    <row r="10890" spans="1:2" x14ac:dyDescent="0.25">
      <c r="A10890" s="62">
        <v>44103201</v>
      </c>
      <c r="B10890" s="63" t="s">
        <v>7921</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18684</v>
      </c>
    </row>
    <row r="10894" spans="1:2" x14ac:dyDescent="0.25">
      <c r="A10894" s="62">
        <v>44103205</v>
      </c>
      <c r="B10894" s="63" t="s">
        <v>3547</v>
      </c>
    </row>
    <row r="10895" spans="1:2" x14ac:dyDescent="0.25">
      <c r="A10895" s="62">
        <v>44103502</v>
      </c>
      <c r="B10895" s="63" t="s">
        <v>5236</v>
      </c>
    </row>
    <row r="10896" spans="1:2" x14ac:dyDescent="0.25">
      <c r="A10896" s="62">
        <v>44103503</v>
      </c>
      <c r="B10896" s="63" t="s">
        <v>15365</v>
      </c>
    </row>
    <row r="10897" spans="1:2" x14ac:dyDescent="0.25">
      <c r="A10897" s="62">
        <v>44103504</v>
      </c>
      <c r="B10897" s="63" t="s">
        <v>8826</v>
      </c>
    </row>
    <row r="10898" spans="1:2" x14ac:dyDescent="0.25">
      <c r="A10898" s="62">
        <v>44103505</v>
      </c>
      <c r="B10898" s="63" t="s">
        <v>472</v>
      </c>
    </row>
    <row r="10899" spans="1:2" x14ac:dyDescent="0.25">
      <c r="A10899" s="62">
        <v>44103506</v>
      </c>
      <c r="B10899" s="63" t="s">
        <v>14976</v>
      </c>
    </row>
    <row r="10900" spans="1:2" x14ac:dyDescent="0.25">
      <c r="A10900" s="62">
        <v>44103507</v>
      </c>
      <c r="B10900" s="63" t="s">
        <v>17897</v>
      </c>
    </row>
    <row r="10901" spans="1:2" x14ac:dyDescent="0.25">
      <c r="A10901" s="62">
        <v>44103601</v>
      </c>
      <c r="B10901" s="63" t="s">
        <v>2014</v>
      </c>
    </row>
    <row r="10902" spans="1:2" x14ac:dyDescent="0.25">
      <c r="A10902" s="62">
        <v>44111501</v>
      </c>
      <c r="B10902" s="63" t="s">
        <v>3078</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10011</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3108</v>
      </c>
    </row>
    <row r="10910" spans="1:2" x14ac:dyDescent="0.25">
      <c r="A10910" s="62">
        <v>44111512</v>
      </c>
      <c r="B10910" s="63" t="s">
        <v>9094</v>
      </c>
    </row>
    <row r="10911" spans="1:2" x14ac:dyDescent="0.25">
      <c r="A10911" s="62">
        <v>44111513</v>
      </c>
      <c r="B10911" s="63" t="s">
        <v>11068</v>
      </c>
    </row>
    <row r="10912" spans="1:2" x14ac:dyDescent="0.25">
      <c r="A10912" s="62">
        <v>44111514</v>
      </c>
      <c r="B10912" s="63" t="s">
        <v>13834</v>
      </c>
    </row>
    <row r="10913" spans="1:2" x14ac:dyDescent="0.25">
      <c r="A10913" s="62">
        <v>44111515</v>
      </c>
      <c r="B10913" s="63" t="s">
        <v>13210</v>
      </c>
    </row>
    <row r="10914" spans="1:2" x14ac:dyDescent="0.25">
      <c r="A10914" s="62">
        <v>44111516</v>
      </c>
      <c r="B10914" s="63" t="s">
        <v>8276</v>
      </c>
    </row>
    <row r="10915" spans="1:2" x14ac:dyDescent="0.25">
      <c r="A10915" s="62">
        <v>44111517</v>
      </c>
      <c r="B10915" s="63" t="s">
        <v>8218</v>
      </c>
    </row>
    <row r="10916" spans="1:2" x14ac:dyDescent="0.25">
      <c r="A10916" s="62">
        <v>44111518</v>
      </c>
      <c r="B10916" s="63" t="s">
        <v>5572</v>
      </c>
    </row>
    <row r="10917" spans="1:2" x14ac:dyDescent="0.25">
      <c r="A10917" s="62">
        <v>44111519</v>
      </c>
      <c r="B10917" s="63" t="s">
        <v>2256</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15068</v>
      </c>
    </row>
    <row r="10923" spans="1:2" x14ac:dyDescent="0.25">
      <c r="A10923" s="62">
        <v>44111605</v>
      </c>
      <c r="B10923" s="63" t="s">
        <v>18242</v>
      </c>
    </row>
    <row r="10924" spans="1:2" x14ac:dyDescent="0.25">
      <c r="A10924" s="62">
        <v>44111606</v>
      </c>
      <c r="B10924" s="63" t="s">
        <v>2005</v>
      </c>
    </row>
    <row r="10925" spans="1:2" x14ac:dyDescent="0.25">
      <c r="A10925" s="62">
        <v>44111607</v>
      </c>
      <c r="B10925" s="63" t="s">
        <v>16618</v>
      </c>
    </row>
    <row r="10926" spans="1:2" x14ac:dyDescent="0.25">
      <c r="A10926" s="62">
        <v>44111608</v>
      </c>
      <c r="B10926" s="63" t="s">
        <v>825</v>
      </c>
    </row>
    <row r="10927" spans="1:2" x14ac:dyDescent="0.25">
      <c r="A10927" s="62">
        <v>44111609</v>
      </c>
      <c r="B10927" s="63" t="s">
        <v>14156</v>
      </c>
    </row>
    <row r="10928" spans="1:2" x14ac:dyDescent="0.25">
      <c r="A10928" s="62">
        <v>44111610</v>
      </c>
      <c r="B10928" s="63" t="s">
        <v>15941</v>
      </c>
    </row>
    <row r="10929" spans="1:2" x14ac:dyDescent="0.25">
      <c r="A10929" s="62">
        <v>44111611</v>
      </c>
      <c r="B10929" s="63" t="s">
        <v>6067</v>
      </c>
    </row>
    <row r="10930" spans="1:2" x14ac:dyDescent="0.25">
      <c r="A10930" s="62">
        <v>44111612</v>
      </c>
      <c r="B10930" s="63" t="s">
        <v>4707</v>
      </c>
    </row>
    <row r="10931" spans="1:2" x14ac:dyDescent="0.25">
      <c r="A10931" s="62">
        <v>44111613</v>
      </c>
      <c r="B10931" s="63" t="s">
        <v>9564</v>
      </c>
    </row>
    <row r="10932" spans="1:2" x14ac:dyDescent="0.25">
      <c r="A10932" s="62">
        <v>44111614</v>
      </c>
      <c r="B10932" s="63" t="s">
        <v>15104</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9629</v>
      </c>
    </row>
    <row r="10939" spans="1:2" x14ac:dyDescent="0.25">
      <c r="A10939" s="62">
        <v>44111805</v>
      </c>
      <c r="B10939" s="63" t="s">
        <v>7669</v>
      </c>
    </row>
    <row r="10940" spans="1:2" x14ac:dyDescent="0.25">
      <c r="A10940" s="62">
        <v>44111806</v>
      </c>
      <c r="B10940" s="63" t="s">
        <v>2007</v>
      </c>
    </row>
    <row r="10941" spans="1:2" x14ac:dyDescent="0.25">
      <c r="A10941" s="62">
        <v>44111807</v>
      </c>
      <c r="B10941" s="63" t="s">
        <v>4736</v>
      </c>
    </row>
    <row r="10942" spans="1:2" x14ac:dyDescent="0.25">
      <c r="A10942" s="62">
        <v>44111808</v>
      </c>
      <c r="B10942" s="63" t="s">
        <v>15213</v>
      </c>
    </row>
    <row r="10943" spans="1:2" x14ac:dyDescent="0.25">
      <c r="A10943" s="62">
        <v>44111809</v>
      </c>
      <c r="B10943" s="63" t="s">
        <v>13668</v>
      </c>
    </row>
    <row r="10944" spans="1:2" x14ac:dyDescent="0.25">
      <c r="A10944" s="62">
        <v>44111810</v>
      </c>
      <c r="B10944" s="63" t="s">
        <v>1891</v>
      </c>
    </row>
    <row r="10945" spans="1:2" x14ac:dyDescent="0.25">
      <c r="A10945" s="62">
        <v>44111812</v>
      </c>
      <c r="B10945" s="63" t="s">
        <v>18809</v>
      </c>
    </row>
    <row r="10946" spans="1:2" x14ac:dyDescent="0.25">
      <c r="A10946" s="62">
        <v>44111813</v>
      </c>
      <c r="B10946" s="63" t="s">
        <v>6651</v>
      </c>
    </row>
    <row r="10947" spans="1:2" x14ac:dyDescent="0.25">
      <c r="A10947" s="62">
        <v>44111814</v>
      </c>
      <c r="B10947" s="63" t="s">
        <v>5323</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17057</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9724</v>
      </c>
    </row>
    <row r="10954" spans="1:2" x14ac:dyDescent="0.25">
      <c r="A10954" s="62">
        <v>44111906</v>
      </c>
      <c r="B10954" s="63" t="s">
        <v>15999</v>
      </c>
    </row>
    <row r="10955" spans="1:2" x14ac:dyDescent="0.25">
      <c r="A10955" s="62">
        <v>44111907</v>
      </c>
      <c r="B10955" s="63" t="s">
        <v>10941</v>
      </c>
    </row>
    <row r="10956" spans="1:2" x14ac:dyDescent="0.25">
      <c r="A10956" s="62">
        <v>44111908</v>
      </c>
      <c r="B10956" s="63" t="s">
        <v>4296</v>
      </c>
    </row>
    <row r="10957" spans="1:2" x14ac:dyDescent="0.25">
      <c r="A10957" s="62">
        <v>44111909</v>
      </c>
      <c r="B10957" s="63" t="s">
        <v>12636</v>
      </c>
    </row>
    <row r="10958" spans="1:2" x14ac:dyDescent="0.25">
      <c r="A10958" s="62">
        <v>44111910</v>
      </c>
      <c r="B10958" s="63" t="s">
        <v>16173</v>
      </c>
    </row>
    <row r="10959" spans="1:2" x14ac:dyDescent="0.25">
      <c r="A10959" s="62">
        <v>44111911</v>
      </c>
      <c r="B10959" s="63" t="s">
        <v>11459</v>
      </c>
    </row>
    <row r="10960" spans="1:2" x14ac:dyDescent="0.25">
      <c r="A10960" s="62">
        <v>44112001</v>
      </c>
      <c r="B10960" s="63" t="s">
        <v>12276</v>
      </c>
    </row>
    <row r="10961" spans="1:2" x14ac:dyDescent="0.25">
      <c r="A10961" s="62">
        <v>44112002</v>
      </c>
      <c r="B10961" s="63" t="s">
        <v>13446</v>
      </c>
    </row>
    <row r="10962" spans="1:2" x14ac:dyDescent="0.25">
      <c r="A10962" s="62">
        <v>44112004</v>
      </c>
      <c r="B10962" s="63" t="s">
        <v>9755</v>
      </c>
    </row>
    <row r="10963" spans="1:2" x14ac:dyDescent="0.25">
      <c r="A10963" s="62">
        <v>44112005</v>
      </c>
      <c r="B10963" s="63" t="s">
        <v>10947</v>
      </c>
    </row>
    <row r="10964" spans="1:2" x14ac:dyDescent="0.25">
      <c r="A10964" s="62">
        <v>44112006</v>
      </c>
      <c r="B10964" s="63" t="s">
        <v>7098</v>
      </c>
    </row>
    <row r="10965" spans="1:2" x14ac:dyDescent="0.25">
      <c r="A10965" s="62">
        <v>44112007</v>
      </c>
      <c r="B10965" s="63" t="s">
        <v>9450</v>
      </c>
    </row>
    <row r="10966" spans="1:2" x14ac:dyDescent="0.25">
      <c r="A10966" s="62">
        <v>44112008</v>
      </c>
      <c r="B10966" s="63" t="s">
        <v>6550</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18209</v>
      </c>
    </row>
    <row r="10970" spans="1:2" x14ac:dyDescent="0.25">
      <c r="A10970" s="62">
        <v>44121505</v>
      </c>
      <c r="B10970" s="63" t="s">
        <v>1667</v>
      </c>
    </row>
    <row r="10971" spans="1:2" x14ac:dyDescent="0.25">
      <c r="A10971" s="62">
        <v>44121506</v>
      </c>
      <c r="B10971" s="63" t="s">
        <v>9220</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4102</v>
      </c>
    </row>
    <row r="10977" spans="1:2" x14ac:dyDescent="0.25">
      <c r="A10977" s="62">
        <v>44121512</v>
      </c>
      <c r="B10977" s="63" t="s">
        <v>15334</v>
      </c>
    </row>
    <row r="10978" spans="1:2" x14ac:dyDescent="0.25">
      <c r="A10978" s="62">
        <v>44121604</v>
      </c>
      <c r="B10978" s="63" t="s">
        <v>3723</v>
      </c>
    </row>
    <row r="10979" spans="1:2" x14ac:dyDescent="0.25">
      <c r="A10979" s="62">
        <v>44121605</v>
      </c>
      <c r="B10979" s="63" t="s">
        <v>9602</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1378</v>
      </c>
    </row>
    <row r="10983" spans="1:2" x14ac:dyDescent="0.25">
      <c r="A10983" s="62">
        <v>44121614</v>
      </c>
      <c r="B10983" s="63" t="s">
        <v>4350</v>
      </c>
    </row>
    <row r="10984" spans="1:2" x14ac:dyDescent="0.25">
      <c r="A10984" s="62">
        <v>44121615</v>
      </c>
      <c r="B10984" s="63" t="s">
        <v>18091</v>
      </c>
    </row>
    <row r="10985" spans="1:2" x14ac:dyDescent="0.25">
      <c r="A10985" s="62">
        <v>44121617</v>
      </c>
      <c r="B10985" s="63" t="s">
        <v>12308</v>
      </c>
    </row>
    <row r="10986" spans="1:2" x14ac:dyDescent="0.25">
      <c r="A10986" s="62">
        <v>44121618</v>
      </c>
      <c r="B10986" s="63" t="s">
        <v>5926</v>
      </c>
    </row>
    <row r="10987" spans="1:2" x14ac:dyDescent="0.25">
      <c r="A10987" s="62">
        <v>44121619</v>
      </c>
      <c r="B10987" s="63" t="s">
        <v>7044</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16692</v>
      </c>
    </row>
    <row r="10991" spans="1:2" x14ac:dyDescent="0.25">
      <c r="A10991" s="62">
        <v>44121623</v>
      </c>
      <c r="B10991" s="63" t="s">
        <v>2462</v>
      </c>
    </row>
    <row r="10992" spans="1:2" x14ac:dyDescent="0.25">
      <c r="A10992" s="62">
        <v>44121624</v>
      </c>
      <c r="B10992" s="63" t="s">
        <v>16665</v>
      </c>
    </row>
    <row r="10993" spans="1:2" x14ac:dyDescent="0.25">
      <c r="A10993" s="62">
        <v>44121625</v>
      </c>
      <c r="B10993" s="63" t="s">
        <v>10386</v>
      </c>
    </row>
    <row r="10994" spans="1:2" x14ac:dyDescent="0.25">
      <c r="A10994" s="62">
        <v>44121626</v>
      </c>
      <c r="B10994" s="63" t="s">
        <v>3973</v>
      </c>
    </row>
    <row r="10995" spans="1:2" x14ac:dyDescent="0.25">
      <c r="A10995" s="62">
        <v>44121627</v>
      </c>
      <c r="B10995" s="63" t="s">
        <v>8162</v>
      </c>
    </row>
    <row r="10996" spans="1:2" x14ac:dyDescent="0.25">
      <c r="A10996" s="62">
        <v>44121628</v>
      </c>
      <c r="B10996" s="63" t="s">
        <v>3267</v>
      </c>
    </row>
    <row r="10997" spans="1:2" x14ac:dyDescent="0.25">
      <c r="A10997" s="62">
        <v>44121630</v>
      </c>
      <c r="B10997" s="63" t="s">
        <v>8381</v>
      </c>
    </row>
    <row r="10998" spans="1:2" x14ac:dyDescent="0.25">
      <c r="A10998" s="62">
        <v>44121631</v>
      </c>
      <c r="B10998" s="63" t="s">
        <v>4013</v>
      </c>
    </row>
    <row r="10999" spans="1:2" x14ac:dyDescent="0.25">
      <c r="A10999" s="62">
        <v>44121632</v>
      </c>
      <c r="B10999" s="63" t="s">
        <v>13262</v>
      </c>
    </row>
    <row r="11000" spans="1:2" x14ac:dyDescent="0.25">
      <c r="A11000" s="62">
        <v>44121633</v>
      </c>
      <c r="B11000" s="63" t="s">
        <v>8812</v>
      </c>
    </row>
    <row r="11001" spans="1:2" x14ac:dyDescent="0.25">
      <c r="A11001" s="62">
        <v>44121634</v>
      </c>
      <c r="B11001" s="63" t="s">
        <v>3832</v>
      </c>
    </row>
    <row r="11002" spans="1:2" x14ac:dyDescent="0.25">
      <c r="A11002" s="62">
        <v>44121635</v>
      </c>
      <c r="B11002" s="63" t="s">
        <v>1174</v>
      </c>
    </row>
    <row r="11003" spans="1:2" x14ac:dyDescent="0.25">
      <c r="A11003" s="62">
        <v>44121701</v>
      </c>
      <c r="B11003" s="63" t="s">
        <v>6992</v>
      </c>
    </row>
    <row r="11004" spans="1:2" x14ac:dyDescent="0.25">
      <c r="A11004" s="62">
        <v>44121702</v>
      </c>
      <c r="B11004" s="63" t="s">
        <v>613</v>
      </c>
    </row>
    <row r="11005" spans="1:2" x14ac:dyDescent="0.25">
      <c r="A11005" s="62">
        <v>44121703</v>
      </c>
      <c r="B11005" s="63" t="s">
        <v>13989</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2542</v>
      </c>
    </row>
    <row r="11009" spans="1:2" x14ac:dyDescent="0.25">
      <c r="A11009" s="62">
        <v>44121707</v>
      </c>
      <c r="B11009" s="63" t="s">
        <v>9984</v>
      </c>
    </row>
    <row r="11010" spans="1:2" x14ac:dyDescent="0.25">
      <c r="A11010" s="62">
        <v>44121708</v>
      </c>
      <c r="B11010" s="63" t="s">
        <v>13771</v>
      </c>
    </row>
    <row r="11011" spans="1:2" x14ac:dyDescent="0.25">
      <c r="A11011" s="62">
        <v>44121709</v>
      </c>
      <c r="B11011" s="63" t="s">
        <v>4506</v>
      </c>
    </row>
    <row r="11012" spans="1:2" x14ac:dyDescent="0.25">
      <c r="A11012" s="62">
        <v>44121710</v>
      </c>
      <c r="B11012" s="63" t="s">
        <v>9358</v>
      </c>
    </row>
    <row r="11013" spans="1:2" x14ac:dyDescent="0.25">
      <c r="A11013" s="62">
        <v>44121711</v>
      </c>
      <c r="B11013" s="63" t="s">
        <v>11231</v>
      </c>
    </row>
    <row r="11014" spans="1:2" x14ac:dyDescent="0.25">
      <c r="A11014" s="62">
        <v>44121712</v>
      </c>
      <c r="B11014" s="63" t="s">
        <v>14818</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1792</v>
      </c>
    </row>
    <row r="11020" spans="1:2" x14ac:dyDescent="0.25">
      <c r="A11020" s="62">
        <v>44121718</v>
      </c>
      <c r="B11020" s="63" t="s">
        <v>3148</v>
      </c>
    </row>
    <row r="11021" spans="1:2" x14ac:dyDescent="0.25">
      <c r="A11021" s="62">
        <v>44121801</v>
      </c>
      <c r="B11021" s="63" t="s">
        <v>16978</v>
      </c>
    </row>
    <row r="11022" spans="1:2" x14ac:dyDescent="0.25">
      <c r="A11022" s="62">
        <v>44121802</v>
      </c>
      <c r="B11022" s="63" t="s">
        <v>2574</v>
      </c>
    </row>
    <row r="11023" spans="1:2" x14ac:dyDescent="0.25">
      <c r="A11023" s="62">
        <v>44121804</v>
      </c>
      <c r="B11023" s="63" t="s">
        <v>17571</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3357</v>
      </c>
    </row>
    <row r="11027" spans="1:2" x14ac:dyDescent="0.25">
      <c r="A11027" s="62">
        <v>44121808</v>
      </c>
      <c r="B11027" s="63" t="s">
        <v>11246</v>
      </c>
    </row>
    <row r="11028" spans="1:2" x14ac:dyDescent="0.25">
      <c r="A11028" s="62">
        <v>44121902</v>
      </c>
      <c r="B11028" s="63" t="s">
        <v>16096</v>
      </c>
    </row>
    <row r="11029" spans="1:2" x14ac:dyDescent="0.25">
      <c r="A11029" s="62">
        <v>44121904</v>
      </c>
      <c r="B11029" s="63" t="s">
        <v>5334</v>
      </c>
    </row>
    <row r="11030" spans="1:2" x14ac:dyDescent="0.25">
      <c r="A11030" s="62">
        <v>44121905</v>
      </c>
      <c r="B11030" s="63" t="s">
        <v>14244</v>
      </c>
    </row>
    <row r="11031" spans="1:2" x14ac:dyDescent="0.25">
      <c r="A11031" s="62">
        <v>44122001</v>
      </c>
      <c r="B11031" s="63" t="s">
        <v>1258</v>
      </c>
    </row>
    <row r="11032" spans="1:2" x14ac:dyDescent="0.25">
      <c r="A11032" s="62">
        <v>44122002</v>
      </c>
      <c r="B11032" s="63" t="s">
        <v>5886</v>
      </c>
    </row>
    <row r="11033" spans="1:2" x14ac:dyDescent="0.25">
      <c r="A11033" s="62">
        <v>44122003</v>
      </c>
      <c r="B11033" s="63" t="s">
        <v>6393</v>
      </c>
    </row>
    <row r="11034" spans="1:2" x14ac:dyDescent="0.25">
      <c r="A11034" s="62">
        <v>44122005</v>
      </c>
      <c r="B11034" s="63" t="s">
        <v>5951</v>
      </c>
    </row>
    <row r="11035" spans="1:2" x14ac:dyDescent="0.25">
      <c r="A11035" s="62">
        <v>44122008</v>
      </c>
      <c r="B11035" s="63" t="s">
        <v>13908</v>
      </c>
    </row>
    <row r="11036" spans="1:2" x14ac:dyDescent="0.25">
      <c r="A11036" s="62">
        <v>44122009</v>
      </c>
      <c r="B11036" s="63" t="s">
        <v>11860</v>
      </c>
    </row>
    <row r="11037" spans="1:2" x14ac:dyDescent="0.25">
      <c r="A11037" s="62">
        <v>44122010</v>
      </c>
      <c r="B11037" s="63" t="s">
        <v>7734</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10663</v>
      </c>
    </row>
    <row r="11041" spans="1:2" x14ac:dyDescent="0.25">
      <c r="A11041" s="62">
        <v>44122014</v>
      </c>
      <c r="B11041" s="63" t="s">
        <v>2681</v>
      </c>
    </row>
    <row r="11042" spans="1:2" x14ac:dyDescent="0.25">
      <c r="A11042" s="62">
        <v>44122015</v>
      </c>
      <c r="B11042" s="63" t="s">
        <v>1123</v>
      </c>
    </row>
    <row r="11043" spans="1:2" x14ac:dyDescent="0.25">
      <c r="A11043" s="62">
        <v>44122016</v>
      </c>
      <c r="B11043" s="63" t="s">
        <v>17323</v>
      </c>
    </row>
    <row r="11044" spans="1:2" x14ac:dyDescent="0.25">
      <c r="A11044" s="62">
        <v>44122017</v>
      </c>
      <c r="B11044" s="63" t="s">
        <v>2442</v>
      </c>
    </row>
    <row r="11045" spans="1:2" x14ac:dyDescent="0.25">
      <c r="A11045" s="62">
        <v>44122018</v>
      </c>
      <c r="B11045" s="63" t="s">
        <v>16081</v>
      </c>
    </row>
    <row r="11046" spans="1:2" x14ac:dyDescent="0.25">
      <c r="A11046" s="62">
        <v>44122019</v>
      </c>
      <c r="B11046" s="63" t="s">
        <v>12470</v>
      </c>
    </row>
    <row r="11047" spans="1:2" x14ac:dyDescent="0.25">
      <c r="A11047" s="62">
        <v>44122020</v>
      </c>
      <c r="B11047" s="63" t="s">
        <v>15762</v>
      </c>
    </row>
    <row r="11048" spans="1:2" x14ac:dyDescent="0.25">
      <c r="A11048" s="62">
        <v>44122021</v>
      </c>
      <c r="B11048" s="63" t="s">
        <v>12630</v>
      </c>
    </row>
    <row r="11049" spans="1:2" x14ac:dyDescent="0.25">
      <c r="A11049" s="62">
        <v>44122022</v>
      </c>
      <c r="B11049" s="63" t="s">
        <v>11397</v>
      </c>
    </row>
    <row r="11050" spans="1:2" x14ac:dyDescent="0.25">
      <c r="A11050" s="62">
        <v>44122023</v>
      </c>
      <c r="B11050" s="63" t="s">
        <v>11689</v>
      </c>
    </row>
    <row r="11051" spans="1:2" x14ac:dyDescent="0.25">
      <c r="A11051" s="62">
        <v>44122024</v>
      </c>
      <c r="B11051" s="63" t="s">
        <v>6028</v>
      </c>
    </row>
    <row r="11052" spans="1:2" x14ac:dyDescent="0.25">
      <c r="A11052" s="62">
        <v>44122025</v>
      </c>
      <c r="B11052" s="63" t="s">
        <v>4451</v>
      </c>
    </row>
    <row r="11053" spans="1:2" x14ac:dyDescent="0.25">
      <c r="A11053" s="62">
        <v>44122026</v>
      </c>
      <c r="B11053" s="63" t="s">
        <v>12563</v>
      </c>
    </row>
    <row r="11054" spans="1:2" x14ac:dyDescent="0.25">
      <c r="A11054" s="62">
        <v>44122027</v>
      </c>
      <c r="B11054" s="63" t="s">
        <v>8333</v>
      </c>
    </row>
    <row r="11055" spans="1:2" x14ac:dyDescent="0.25">
      <c r="A11055" s="62">
        <v>44122028</v>
      </c>
      <c r="B11055" s="63" t="s">
        <v>7375</v>
      </c>
    </row>
    <row r="11056" spans="1:2" x14ac:dyDescent="0.25">
      <c r="A11056" s="62">
        <v>44122101</v>
      </c>
      <c r="B11056" s="63" t="s">
        <v>14105</v>
      </c>
    </row>
    <row r="11057" spans="1:2" x14ac:dyDescent="0.25">
      <c r="A11057" s="62">
        <v>44122103</v>
      </c>
      <c r="B11057" s="63" t="s">
        <v>10822</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4077</v>
      </c>
    </row>
    <row r="11061" spans="1:2" x14ac:dyDescent="0.25">
      <c r="A11061" s="62">
        <v>44122107</v>
      </c>
      <c r="B11061" s="63" t="s">
        <v>10094</v>
      </c>
    </row>
    <row r="11062" spans="1:2" x14ac:dyDescent="0.25">
      <c r="A11062" s="62">
        <v>44122109</v>
      </c>
      <c r="B11062" s="63" t="s">
        <v>5415</v>
      </c>
    </row>
    <row r="11063" spans="1:2" x14ac:dyDescent="0.25">
      <c r="A11063" s="62">
        <v>44122110</v>
      </c>
      <c r="B11063" s="63" t="s">
        <v>14855</v>
      </c>
    </row>
    <row r="11064" spans="1:2" x14ac:dyDescent="0.25">
      <c r="A11064" s="62">
        <v>44122111</v>
      </c>
      <c r="B11064" s="63" t="s">
        <v>6603</v>
      </c>
    </row>
    <row r="11065" spans="1:2" x14ac:dyDescent="0.25">
      <c r="A11065" s="62">
        <v>44122112</v>
      </c>
      <c r="B11065" s="63" t="s">
        <v>9353</v>
      </c>
    </row>
    <row r="11066" spans="1:2" x14ac:dyDescent="0.25">
      <c r="A11066" s="62">
        <v>44122113</v>
      </c>
      <c r="B11066" s="63" t="s">
        <v>15932</v>
      </c>
    </row>
    <row r="11067" spans="1:2" x14ac:dyDescent="0.25">
      <c r="A11067" s="62">
        <v>44122114</v>
      </c>
      <c r="B11067" s="63" t="s">
        <v>13460</v>
      </c>
    </row>
    <row r="11068" spans="1:2" x14ac:dyDescent="0.25">
      <c r="A11068" s="62">
        <v>44122115</v>
      </c>
      <c r="B11068" s="63" t="s">
        <v>5391</v>
      </c>
    </row>
    <row r="11069" spans="1:2" x14ac:dyDescent="0.25">
      <c r="A11069" s="62">
        <v>44122116</v>
      </c>
      <c r="B11069" s="63" t="s">
        <v>1689</v>
      </c>
    </row>
    <row r="11070" spans="1:2" x14ac:dyDescent="0.25">
      <c r="A11070" s="62">
        <v>44122117</v>
      </c>
      <c r="B11070" s="63" t="s">
        <v>17724</v>
      </c>
    </row>
    <row r="11071" spans="1:2" x14ac:dyDescent="0.25">
      <c r="A11071" s="62">
        <v>44122118</v>
      </c>
      <c r="B11071" s="63" t="s">
        <v>16219</v>
      </c>
    </row>
    <row r="11072" spans="1:2" x14ac:dyDescent="0.25">
      <c r="A11072" s="62">
        <v>44122119</v>
      </c>
      <c r="B11072" s="63" t="s">
        <v>6305</v>
      </c>
    </row>
    <row r="11073" spans="1:2" x14ac:dyDescent="0.25">
      <c r="A11073" s="62">
        <v>44122120</v>
      </c>
      <c r="B11073" s="63" t="s">
        <v>12467</v>
      </c>
    </row>
    <row r="11074" spans="1:2" x14ac:dyDescent="0.25">
      <c r="A11074" s="62">
        <v>44122121</v>
      </c>
      <c r="B11074" s="63" t="s">
        <v>17135</v>
      </c>
    </row>
    <row r="11075" spans="1:2" x14ac:dyDescent="0.25">
      <c r="A11075" s="62">
        <v>45101501</v>
      </c>
      <c r="B11075" s="63" t="s">
        <v>7335</v>
      </c>
    </row>
    <row r="11076" spans="1:2" x14ac:dyDescent="0.25">
      <c r="A11076" s="62">
        <v>45101502</v>
      </c>
      <c r="B11076" s="63" t="s">
        <v>11128</v>
      </c>
    </row>
    <row r="11077" spans="1:2" x14ac:dyDescent="0.25">
      <c r="A11077" s="62">
        <v>45101503</v>
      </c>
      <c r="B11077" s="63" t="s">
        <v>13607</v>
      </c>
    </row>
    <row r="11078" spans="1:2" x14ac:dyDescent="0.25">
      <c r="A11078" s="62">
        <v>45101504</v>
      </c>
      <c r="B11078" s="63" t="s">
        <v>17433</v>
      </c>
    </row>
    <row r="11079" spans="1:2" x14ac:dyDescent="0.25">
      <c r="A11079" s="62">
        <v>45101505</v>
      </c>
      <c r="B11079" s="63" t="s">
        <v>1778</v>
      </c>
    </row>
    <row r="11080" spans="1:2" x14ac:dyDescent="0.25">
      <c r="A11080" s="62">
        <v>45101506</v>
      </c>
      <c r="B11080" s="63" t="s">
        <v>8389</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12285</v>
      </c>
    </row>
    <row r="11084" spans="1:2" x14ac:dyDescent="0.25">
      <c r="A11084" s="62">
        <v>45101510</v>
      </c>
      <c r="B11084" s="63" t="s">
        <v>2292</v>
      </c>
    </row>
    <row r="11085" spans="1:2" x14ac:dyDescent="0.25">
      <c r="A11085" s="62">
        <v>45101511</v>
      </c>
      <c r="B11085" s="63" t="s">
        <v>18057</v>
      </c>
    </row>
    <row r="11086" spans="1:2" x14ac:dyDescent="0.25">
      <c r="A11086" s="62">
        <v>45101512</v>
      </c>
      <c r="B11086" s="63" t="s">
        <v>16364</v>
      </c>
    </row>
    <row r="11087" spans="1:2" x14ac:dyDescent="0.25">
      <c r="A11087" s="62">
        <v>45101513</v>
      </c>
      <c r="B11087" s="63" t="s">
        <v>1512</v>
      </c>
    </row>
    <row r="11088" spans="1:2" x14ac:dyDescent="0.25">
      <c r="A11088" s="62">
        <v>45101514</v>
      </c>
      <c r="B11088" s="63" t="s">
        <v>13036</v>
      </c>
    </row>
    <row r="11089" spans="1:2" x14ac:dyDescent="0.25">
      <c r="A11089" s="62">
        <v>45101515</v>
      </c>
      <c r="B11089" s="63" t="s">
        <v>17811</v>
      </c>
    </row>
    <row r="11090" spans="1:2" x14ac:dyDescent="0.25">
      <c r="A11090" s="62">
        <v>45101602</v>
      </c>
      <c r="B11090" s="63" t="s">
        <v>8040</v>
      </c>
    </row>
    <row r="11091" spans="1:2" x14ac:dyDescent="0.25">
      <c r="A11091" s="62">
        <v>45101603</v>
      </c>
      <c r="B11091" s="63" t="s">
        <v>4935</v>
      </c>
    </row>
    <row r="11092" spans="1:2" x14ac:dyDescent="0.25">
      <c r="A11092" s="62">
        <v>45101604</v>
      </c>
      <c r="B11092" s="63" t="s">
        <v>18636</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3499</v>
      </c>
    </row>
    <row r="11096" spans="1:2" x14ac:dyDescent="0.25">
      <c r="A11096" s="62">
        <v>45101609</v>
      </c>
      <c r="B11096" s="63" t="s">
        <v>1416</v>
      </c>
    </row>
    <row r="11097" spans="1:2" x14ac:dyDescent="0.25">
      <c r="A11097" s="62">
        <v>45101610</v>
      </c>
      <c r="B11097" s="63" t="s">
        <v>2350</v>
      </c>
    </row>
    <row r="11098" spans="1:2" x14ac:dyDescent="0.25">
      <c r="A11098" s="62">
        <v>45101611</v>
      </c>
      <c r="B11098" s="63" t="s">
        <v>6612</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4262</v>
      </c>
    </row>
    <row r="11103" spans="1:2" x14ac:dyDescent="0.25">
      <c r="A11103" s="62">
        <v>45101705</v>
      </c>
      <c r="B11103" s="63" t="s">
        <v>14897</v>
      </c>
    </row>
    <row r="11104" spans="1:2" x14ac:dyDescent="0.25">
      <c r="A11104" s="62">
        <v>45101706</v>
      </c>
      <c r="B11104" s="63" t="s">
        <v>5121</v>
      </c>
    </row>
    <row r="11105" spans="1:2" x14ac:dyDescent="0.25">
      <c r="A11105" s="62">
        <v>45101707</v>
      </c>
      <c r="B11105" s="63" t="s">
        <v>8239</v>
      </c>
    </row>
    <row r="11106" spans="1:2" x14ac:dyDescent="0.25">
      <c r="A11106" s="62">
        <v>45101708</v>
      </c>
      <c r="B11106" s="63" t="s">
        <v>8311</v>
      </c>
    </row>
    <row r="11107" spans="1:2" x14ac:dyDescent="0.25">
      <c r="A11107" s="62">
        <v>45101801</v>
      </c>
      <c r="B11107" s="63" t="s">
        <v>2844</v>
      </c>
    </row>
    <row r="11108" spans="1:2" x14ac:dyDescent="0.25">
      <c r="A11108" s="62">
        <v>45101802</v>
      </c>
      <c r="B11108" s="63" t="s">
        <v>17554</v>
      </c>
    </row>
    <row r="11109" spans="1:2" x14ac:dyDescent="0.25">
      <c r="A11109" s="62">
        <v>45101803</v>
      </c>
      <c r="B11109" s="63" t="s">
        <v>5399</v>
      </c>
    </row>
    <row r="11110" spans="1:2" x14ac:dyDescent="0.25">
      <c r="A11110" s="62">
        <v>45101804</v>
      </c>
      <c r="B11110" s="63" t="s">
        <v>8967</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13318</v>
      </c>
    </row>
    <row r="11114" spans="1:2" x14ac:dyDescent="0.25">
      <c r="A11114" s="62">
        <v>45101808</v>
      </c>
      <c r="B11114" s="63" t="s">
        <v>8334</v>
      </c>
    </row>
    <row r="11115" spans="1:2" x14ac:dyDescent="0.25">
      <c r="A11115" s="62">
        <v>45101901</v>
      </c>
      <c r="B11115" s="63" t="s">
        <v>2856</v>
      </c>
    </row>
    <row r="11116" spans="1:2" x14ac:dyDescent="0.25">
      <c r="A11116" s="62">
        <v>45101902</v>
      </c>
      <c r="B11116" s="63" t="s">
        <v>3338</v>
      </c>
    </row>
    <row r="11117" spans="1:2" x14ac:dyDescent="0.25">
      <c r="A11117" s="62">
        <v>45101903</v>
      </c>
      <c r="B11117" s="63" t="s">
        <v>1882</v>
      </c>
    </row>
    <row r="11118" spans="1:2" x14ac:dyDescent="0.25">
      <c r="A11118" s="62">
        <v>45101904</v>
      </c>
      <c r="B11118" s="63" t="s">
        <v>16781</v>
      </c>
    </row>
    <row r="11119" spans="1:2" x14ac:dyDescent="0.25">
      <c r="A11119" s="62">
        <v>45101905</v>
      </c>
      <c r="B11119" s="63" t="s">
        <v>4377</v>
      </c>
    </row>
    <row r="11120" spans="1:2" x14ac:dyDescent="0.25">
      <c r="A11120" s="62">
        <v>45102001</v>
      </c>
      <c r="B11120" s="63" t="s">
        <v>1381</v>
      </c>
    </row>
    <row r="11121" spans="1:2" x14ac:dyDescent="0.25">
      <c r="A11121" s="62">
        <v>45102002</v>
      </c>
      <c r="B11121" s="63" t="s">
        <v>15871</v>
      </c>
    </row>
    <row r="11122" spans="1:2" x14ac:dyDescent="0.25">
      <c r="A11122" s="62">
        <v>45102003</v>
      </c>
      <c r="B11122" s="63" t="s">
        <v>8386</v>
      </c>
    </row>
    <row r="11123" spans="1:2" x14ac:dyDescent="0.25">
      <c r="A11123" s="62">
        <v>45102004</v>
      </c>
      <c r="B11123" s="63" t="s">
        <v>3065</v>
      </c>
    </row>
    <row r="11124" spans="1:2" x14ac:dyDescent="0.25">
      <c r="A11124" s="62">
        <v>45102005</v>
      </c>
      <c r="B11124" s="63" t="s">
        <v>12590</v>
      </c>
    </row>
    <row r="11125" spans="1:2" x14ac:dyDescent="0.25">
      <c r="A11125" s="62">
        <v>45111501</v>
      </c>
      <c r="B11125" s="63" t="s">
        <v>4108</v>
      </c>
    </row>
    <row r="11126" spans="1:2" x14ac:dyDescent="0.25">
      <c r="A11126" s="62">
        <v>45111502</v>
      </c>
      <c r="B11126" s="63" t="s">
        <v>6734</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10691</v>
      </c>
    </row>
    <row r="11130" spans="1:2" x14ac:dyDescent="0.25">
      <c r="A11130" s="62">
        <v>45111602</v>
      </c>
      <c r="B11130" s="63" t="s">
        <v>12517</v>
      </c>
    </row>
    <row r="11131" spans="1:2" x14ac:dyDescent="0.25">
      <c r="A11131" s="62">
        <v>45111603</v>
      </c>
      <c r="B11131" s="63" t="s">
        <v>2685</v>
      </c>
    </row>
    <row r="11132" spans="1:2" x14ac:dyDescent="0.25">
      <c r="A11132" s="62">
        <v>45111604</v>
      </c>
      <c r="B11132" s="63" t="s">
        <v>928</v>
      </c>
    </row>
    <row r="11133" spans="1:2" x14ac:dyDescent="0.25">
      <c r="A11133" s="62">
        <v>45111605</v>
      </c>
      <c r="B11133" s="63" t="s">
        <v>8084</v>
      </c>
    </row>
    <row r="11134" spans="1:2" x14ac:dyDescent="0.25">
      <c r="A11134" s="62">
        <v>45111606</v>
      </c>
      <c r="B11134" s="63" t="s">
        <v>12196</v>
      </c>
    </row>
    <row r="11135" spans="1:2" x14ac:dyDescent="0.25">
      <c r="A11135" s="62">
        <v>45111607</v>
      </c>
      <c r="B11135" s="63" t="s">
        <v>17907</v>
      </c>
    </row>
    <row r="11136" spans="1:2" x14ac:dyDescent="0.25">
      <c r="A11136" s="62">
        <v>45111608</v>
      </c>
      <c r="B11136" s="63" t="s">
        <v>13636</v>
      </c>
    </row>
    <row r="11137" spans="1:2" x14ac:dyDescent="0.25">
      <c r="A11137" s="62">
        <v>45111609</v>
      </c>
      <c r="B11137" s="63" t="s">
        <v>17322</v>
      </c>
    </row>
    <row r="11138" spans="1:2" x14ac:dyDescent="0.25">
      <c r="A11138" s="62">
        <v>45111610</v>
      </c>
      <c r="B11138" s="63" t="s">
        <v>9083</v>
      </c>
    </row>
    <row r="11139" spans="1:2" x14ac:dyDescent="0.25">
      <c r="A11139" s="62">
        <v>45111612</v>
      </c>
      <c r="B11139" s="63" t="s">
        <v>2779</v>
      </c>
    </row>
    <row r="11140" spans="1:2" x14ac:dyDescent="0.25">
      <c r="A11140" s="62">
        <v>45111613</v>
      </c>
      <c r="B11140" s="63" t="s">
        <v>16366</v>
      </c>
    </row>
    <row r="11141" spans="1:2" x14ac:dyDescent="0.25">
      <c r="A11141" s="62">
        <v>45111614</v>
      </c>
      <c r="B11141" s="63" t="s">
        <v>9005</v>
      </c>
    </row>
    <row r="11142" spans="1:2" x14ac:dyDescent="0.25">
      <c r="A11142" s="62">
        <v>45111615</v>
      </c>
      <c r="B11142" s="63" t="s">
        <v>3209</v>
      </c>
    </row>
    <row r="11143" spans="1:2" x14ac:dyDescent="0.25">
      <c r="A11143" s="62">
        <v>45111616</v>
      </c>
      <c r="B11143" s="63" t="s">
        <v>14849</v>
      </c>
    </row>
    <row r="11144" spans="1:2" x14ac:dyDescent="0.25">
      <c r="A11144" s="62">
        <v>45111617</v>
      </c>
      <c r="B11144" s="63" t="s">
        <v>10638</v>
      </c>
    </row>
    <row r="11145" spans="1:2" x14ac:dyDescent="0.25">
      <c r="A11145" s="62">
        <v>45111618</v>
      </c>
      <c r="B11145" s="63" t="s">
        <v>9050</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9086</v>
      </c>
    </row>
    <row r="11149" spans="1:2" x14ac:dyDescent="0.25">
      <c r="A11149" s="62">
        <v>45111703</v>
      </c>
      <c r="B11149" s="63" t="s">
        <v>2092</v>
      </c>
    </row>
    <row r="11150" spans="1:2" x14ac:dyDescent="0.25">
      <c r="A11150" s="62">
        <v>45111704</v>
      </c>
      <c r="B11150" s="63" t="s">
        <v>11115</v>
      </c>
    </row>
    <row r="11151" spans="1:2" x14ac:dyDescent="0.25">
      <c r="A11151" s="62">
        <v>45111705</v>
      </c>
      <c r="B11151" s="63" t="s">
        <v>2923</v>
      </c>
    </row>
    <row r="11152" spans="1:2" x14ac:dyDescent="0.25">
      <c r="A11152" s="62">
        <v>45111801</v>
      </c>
      <c r="B11152" s="63" t="s">
        <v>10296</v>
      </c>
    </row>
    <row r="11153" spans="1:2" x14ac:dyDescent="0.25">
      <c r="A11153" s="62">
        <v>45111802</v>
      </c>
      <c r="B11153" s="63" t="s">
        <v>3461</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18707</v>
      </c>
    </row>
    <row r="11157" spans="1:2" x14ac:dyDescent="0.25">
      <c r="A11157" s="62">
        <v>45111806</v>
      </c>
      <c r="B11157" s="63" t="s">
        <v>15308</v>
      </c>
    </row>
    <row r="11158" spans="1:2" x14ac:dyDescent="0.25">
      <c r="A11158" s="62">
        <v>45111807</v>
      </c>
      <c r="B11158" s="63" t="s">
        <v>3705</v>
      </c>
    </row>
    <row r="11159" spans="1:2" x14ac:dyDescent="0.25">
      <c r="A11159" s="62">
        <v>45111808</v>
      </c>
      <c r="B11159" s="63" t="s">
        <v>15059</v>
      </c>
    </row>
    <row r="11160" spans="1:2" x14ac:dyDescent="0.25">
      <c r="A11160" s="62">
        <v>45111809</v>
      </c>
      <c r="B11160" s="63" t="s">
        <v>8366</v>
      </c>
    </row>
    <row r="11161" spans="1:2" x14ac:dyDescent="0.25">
      <c r="A11161" s="62">
        <v>45111810</v>
      </c>
      <c r="B11161" s="63" t="s">
        <v>3669</v>
      </c>
    </row>
    <row r="11162" spans="1:2" x14ac:dyDescent="0.25">
      <c r="A11162" s="62">
        <v>45111901</v>
      </c>
      <c r="B11162" s="63" t="s">
        <v>11747</v>
      </c>
    </row>
    <row r="11163" spans="1:2" x14ac:dyDescent="0.25">
      <c r="A11163" s="62">
        <v>45111902</v>
      </c>
      <c r="B11163" s="63" t="s">
        <v>18360</v>
      </c>
    </row>
    <row r="11164" spans="1:2" x14ac:dyDescent="0.25">
      <c r="A11164" s="62">
        <v>45112001</v>
      </c>
      <c r="B11164" s="63" t="s">
        <v>16556</v>
      </c>
    </row>
    <row r="11165" spans="1:2" x14ac:dyDescent="0.25">
      <c r="A11165" s="62">
        <v>45112002</v>
      </c>
      <c r="B11165" s="63" t="s">
        <v>17946</v>
      </c>
    </row>
    <row r="11166" spans="1:2" x14ac:dyDescent="0.25">
      <c r="A11166" s="62">
        <v>45112003</v>
      </c>
      <c r="B11166" s="63" t="s">
        <v>9756</v>
      </c>
    </row>
    <row r="11167" spans="1:2" x14ac:dyDescent="0.25">
      <c r="A11167" s="62">
        <v>45112004</v>
      </c>
      <c r="B11167" s="63" t="s">
        <v>16713</v>
      </c>
    </row>
    <row r="11168" spans="1:2" x14ac:dyDescent="0.25">
      <c r="A11168" s="62">
        <v>45121501</v>
      </c>
      <c r="B11168" s="63" t="s">
        <v>3680</v>
      </c>
    </row>
    <row r="11169" spans="1:2" x14ac:dyDescent="0.25">
      <c r="A11169" s="62">
        <v>45121502</v>
      </c>
      <c r="B11169" s="63" t="s">
        <v>15495</v>
      </c>
    </row>
    <row r="11170" spans="1:2" x14ac:dyDescent="0.25">
      <c r="A11170" s="62">
        <v>45121503</v>
      </c>
      <c r="B11170" s="63" t="s">
        <v>7466</v>
      </c>
    </row>
    <row r="11171" spans="1:2" x14ac:dyDescent="0.25">
      <c r="A11171" s="62">
        <v>45121504</v>
      </c>
      <c r="B11171" s="63" t="s">
        <v>16123</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5516</v>
      </c>
    </row>
    <row r="11175" spans="1:2" x14ac:dyDescent="0.25">
      <c r="A11175" s="62">
        <v>45121511</v>
      </c>
      <c r="B11175" s="63" t="s">
        <v>8252</v>
      </c>
    </row>
    <row r="11176" spans="1:2" x14ac:dyDescent="0.25">
      <c r="A11176" s="62">
        <v>45121512</v>
      </c>
      <c r="B11176" s="63" t="s">
        <v>5840</v>
      </c>
    </row>
    <row r="11177" spans="1:2" x14ac:dyDescent="0.25">
      <c r="A11177" s="62">
        <v>45121513</v>
      </c>
      <c r="B11177" s="63" t="s">
        <v>18094</v>
      </c>
    </row>
    <row r="11178" spans="1:2" x14ac:dyDescent="0.25">
      <c r="A11178" s="62">
        <v>45121514</v>
      </c>
      <c r="B11178" s="63" t="s">
        <v>7687</v>
      </c>
    </row>
    <row r="11179" spans="1:2" x14ac:dyDescent="0.25">
      <c r="A11179" s="62">
        <v>45121515</v>
      </c>
      <c r="B11179" s="63" t="s">
        <v>2608</v>
      </c>
    </row>
    <row r="11180" spans="1:2" x14ac:dyDescent="0.25">
      <c r="A11180" s="62">
        <v>45121516</v>
      </c>
      <c r="B11180" s="63" t="s">
        <v>11498</v>
      </c>
    </row>
    <row r="11181" spans="1:2" x14ac:dyDescent="0.25">
      <c r="A11181" s="62">
        <v>45121517</v>
      </c>
      <c r="B11181" s="63" t="s">
        <v>5296</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11579</v>
      </c>
    </row>
    <row r="11185" spans="1:2" x14ac:dyDescent="0.25">
      <c r="A11185" s="62">
        <v>45121601</v>
      </c>
      <c r="B11185" s="63" t="s">
        <v>3801</v>
      </c>
    </row>
    <row r="11186" spans="1:2" x14ac:dyDescent="0.25">
      <c r="A11186" s="62">
        <v>45121602</v>
      </c>
      <c r="B11186" s="63" t="s">
        <v>10139</v>
      </c>
    </row>
    <row r="11187" spans="1:2" x14ac:dyDescent="0.25">
      <c r="A11187" s="62">
        <v>45121603</v>
      </c>
      <c r="B11187" s="63" t="s">
        <v>5057</v>
      </c>
    </row>
    <row r="11188" spans="1:2" x14ac:dyDescent="0.25">
      <c r="A11188" s="62">
        <v>45121604</v>
      </c>
      <c r="B11188" s="63" t="s">
        <v>18381</v>
      </c>
    </row>
    <row r="11189" spans="1:2" x14ac:dyDescent="0.25">
      <c r="A11189" s="62">
        <v>45121605</v>
      </c>
      <c r="B11189" s="63" t="s">
        <v>8464</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13974</v>
      </c>
    </row>
    <row r="11193" spans="1:2" x14ac:dyDescent="0.25">
      <c r="A11193" s="62">
        <v>45121609</v>
      </c>
      <c r="B11193" s="63" t="s">
        <v>17535</v>
      </c>
    </row>
    <row r="11194" spans="1:2" x14ac:dyDescent="0.25">
      <c r="A11194" s="62">
        <v>45121610</v>
      </c>
      <c r="B11194" s="63" t="s">
        <v>13186</v>
      </c>
    </row>
    <row r="11195" spans="1:2" x14ac:dyDescent="0.25">
      <c r="A11195" s="62">
        <v>45121611</v>
      </c>
      <c r="B11195" s="63" t="s">
        <v>7768</v>
      </c>
    </row>
    <row r="11196" spans="1:2" x14ac:dyDescent="0.25">
      <c r="A11196" s="62">
        <v>45121612</v>
      </c>
      <c r="B11196" s="63" t="s">
        <v>3878</v>
      </c>
    </row>
    <row r="11197" spans="1:2" x14ac:dyDescent="0.25">
      <c r="A11197" s="62">
        <v>45121613</v>
      </c>
      <c r="B11197" s="63" t="s">
        <v>6345</v>
      </c>
    </row>
    <row r="11198" spans="1:2" x14ac:dyDescent="0.25">
      <c r="A11198" s="62">
        <v>45121614</v>
      </c>
      <c r="B11198" s="63" t="s">
        <v>13257</v>
      </c>
    </row>
    <row r="11199" spans="1:2" x14ac:dyDescent="0.25">
      <c r="A11199" s="62">
        <v>45121615</v>
      </c>
      <c r="B11199" s="63" t="s">
        <v>7503</v>
      </c>
    </row>
    <row r="11200" spans="1:2" x14ac:dyDescent="0.25">
      <c r="A11200" s="62">
        <v>45121616</v>
      </c>
      <c r="B11200" s="63" t="s">
        <v>18536</v>
      </c>
    </row>
    <row r="11201" spans="1:2" x14ac:dyDescent="0.25">
      <c r="A11201" s="62">
        <v>45121617</v>
      </c>
      <c r="B11201" s="63" t="s">
        <v>5697</v>
      </c>
    </row>
    <row r="11202" spans="1:2" x14ac:dyDescent="0.25">
      <c r="A11202" s="62">
        <v>45121618</v>
      </c>
      <c r="B11202" s="63" t="s">
        <v>6494</v>
      </c>
    </row>
    <row r="11203" spans="1:2" x14ac:dyDescent="0.25">
      <c r="A11203" s="62">
        <v>45121619</v>
      </c>
      <c r="B11203" s="63" t="s">
        <v>9741</v>
      </c>
    </row>
    <row r="11204" spans="1:2" x14ac:dyDescent="0.25">
      <c r="A11204" s="62">
        <v>45121620</v>
      </c>
      <c r="B11204" s="63" t="s">
        <v>8031</v>
      </c>
    </row>
    <row r="11205" spans="1:2" x14ac:dyDescent="0.25">
      <c r="A11205" s="62">
        <v>45121621</v>
      </c>
      <c r="B11205" s="63" t="s">
        <v>15954</v>
      </c>
    </row>
    <row r="11206" spans="1:2" x14ac:dyDescent="0.25">
      <c r="A11206" s="62">
        <v>45121622</v>
      </c>
      <c r="B11206" s="63" t="s">
        <v>10818</v>
      </c>
    </row>
    <row r="11207" spans="1:2" x14ac:dyDescent="0.25">
      <c r="A11207" s="62">
        <v>45121623</v>
      </c>
      <c r="B11207" s="63" t="s">
        <v>15287</v>
      </c>
    </row>
    <row r="11208" spans="1:2" x14ac:dyDescent="0.25">
      <c r="A11208" s="62">
        <v>45121701</v>
      </c>
      <c r="B11208" s="63" t="s">
        <v>3342</v>
      </c>
    </row>
    <row r="11209" spans="1:2" x14ac:dyDescent="0.25">
      <c r="A11209" s="62">
        <v>45121702</v>
      </c>
      <c r="B11209" s="63" t="s">
        <v>11935</v>
      </c>
    </row>
    <row r="11210" spans="1:2" x14ac:dyDescent="0.25">
      <c r="A11210" s="62">
        <v>45121703</v>
      </c>
      <c r="B11210" s="63" t="s">
        <v>16891</v>
      </c>
    </row>
    <row r="11211" spans="1:2" x14ac:dyDescent="0.25">
      <c r="A11211" s="62">
        <v>45121704</v>
      </c>
      <c r="B11211" s="63" t="s">
        <v>4841</v>
      </c>
    </row>
    <row r="11212" spans="1:2" x14ac:dyDescent="0.25">
      <c r="A11212" s="62">
        <v>45121705</v>
      </c>
      <c r="B11212" s="63" t="s">
        <v>10330</v>
      </c>
    </row>
    <row r="11213" spans="1:2" x14ac:dyDescent="0.25">
      <c r="A11213" s="62">
        <v>45121706</v>
      </c>
      <c r="B11213" s="63" t="s">
        <v>4979</v>
      </c>
    </row>
    <row r="11214" spans="1:2" x14ac:dyDescent="0.25">
      <c r="A11214" s="62">
        <v>45121801</v>
      </c>
      <c r="B11214" s="63" t="s">
        <v>16291</v>
      </c>
    </row>
    <row r="11215" spans="1:2" x14ac:dyDescent="0.25">
      <c r="A11215" s="62">
        <v>45121802</v>
      </c>
      <c r="B11215" s="63" t="s">
        <v>8222</v>
      </c>
    </row>
    <row r="11216" spans="1:2" x14ac:dyDescent="0.25">
      <c r="A11216" s="62">
        <v>45121803</v>
      </c>
      <c r="B11216" s="63" t="s">
        <v>1852</v>
      </c>
    </row>
    <row r="11217" spans="1:2" x14ac:dyDescent="0.25">
      <c r="A11217" s="62">
        <v>45121804</v>
      </c>
      <c r="B11217" s="63" t="s">
        <v>4400</v>
      </c>
    </row>
    <row r="11218" spans="1:2" x14ac:dyDescent="0.25">
      <c r="A11218" s="62">
        <v>45121805</v>
      </c>
      <c r="B11218" s="63" t="s">
        <v>13390</v>
      </c>
    </row>
    <row r="11219" spans="1:2" x14ac:dyDescent="0.25">
      <c r="A11219" s="62">
        <v>45121806</v>
      </c>
      <c r="B11219" s="63" t="s">
        <v>11373</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8930</v>
      </c>
    </row>
    <row r="11223" spans="1:2" x14ac:dyDescent="0.25">
      <c r="A11223" s="62">
        <v>45121810</v>
      </c>
      <c r="B11223" s="63" t="s">
        <v>9464</v>
      </c>
    </row>
    <row r="11224" spans="1:2" x14ac:dyDescent="0.25">
      <c r="A11224" s="62">
        <v>45131501</v>
      </c>
      <c r="B11224" s="63" t="s">
        <v>5218</v>
      </c>
    </row>
    <row r="11225" spans="1:2" x14ac:dyDescent="0.25">
      <c r="A11225" s="62">
        <v>45131502</v>
      </c>
      <c r="B11225" s="63" t="s">
        <v>1114</v>
      </c>
    </row>
    <row r="11226" spans="1:2" x14ac:dyDescent="0.25">
      <c r="A11226" s="62">
        <v>45131503</v>
      </c>
      <c r="B11226" s="63" t="s">
        <v>6660</v>
      </c>
    </row>
    <row r="11227" spans="1:2" x14ac:dyDescent="0.25">
      <c r="A11227" s="62">
        <v>45131505</v>
      </c>
      <c r="B11227" s="63" t="s">
        <v>5467</v>
      </c>
    </row>
    <row r="11228" spans="1:2" x14ac:dyDescent="0.25">
      <c r="A11228" s="62">
        <v>45131601</v>
      </c>
      <c r="B11228" s="63" t="s">
        <v>7418</v>
      </c>
    </row>
    <row r="11229" spans="1:2" x14ac:dyDescent="0.25">
      <c r="A11229" s="62">
        <v>45131604</v>
      </c>
      <c r="B11229" s="63" t="s">
        <v>10903</v>
      </c>
    </row>
    <row r="11230" spans="1:2" x14ac:dyDescent="0.25">
      <c r="A11230" s="62">
        <v>45131701</v>
      </c>
      <c r="B11230" s="63" t="s">
        <v>4032</v>
      </c>
    </row>
    <row r="11231" spans="1:2" x14ac:dyDescent="0.25">
      <c r="A11231" s="62">
        <v>45141501</v>
      </c>
      <c r="B11231" s="63" t="s">
        <v>7787</v>
      </c>
    </row>
    <row r="11232" spans="1:2" x14ac:dyDescent="0.25">
      <c r="A11232" s="62">
        <v>45141502</v>
      </c>
      <c r="B11232" s="63" t="s">
        <v>11305</v>
      </c>
    </row>
    <row r="11233" spans="1:2" x14ac:dyDescent="0.25">
      <c r="A11233" s="62">
        <v>45141601</v>
      </c>
      <c r="B11233" s="63" t="s">
        <v>12200</v>
      </c>
    </row>
    <row r="11234" spans="1:2" x14ac:dyDescent="0.25">
      <c r="A11234" s="62">
        <v>45141602</v>
      </c>
      <c r="B11234" s="63" t="s">
        <v>11402</v>
      </c>
    </row>
    <row r="11235" spans="1:2" x14ac:dyDescent="0.25">
      <c r="A11235" s="62">
        <v>45141603</v>
      </c>
      <c r="B11235" s="63" t="s">
        <v>13491</v>
      </c>
    </row>
    <row r="11236" spans="1:2" x14ac:dyDescent="0.25">
      <c r="A11236" s="62">
        <v>46101501</v>
      </c>
      <c r="B11236" s="63" t="s">
        <v>3721</v>
      </c>
    </row>
    <row r="11237" spans="1:2" x14ac:dyDescent="0.25">
      <c r="A11237" s="62">
        <v>46101502</v>
      </c>
      <c r="B11237" s="63" t="s">
        <v>16719</v>
      </c>
    </row>
    <row r="11238" spans="1:2" x14ac:dyDescent="0.25">
      <c r="A11238" s="62">
        <v>46101503</v>
      </c>
      <c r="B11238" s="63" t="s">
        <v>9015</v>
      </c>
    </row>
    <row r="11239" spans="1:2" x14ac:dyDescent="0.25">
      <c r="A11239" s="62">
        <v>46101504</v>
      </c>
      <c r="B11239" s="63" t="s">
        <v>6105</v>
      </c>
    </row>
    <row r="11240" spans="1:2" x14ac:dyDescent="0.25">
      <c r="A11240" s="62">
        <v>46101505</v>
      </c>
      <c r="B11240" s="63" t="s">
        <v>17008</v>
      </c>
    </row>
    <row r="11241" spans="1:2" x14ac:dyDescent="0.25">
      <c r="A11241" s="62">
        <v>46101506</v>
      </c>
      <c r="B11241" s="63" t="s">
        <v>4975</v>
      </c>
    </row>
    <row r="11242" spans="1:2" x14ac:dyDescent="0.25">
      <c r="A11242" s="62">
        <v>46101601</v>
      </c>
      <c r="B11242" s="63" t="s">
        <v>6160</v>
      </c>
    </row>
    <row r="11243" spans="1:2" x14ac:dyDescent="0.25">
      <c r="A11243" s="62">
        <v>46101701</v>
      </c>
      <c r="B11243" s="63" t="s">
        <v>15855</v>
      </c>
    </row>
    <row r="11244" spans="1:2" x14ac:dyDescent="0.25">
      <c r="A11244" s="62">
        <v>46101702</v>
      </c>
      <c r="B11244" s="63" t="s">
        <v>6663</v>
      </c>
    </row>
    <row r="11245" spans="1:2" x14ac:dyDescent="0.25">
      <c r="A11245" s="62">
        <v>46101801</v>
      </c>
      <c r="B11245" s="63" t="s">
        <v>8260</v>
      </c>
    </row>
    <row r="11246" spans="1:2" x14ac:dyDescent="0.25">
      <c r="A11246" s="62">
        <v>46111501</v>
      </c>
      <c r="B11246" s="63" t="s">
        <v>2257</v>
      </c>
    </row>
    <row r="11247" spans="1:2" x14ac:dyDescent="0.25">
      <c r="A11247" s="62">
        <v>46111502</v>
      </c>
      <c r="B11247" s="63" t="s">
        <v>18427</v>
      </c>
    </row>
    <row r="11248" spans="1:2" x14ac:dyDescent="0.25">
      <c r="A11248" s="62">
        <v>46111503</v>
      </c>
      <c r="B11248" s="63" t="s">
        <v>1695</v>
      </c>
    </row>
    <row r="11249" spans="1:2" x14ac:dyDescent="0.25">
      <c r="A11249" s="62">
        <v>46111601</v>
      </c>
      <c r="B11249" s="63" t="s">
        <v>16606</v>
      </c>
    </row>
    <row r="11250" spans="1:2" x14ac:dyDescent="0.25">
      <c r="A11250" s="62">
        <v>46111602</v>
      </c>
      <c r="B11250" s="63" t="s">
        <v>1413</v>
      </c>
    </row>
    <row r="11251" spans="1:2" x14ac:dyDescent="0.25">
      <c r="A11251" s="62">
        <v>46111701</v>
      </c>
      <c r="B11251" s="63" t="s">
        <v>9112</v>
      </c>
    </row>
    <row r="11252" spans="1:2" x14ac:dyDescent="0.25">
      <c r="A11252" s="62">
        <v>46111702</v>
      </c>
      <c r="B11252" s="63" t="s">
        <v>16039</v>
      </c>
    </row>
    <row r="11253" spans="1:2" x14ac:dyDescent="0.25">
      <c r="A11253" s="62">
        <v>46111801</v>
      </c>
      <c r="B11253" s="63" t="s">
        <v>9520</v>
      </c>
    </row>
    <row r="11254" spans="1:2" x14ac:dyDescent="0.25">
      <c r="A11254" s="62">
        <v>46121501</v>
      </c>
      <c r="B11254" s="63" t="s">
        <v>8453</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9291</v>
      </c>
    </row>
    <row r="11258" spans="1:2" x14ac:dyDescent="0.25">
      <c r="A11258" s="62">
        <v>46121505</v>
      </c>
      <c r="B11258" s="63" t="s">
        <v>8331</v>
      </c>
    </row>
    <row r="11259" spans="1:2" x14ac:dyDescent="0.25">
      <c r="A11259" s="62">
        <v>46121506</v>
      </c>
      <c r="B11259" s="63" t="s">
        <v>11527</v>
      </c>
    </row>
    <row r="11260" spans="1:2" x14ac:dyDescent="0.25">
      <c r="A11260" s="62">
        <v>46121507</v>
      </c>
      <c r="B11260" s="63" t="s">
        <v>8266</v>
      </c>
    </row>
    <row r="11261" spans="1:2" x14ac:dyDescent="0.25">
      <c r="A11261" s="62">
        <v>46121508</v>
      </c>
      <c r="B11261" s="63" t="s">
        <v>11426</v>
      </c>
    </row>
    <row r="11262" spans="1:2" x14ac:dyDescent="0.25">
      <c r="A11262" s="62">
        <v>46121509</v>
      </c>
      <c r="B11262" s="63" t="s">
        <v>6984</v>
      </c>
    </row>
    <row r="11263" spans="1:2" x14ac:dyDescent="0.25">
      <c r="A11263" s="62">
        <v>46121510</v>
      </c>
      <c r="B11263" s="63" t="s">
        <v>18231</v>
      </c>
    </row>
    <row r="11264" spans="1:2" x14ac:dyDescent="0.25">
      <c r="A11264" s="62">
        <v>46121511</v>
      </c>
      <c r="B11264" s="63" t="s">
        <v>16033</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3319</v>
      </c>
    </row>
    <row r="11268" spans="1:2" x14ac:dyDescent="0.25">
      <c r="A11268" s="62">
        <v>46121603</v>
      </c>
      <c r="B11268" s="63" t="s">
        <v>15234</v>
      </c>
    </row>
    <row r="11269" spans="1:2" x14ac:dyDescent="0.25">
      <c r="A11269" s="62">
        <v>46121604</v>
      </c>
      <c r="B11269" s="63" t="s">
        <v>13686</v>
      </c>
    </row>
    <row r="11270" spans="1:2" x14ac:dyDescent="0.25">
      <c r="A11270" s="62">
        <v>46121605</v>
      </c>
      <c r="B11270" s="63" t="s">
        <v>16176</v>
      </c>
    </row>
    <row r="11271" spans="1:2" x14ac:dyDescent="0.25">
      <c r="A11271" s="62">
        <v>46131501</v>
      </c>
      <c r="B11271" s="63" t="s">
        <v>13882</v>
      </c>
    </row>
    <row r="11272" spans="1:2" x14ac:dyDescent="0.25">
      <c r="A11272" s="62">
        <v>46131502</v>
      </c>
      <c r="B11272" s="63" t="s">
        <v>10982</v>
      </c>
    </row>
    <row r="11273" spans="1:2" x14ac:dyDescent="0.25">
      <c r="A11273" s="62">
        <v>46131503</v>
      </c>
      <c r="B11273" s="63" t="s">
        <v>7860</v>
      </c>
    </row>
    <row r="11274" spans="1:2" x14ac:dyDescent="0.25">
      <c r="A11274" s="62">
        <v>46131504</v>
      </c>
      <c r="B11274" s="63" t="s">
        <v>9307</v>
      </c>
    </row>
    <row r="11275" spans="1:2" x14ac:dyDescent="0.25">
      <c r="A11275" s="62">
        <v>46131505</v>
      </c>
      <c r="B11275" s="63" t="s">
        <v>5068</v>
      </c>
    </row>
    <row r="11276" spans="1:2" x14ac:dyDescent="0.25">
      <c r="A11276" s="62">
        <v>46131601</v>
      </c>
      <c r="B11276" s="63" t="s">
        <v>14122</v>
      </c>
    </row>
    <row r="11277" spans="1:2" x14ac:dyDescent="0.25">
      <c r="A11277" s="62">
        <v>46131602</v>
      </c>
      <c r="B11277" s="63" t="s">
        <v>16529</v>
      </c>
    </row>
    <row r="11278" spans="1:2" x14ac:dyDescent="0.25">
      <c r="A11278" s="62">
        <v>46131603</v>
      </c>
      <c r="B11278" s="63" t="s">
        <v>17342</v>
      </c>
    </row>
    <row r="11279" spans="1:2" x14ac:dyDescent="0.25">
      <c r="A11279" s="62">
        <v>46131604</v>
      </c>
      <c r="B11279" s="63" t="s">
        <v>13687</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6567</v>
      </c>
    </row>
    <row r="11284" spans="1:2" x14ac:dyDescent="0.25">
      <c r="A11284" s="62">
        <v>46151503</v>
      </c>
      <c r="B11284" s="63" t="s">
        <v>9362</v>
      </c>
    </row>
    <row r="11285" spans="1:2" x14ac:dyDescent="0.25">
      <c r="A11285" s="62">
        <v>46151504</v>
      </c>
      <c r="B11285" s="63" t="s">
        <v>6443</v>
      </c>
    </row>
    <row r="11286" spans="1:2" x14ac:dyDescent="0.25">
      <c r="A11286" s="62">
        <v>46151505</v>
      </c>
      <c r="B11286" s="63" t="s">
        <v>3924</v>
      </c>
    </row>
    <row r="11287" spans="1:2" x14ac:dyDescent="0.25">
      <c r="A11287" s="62">
        <v>46151506</v>
      </c>
      <c r="B11287" s="63" t="s">
        <v>15721</v>
      </c>
    </row>
    <row r="11288" spans="1:2" x14ac:dyDescent="0.25">
      <c r="A11288" s="62">
        <v>46151507</v>
      </c>
      <c r="B11288" s="63" t="s">
        <v>15904</v>
      </c>
    </row>
    <row r="11289" spans="1:2" x14ac:dyDescent="0.25">
      <c r="A11289" s="62">
        <v>46151601</v>
      </c>
      <c r="B11289" s="63" t="s">
        <v>8999</v>
      </c>
    </row>
    <row r="11290" spans="1:2" x14ac:dyDescent="0.25">
      <c r="A11290" s="62">
        <v>46151602</v>
      </c>
      <c r="B11290" s="63" t="s">
        <v>1998</v>
      </c>
    </row>
    <row r="11291" spans="1:2" x14ac:dyDescent="0.25">
      <c r="A11291" s="62">
        <v>46151604</v>
      </c>
      <c r="B11291" s="63" t="s">
        <v>17199</v>
      </c>
    </row>
    <row r="11292" spans="1:2" x14ac:dyDescent="0.25">
      <c r="A11292" s="62">
        <v>46151605</v>
      </c>
      <c r="B11292" s="63" t="s">
        <v>6522</v>
      </c>
    </row>
    <row r="11293" spans="1:2" x14ac:dyDescent="0.25">
      <c r="A11293" s="62">
        <v>46151606</v>
      </c>
      <c r="B11293" s="63" t="s">
        <v>16048</v>
      </c>
    </row>
    <row r="11294" spans="1:2" x14ac:dyDescent="0.25">
      <c r="A11294" s="62">
        <v>46151607</v>
      </c>
      <c r="B11294" s="63" t="s">
        <v>18046</v>
      </c>
    </row>
    <row r="11295" spans="1:2" x14ac:dyDescent="0.25">
      <c r="A11295" s="62">
        <v>46151702</v>
      </c>
      <c r="B11295" s="63" t="s">
        <v>8426</v>
      </c>
    </row>
    <row r="11296" spans="1:2" x14ac:dyDescent="0.25">
      <c r="A11296" s="62">
        <v>46151703</v>
      </c>
      <c r="B11296" s="63" t="s">
        <v>10949</v>
      </c>
    </row>
    <row r="11297" spans="1:2" x14ac:dyDescent="0.25">
      <c r="A11297" s="62">
        <v>46151704</v>
      </c>
      <c r="B11297" s="63" t="s">
        <v>4458</v>
      </c>
    </row>
    <row r="11298" spans="1:2" x14ac:dyDescent="0.25">
      <c r="A11298" s="62">
        <v>46151705</v>
      </c>
      <c r="B11298" s="63" t="s">
        <v>3328</v>
      </c>
    </row>
    <row r="11299" spans="1:2" x14ac:dyDescent="0.25">
      <c r="A11299" s="62">
        <v>46151706</v>
      </c>
      <c r="B11299" s="63" t="s">
        <v>12635</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10420</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4195</v>
      </c>
    </row>
    <row r="11307" spans="1:2" x14ac:dyDescent="0.25">
      <c r="A11307" s="62">
        <v>46151714</v>
      </c>
      <c r="B11307" s="63" t="s">
        <v>18149</v>
      </c>
    </row>
    <row r="11308" spans="1:2" x14ac:dyDescent="0.25">
      <c r="A11308" s="62">
        <v>46151715</v>
      </c>
      <c r="B11308" s="63" t="s">
        <v>8605</v>
      </c>
    </row>
    <row r="11309" spans="1:2" x14ac:dyDescent="0.25">
      <c r="A11309" s="62">
        <v>46161501</v>
      </c>
      <c r="B11309" s="63" t="s">
        <v>3369</v>
      </c>
    </row>
    <row r="11310" spans="1:2" x14ac:dyDescent="0.25">
      <c r="A11310" s="62">
        <v>46161502</v>
      </c>
      <c r="B11310" s="63" t="s">
        <v>12320</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13881</v>
      </c>
    </row>
    <row r="11314" spans="1:2" x14ac:dyDescent="0.25">
      <c r="A11314" s="62">
        <v>46161506</v>
      </c>
      <c r="B11314" s="63" t="s">
        <v>10192</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11693</v>
      </c>
    </row>
    <row r="11318" spans="1:2" x14ac:dyDescent="0.25">
      <c r="A11318" s="62">
        <v>46161510</v>
      </c>
      <c r="B11318" s="63" t="s">
        <v>17254</v>
      </c>
    </row>
    <row r="11319" spans="1:2" x14ac:dyDescent="0.25">
      <c r="A11319" s="62">
        <v>46161601</v>
      </c>
      <c r="B11319" s="63" t="s">
        <v>16659</v>
      </c>
    </row>
    <row r="11320" spans="1:2" x14ac:dyDescent="0.25">
      <c r="A11320" s="62">
        <v>46161602</v>
      </c>
      <c r="B11320" s="63" t="s">
        <v>3187</v>
      </c>
    </row>
    <row r="11321" spans="1:2" x14ac:dyDescent="0.25">
      <c r="A11321" s="62">
        <v>46161603</v>
      </c>
      <c r="B11321" s="63" t="s">
        <v>10044</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7891</v>
      </c>
    </row>
    <row r="11326" spans="1:2" x14ac:dyDescent="0.25">
      <c r="A11326" s="62">
        <v>46171504</v>
      </c>
      <c r="B11326" s="63" t="s">
        <v>10455</v>
      </c>
    </row>
    <row r="11327" spans="1:2" x14ac:dyDescent="0.25">
      <c r="A11327" s="62">
        <v>46171505</v>
      </c>
      <c r="B11327" s="63" t="s">
        <v>6951</v>
      </c>
    </row>
    <row r="11328" spans="1:2" x14ac:dyDescent="0.25">
      <c r="A11328" s="62">
        <v>46171506</v>
      </c>
      <c r="B11328" s="63" t="s">
        <v>9020</v>
      </c>
    </row>
    <row r="11329" spans="1:2" x14ac:dyDescent="0.25">
      <c r="A11329" s="62">
        <v>46171507</v>
      </c>
      <c r="B11329" s="63" t="s">
        <v>3677</v>
      </c>
    </row>
    <row r="11330" spans="1:2" x14ac:dyDescent="0.25">
      <c r="A11330" s="62">
        <v>46171508</v>
      </c>
      <c r="B11330" s="63" t="s">
        <v>3017</v>
      </c>
    </row>
    <row r="11331" spans="1:2" x14ac:dyDescent="0.25">
      <c r="A11331" s="62">
        <v>46171509</v>
      </c>
      <c r="B11331" s="63" t="s">
        <v>2512</v>
      </c>
    </row>
    <row r="11332" spans="1:2" x14ac:dyDescent="0.25">
      <c r="A11332" s="62">
        <v>46171510</v>
      </c>
      <c r="B11332" s="63" t="s">
        <v>1934</v>
      </c>
    </row>
    <row r="11333" spans="1:2" x14ac:dyDescent="0.25">
      <c r="A11333" s="62">
        <v>46171511</v>
      </c>
      <c r="B11333" s="63" t="s">
        <v>8500</v>
      </c>
    </row>
    <row r="11334" spans="1:2" x14ac:dyDescent="0.25">
      <c r="A11334" s="62">
        <v>46171512</v>
      </c>
      <c r="B11334" s="63" t="s">
        <v>16295</v>
      </c>
    </row>
    <row r="11335" spans="1:2" x14ac:dyDescent="0.25">
      <c r="A11335" s="62">
        <v>46171513</v>
      </c>
      <c r="B11335" s="63" t="s">
        <v>9678</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3216</v>
      </c>
    </row>
    <row r="11339" spans="1:2" x14ac:dyDescent="0.25">
      <c r="A11339" s="62">
        <v>46171517</v>
      </c>
      <c r="B11339" s="63" t="s">
        <v>11909</v>
      </c>
    </row>
    <row r="11340" spans="1:2" x14ac:dyDescent="0.25">
      <c r="A11340" s="62">
        <v>46171602</v>
      </c>
      <c r="B11340" s="63" t="s">
        <v>2907</v>
      </c>
    </row>
    <row r="11341" spans="1:2" x14ac:dyDescent="0.25">
      <c r="A11341" s="62">
        <v>46171603</v>
      </c>
      <c r="B11341" s="63" t="s">
        <v>9480</v>
      </c>
    </row>
    <row r="11342" spans="1:2" x14ac:dyDescent="0.25">
      <c r="A11342" s="62">
        <v>46171604</v>
      </c>
      <c r="B11342" s="63" t="s">
        <v>9855</v>
      </c>
    </row>
    <row r="11343" spans="1:2" x14ac:dyDescent="0.25">
      <c r="A11343" s="62">
        <v>46171605</v>
      </c>
      <c r="B11343" s="63" t="s">
        <v>6411</v>
      </c>
    </row>
    <row r="11344" spans="1:2" x14ac:dyDescent="0.25">
      <c r="A11344" s="62">
        <v>46171606</v>
      </c>
      <c r="B11344" s="63" t="s">
        <v>2043</v>
      </c>
    </row>
    <row r="11345" spans="1:2" x14ac:dyDescent="0.25">
      <c r="A11345" s="62">
        <v>46171607</v>
      </c>
      <c r="B11345" s="63" t="s">
        <v>8153</v>
      </c>
    </row>
    <row r="11346" spans="1:2" x14ac:dyDescent="0.25">
      <c r="A11346" s="62">
        <v>46171608</v>
      </c>
      <c r="B11346" s="63" t="s">
        <v>6181</v>
      </c>
    </row>
    <row r="11347" spans="1:2" x14ac:dyDescent="0.25">
      <c r="A11347" s="62">
        <v>46171609</v>
      </c>
      <c r="B11347" s="63" t="s">
        <v>10123</v>
      </c>
    </row>
    <row r="11348" spans="1:2" x14ac:dyDescent="0.25">
      <c r="A11348" s="62">
        <v>46171610</v>
      </c>
      <c r="B11348" s="63" t="s">
        <v>17790</v>
      </c>
    </row>
    <row r="11349" spans="1:2" x14ac:dyDescent="0.25">
      <c r="A11349" s="62">
        <v>46171611</v>
      </c>
      <c r="B11349" s="63" t="s">
        <v>10216</v>
      </c>
    </row>
    <row r="11350" spans="1:2" x14ac:dyDescent="0.25">
      <c r="A11350" s="62">
        <v>46171612</v>
      </c>
      <c r="B11350" s="63" t="s">
        <v>13585</v>
      </c>
    </row>
    <row r="11351" spans="1:2" x14ac:dyDescent="0.25">
      <c r="A11351" s="62">
        <v>46171613</v>
      </c>
      <c r="B11351" s="63" t="s">
        <v>7262</v>
      </c>
    </row>
    <row r="11352" spans="1:2" x14ac:dyDescent="0.25">
      <c r="A11352" s="62">
        <v>46171615</v>
      </c>
      <c r="B11352" s="63" t="s">
        <v>16939</v>
      </c>
    </row>
    <row r="11353" spans="1:2" x14ac:dyDescent="0.25">
      <c r="A11353" s="62">
        <v>46171616</v>
      </c>
      <c r="B11353" s="63" t="s">
        <v>4739</v>
      </c>
    </row>
    <row r="11354" spans="1:2" x14ac:dyDescent="0.25">
      <c r="A11354" s="62">
        <v>46171617</v>
      </c>
      <c r="B11354" s="63" t="s">
        <v>16103</v>
      </c>
    </row>
    <row r="11355" spans="1:2" x14ac:dyDescent="0.25">
      <c r="A11355" s="62">
        <v>46171618</v>
      </c>
      <c r="B11355" s="63" t="s">
        <v>18157</v>
      </c>
    </row>
    <row r="11356" spans="1:2" x14ac:dyDescent="0.25">
      <c r="A11356" s="62">
        <v>46171619</v>
      </c>
      <c r="B11356" s="63" t="s">
        <v>9929</v>
      </c>
    </row>
    <row r="11357" spans="1:2" x14ac:dyDescent="0.25">
      <c r="A11357" s="62">
        <v>46171620</v>
      </c>
      <c r="B11357" s="63" t="s">
        <v>13679</v>
      </c>
    </row>
    <row r="11358" spans="1:2" x14ac:dyDescent="0.25">
      <c r="A11358" s="62">
        <v>46171621</v>
      </c>
      <c r="B11358" s="63" t="s">
        <v>756</v>
      </c>
    </row>
    <row r="11359" spans="1:2" x14ac:dyDescent="0.25">
      <c r="A11359" s="62">
        <v>46181501</v>
      </c>
      <c r="B11359" s="63" t="s">
        <v>14775</v>
      </c>
    </row>
    <row r="11360" spans="1:2" x14ac:dyDescent="0.25">
      <c r="A11360" s="62">
        <v>46181502</v>
      </c>
      <c r="B11360" s="63" t="s">
        <v>5434</v>
      </c>
    </row>
    <row r="11361" spans="1:2" x14ac:dyDescent="0.25">
      <c r="A11361" s="62">
        <v>46181503</v>
      </c>
      <c r="B11361" s="63" t="s">
        <v>18342</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18458</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7016</v>
      </c>
    </row>
    <row r="11368" spans="1:2" x14ac:dyDescent="0.25">
      <c r="A11368" s="62">
        <v>46181512</v>
      </c>
      <c r="B11368" s="63" t="s">
        <v>8201</v>
      </c>
    </row>
    <row r="11369" spans="1:2" x14ac:dyDescent="0.25">
      <c r="A11369" s="62">
        <v>46181514</v>
      </c>
      <c r="B11369" s="63" t="s">
        <v>11118</v>
      </c>
    </row>
    <row r="11370" spans="1:2" x14ac:dyDescent="0.25">
      <c r="A11370" s="62">
        <v>46181516</v>
      </c>
      <c r="B11370" s="63" t="s">
        <v>16826</v>
      </c>
    </row>
    <row r="11371" spans="1:2" x14ac:dyDescent="0.25">
      <c r="A11371" s="62">
        <v>46181517</v>
      </c>
      <c r="B11371" s="63" t="s">
        <v>7858</v>
      </c>
    </row>
    <row r="11372" spans="1:2" x14ac:dyDescent="0.25">
      <c r="A11372" s="62">
        <v>46181518</v>
      </c>
      <c r="B11372" s="63" t="s">
        <v>15674</v>
      </c>
    </row>
    <row r="11373" spans="1:2" x14ac:dyDescent="0.25">
      <c r="A11373" s="62">
        <v>46181520</v>
      </c>
      <c r="B11373" s="63" t="s">
        <v>3558</v>
      </c>
    </row>
    <row r="11374" spans="1:2" x14ac:dyDescent="0.25">
      <c r="A11374" s="62">
        <v>46181522</v>
      </c>
      <c r="B11374" s="63" t="s">
        <v>15029</v>
      </c>
    </row>
    <row r="11375" spans="1:2" x14ac:dyDescent="0.25">
      <c r="A11375" s="62">
        <v>46181525</v>
      </c>
      <c r="B11375" s="63" t="s">
        <v>5410</v>
      </c>
    </row>
    <row r="11376" spans="1:2" x14ac:dyDescent="0.25">
      <c r="A11376" s="62">
        <v>46181526</v>
      </c>
      <c r="B11376" s="63" t="s">
        <v>14726</v>
      </c>
    </row>
    <row r="11377" spans="1:2" x14ac:dyDescent="0.25">
      <c r="A11377" s="62">
        <v>46181527</v>
      </c>
      <c r="B11377" s="63" t="s">
        <v>581</v>
      </c>
    </row>
    <row r="11378" spans="1:2" x14ac:dyDescent="0.25">
      <c r="A11378" s="62">
        <v>46181528</v>
      </c>
      <c r="B11378" s="63" t="s">
        <v>6445</v>
      </c>
    </row>
    <row r="11379" spans="1:2" x14ac:dyDescent="0.25">
      <c r="A11379" s="62">
        <v>46181529</v>
      </c>
      <c r="B11379" s="63" t="s">
        <v>2180</v>
      </c>
    </row>
    <row r="11380" spans="1:2" x14ac:dyDescent="0.25">
      <c r="A11380" s="62">
        <v>46181530</v>
      </c>
      <c r="B11380" s="63" t="s">
        <v>7347</v>
      </c>
    </row>
    <row r="11381" spans="1:2" x14ac:dyDescent="0.25">
      <c r="A11381" s="62">
        <v>46181531</v>
      </c>
      <c r="B11381" s="63" t="s">
        <v>3349</v>
      </c>
    </row>
    <row r="11382" spans="1:2" x14ac:dyDescent="0.25">
      <c r="A11382" s="62">
        <v>46181532</v>
      </c>
      <c r="B11382" s="63" t="s">
        <v>18082</v>
      </c>
    </row>
    <row r="11383" spans="1:2" x14ac:dyDescent="0.25">
      <c r="A11383" s="62">
        <v>46181533</v>
      </c>
      <c r="B11383" s="63" t="s">
        <v>15752</v>
      </c>
    </row>
    <row r="11384" spans="1:2" x14ac:dyDescent="0.25">
      <c r="A11384" s="62">
        <v>46181534</v>
      </c>
      <c r="B11384" s="63" t="s">
        <v>18547</v>
      </c>
    </row>
    <row r="11385" spans="1:2" x14ac:dyDescent="0.25">
      <c r="A11385" s="62">
        <v>46181535</v>
      </c>
      <c r="B11385" s="63" t="s">
        <v>9716</v>
      </c>
    </row>
    <row r="11386" spans="1:2" x14ac:dyDescent="0.25">
      <c r="A11386" s="62">
        <v>46181601</v>
      </c>
      <c r="B11386" s="63" t="s">
        <v>13464</v>
      </c>
    </row>
    <row r="11387" spans="1:2" x14ac:dyDescent="0.25">
      <c r="A11387" s="62">
        <v>46181602</v>
      </c>
      <c r="B11387" s="63" t="s">
        <v>6153</v>
      </c>
    </row>
    <row r="11388" spans="1:2" x14ac:dyDescent="0.25">
      <c r="A11388" s="62">
        <v>46181603</v>
      </c>
      <c r="B11388" s="63" t="s">
        <v>16018</v>
      </c>
    </row>
    <row r="11389" spans="1:2" x14ac:dyDescent="0.25">
      <c r="A11389" s="62">
        <v>46181604</v>
      </c>
      <c r="B11389" s="63" t="s">
        <v>1874</v>
      </c>
    </row>
    <row r="11390" spans="1:2" x14ac:dyDescent="0.25">
      <c r="A11390" s="62">
        <v>46181605</v>
      </c>
      <c r="B11390" s="63" t="s">
        <v>14532</v>
      </c>
    </row>
    <row r="11391" spans="1:2" x14ac:dyDescent="0.25">
      <c r="A11391" s="62">
        <v>46181606</v>
      </c>
      <c r="B11391" s="63" t="s">
        <v>7849</v>
      </c>
    </row>
    <row r="11392" spans="1:2" x14ac:dyDescent="0.25">
      <c r="A11392" s="62">
        <v>46181701</v>
      </c>
      <c r="B11392" s="63" t="s">
        <v>12337</v>
      </c>
    </row>
    <row r="11393" spans="1:2" x14ac:dyDescent="0.25">
      <c r="A11393" s="62">
        <v>46181702</v>
      </c>
      <c r="B11393" s="63" t="s">
        <v>6032</v>
      </c>
    </row>
    <row r="11394" spans="1:2" x14ac:dyDescent="0.25">
      <c r="A11394" s="62">
        <v>46181703</v>
      </c>
      <c r="B11394" s="63" t="s">
        <v>2107</v>
      </c>
    </row>
    <row r="11395" spans="1:2" x14ac:dyDescent="0.25">
      <c r="A11395" s="62">
        <v>46181704</v>
      </c>
      <c r="B11395" s="63" t="s">
        <v>14179</v>
      </c>
    </row>
    <row r="11396" spans="1:2" x14ac:dyDescent="0.25">
      <c r="A11396" s="62">
        <v>46181705</v>
      </c>
      <c r="B11396" s="63" t="s">
        <v>7750</v>
      </c>
    </row>
    <row r="11397" spans="1:2" x14ac:dyDescent="0.25">
      <c r="A11397" s="62">
        <v>46181706</v>
      </c>
      <c r="B11397" s="63" t="s">
        <v>6889</v>
      </c>
    </row>
    <row r="11398" spans="1:2" x14ac:dyDescent="0.25">
      <c r="A11398" s="62">
        <v>46181707</v>
      </c>
      <c r="B11398" s="63" t="s">
        <v>18832</v>
      </c>
    </row>
    <row r="11399" spans="1:2" x14ac:dyDescent="0.25">
      <c r="A11399" s="62">
        <v>46181801</v>
      </c>
      <c r="B11399" s="63" t="s">
        <v>5991</v>
      </c>
    </row>
    <row r="11400" spans="1:2" x14ac:dyDescent="0.25">
      <c r="A11400" s="62">
        <v>46181802</v>
      </c>
      <c r="B11400" s="63" t="s">
        <v>10235</v>
      </c>
    </row>
    <row r="11401" spans="1:2" x14ac:dyDescent="0.25">
      <c r="A11401" s="62">
        <v>46181803</v>
      </c>
      <c r="B11401" s="63" t="s">
        <v>18387</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13163</v>
      </c>
    </row>
    <row r="11405" spans="1:2" x14ac:dyDescent="0.25">
      <c r="A11405" s="62">
        <v>46181808</v>
      </c>
      <c r="B11405" s="63" t="s">
        <v>16539</v>
      </c>
    </row>
    <row r="11406" spans="1:2" x14ac:dyDescent="0.25">
      <c r="A11406" s="62">
        <v>46181809</v>
      </c>
      <c r="B11406" s="63" t="s">
        <v>2085</v>
      </c>
    </row>
    <row r="11407" spans="1:2" x14ac:dyDescent="0.25">
      <c r="A11407" s="62">
        <v>46181810</v>
      </c>
      <c r="B11407" s="63" t="s">
        <v>1581</v>
      </c>
    </row>
    <row r="11408" spans="1:2" x14ac:dyDescent="0.25">
      <c r="A11408" s="62">
        <v>46181811</v>
      </c>
      <c r="B11408" s="63" t="s">
        <v>16053</v>
      </c>
    </row>
    <row r="11409" spans="1:2" x14ac:dyDescent="0.25">
      <c r="A11409" s="62">
        <v>46181901</v>
      </c>
      <c r="B11409" s="63" t="s">
        <v>1191</v>
      </c>
    </row>
    <row r="11410" spans="1:2" x14ac:dyDescent="0.25">
      <c r="A11410" s="62">
        <v>46181902</v>
      </c>
      <c r="B11410" s="63" t="s">
        <v>10480</v>
      </c>
    </row>
    <row r="11411" spans="1:2" x14ac:dyDescent="0.25">
      <c r="A11411" s="62">
        <v>46181903</v>
      </c>
      <c r="B11411" s="63" t="s">
        <v>7561</v>
      </c>
    </row>
    <row r="11412" spans="1:2" x14ac:dyDescent="0.25">
      <c r="A11412" s="62">
        <v>46182001</v>
      </c>
      <c r="B11412" s="63" t="s">
        <v>1256</v>
      </c>
    </row>
    <row r="11413" spans="1:2" x14ac:dyDescent="0.25">
      <c r="A11413" s="62">
        <v>46182002</v>
      </c>
      <c r="B11413" s="63" t="s">
        <v>12146</v>
      </c>
    </row>
    <row r="11414" spans="1:2" x14ac:dyDescent="0.25">
      <c r="A11414" s="62">
        <v>46182003</v>
      </c>
      <c r="B11414" s="63" t="s">
        <v>4091</v>
      </c>
    </row>
    <row r="11415" spans="1:2" x14ac:dyDescent="0.25">
      <c r="A11415" s="62">
        <v>46182004</v>
      </c>
      <c r="B11415" s="63" t="s">
        <v>7071</v>
      </c>
    </row>
    <row r="11416" spans="1:2" x14ac:dyDescent="0.25">
      <c r="A11416" s="62">
        <v>46182005</v>
      </c>
      <c r="B11416" s="63" t="s">
        <v>11412</v>
      </c>
    </row>
    <row r="11417" spans="1:2" x14ac:dyDescent="0.25">
      <c r="A11417" s="62">
        <v>46182006</v>
      </c>
      <c r="B11417" s="63" t="s">
        <v>12721</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9462</v>
      </c>
    </row>
    <row r="11421" spans="1:2" x14ac:dyDescent="0.25">
      <c r="A11421" s="62">
        <v>46182103</v>
      </c>
      <c r="B11421" s="63" t="s">
        <v>17159</v>
      </c>
    </row>
    <row r="11422" spans="1:2" x14ac:dyDescent="0.25">
      <c r="A11422" s="62">
        <v>46182104</v>
      </c>
      <c r="B11422" s="63" t="s">
        <v>3497</v>
      </c>
    </row>
    <row r="11423" spans="1:2" x14ac:dyDescent="0.25">
      <c r="A11423" s="62">
        <v>46182105</v>
      </c>
      <c r="B11423" s="63" t="s">
        <v>14407</v>
      </c>
    </row>
    <row r="11424" spans="1:2" x14ac:dyDescent="0.25">
      <c r="A11424" s="62">
        <v>46182106</v>
      </c>
      <c r="B11424" s="63" t="s">
        <v>16968</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18680</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8268</v>
      </c>
    </row>
    <row r="11431" spans="1:2" x14ac:dyDescent="0.25">
      <c r="A11431" s="62">
        <v>46182205</v>
      </c>
      <c r="B11431" s="63" t="s">
        <v>1196</v>
      </c>
    </row>
    <row r="11432" spans="1:2" x14ac:dyDescent="0.25">
      <c r="A11432" s="62">
        <v>46182206</v>
      </c>
      <c r="B11432" s="63" t="s">
        <v>7783</v>
      </c>
    </row>
    <row r="11433" spans="1:2" x14ac:dyDescent="0.25">
      <c r="A11433" s="62">
        <v>46182207</v>
      </c>
      <c r="B11433" s="63" t="s">
        <v>4264</v>
      </c>
    </row>
    <row r="11434" spans="1:2" x14ac:dyDescent="0.25">
      <c r="A11434" s="62">
        <v>46182208</v>
      </c>
      <c r="B11434" s="63" t="s">
        <v>6081</v>
      </c>
    </row>
    <row r="11435" spans="1:2" x14ac:dyDescent="0.25">
      <c r="A11435" s="62">
        <v>46182209</v>
      </c>
      <c r="B11435" s="63" t="s">
        <v>2053</v>
      </c>
    </row>
    <row r="11436" spans="1:2" x14ac:dyDescent="0.25">
      <c r="A11436" s="62">
        <v>46182301</v>
      </c>
      <c r="B11436" s="63" t="s">
        <v>6139</v>
      </c>
    </row>
    <row r="11437" spans="1:2" x14ac:dyDescent="0.25">
      <c r="A11437" s="62">
        <v>46182302</v>
      </c>
      <c r="B11437" s="63" t="s">
        <v>18486</v>
      </c>
    </row>
    <row r="11438" spans="1:2" x14ac:dyDescent="0.25">
      <c r="A11438" s="62">
        <v>46182303</v>
      </c>
      <c r="B11438" s="63" t="s">
        <v>14500</v>
      </c>
    </row>
    <row r="11439" spans="1:2" x14ac:dyDescent="0.25">
      <c r="A11439" s="62">
        <v>46182304</v>
      </c>
      <c r="B11439" s="63" t="s">
        <v>2011</v>
      </c>
    </row>
    <row r="11440" spans="1:2" x14ac:dyDescent="0.25">
      <c r="A11440" s="62">
        <v>46182305</v>
      </c>
      <c r="B11440" s="63" t="s">
        <v>564</v>
      </c>
    </row>
    <row r="11441" spans="1:2" x14ac:dyDescent="0.25">
      <c r="A11441" s="62">
        <v>46182306</v>
      </c>
      <c r="B11441" s="63" t="s">
        <v>2376</v>
      </c>
    </row>
    <row r="11442" spans="1:2" x14ac:dyDescent="0.25">
      <c r="A11442" s="62">
        <v>46182401</v>
      </c>
      <c r="B11442" s="63" t="s">
        <v>1417</v>
      </c>
    </row>
    <row r="11443" spans="1:2" x14ac:dyDescent="0.25">
      <c r="A11443" s="62">
        <v>46182402</v>
      </c>
      <c r="B11443" s="63" t="s">
        <v>1399</v>
      </c>
    </row>
    <row r="11444" spans="1:2" x14ac:dyDescent="0.25">
      <c r="A11444" s="62">
        <v>46182501</v>
      </c>
      <c r="B11444" s="63" t="s">
        <v>9394</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2664</v>
      </c>
    </row>
    <row r="11448" spans="1:2" x14ac:dyDescent="0.25">
      <c r="A11448" s="62">
        <v>46191504</v>
      </c>
      <c r="B11448" s="63" t="s">
        <v>6448</v>
      </c>
    </row>
    <row r="11449" spans="1:2" x14ac:dyDescent="0.25">
      <c r="A11449" s="62">
        <v>46191505</v>
      </c>
      <c r="B11449" s="63" t="s">
        <v>18665</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13289</v>
      </c>
    </row>
    <row r="11454" spans="1:2" x14ac:dyDescent="0.25">
      <c r="A11454" s="62">
        <v>46191605</v>
      </c>
      <c r="B11454" s="63" t="s">
        <v>3521</v>
      </c>
    </row>
    <row r="11455" spans="1:2" x14ac:dyDescent="0.25">
      <c r="A11455" s="62">
        <v>46191606</v>
      </c>
      <c r="B11455" s="63" t="s">
        <v>2140</v>
      </c>
    </row>
    <row r="11456" spans="1:2" x14ac:dyDescent="0.25">
      <c r="A11456" s="62">
        <v>46191607</v>
      </c>
      <c r="B11456" s="63" t="s">
        <v>17410</v>
      </c>
    </row>
    <row r="11457" spans="1:2" x14ac:dyDescent="0.25">
      <c r="A11457" s="62">
        <v>46191608</v>
      </c>
      <c r="B11457" s="63" t="s">
        <v>7314</v>
      </c>
    </row>
    <row r="11458" spans="1:2" x14ac:dyDescent="0.25">
      <c r="A11458" s="62">
        <v>46191609</v>
      </c>
      <c r="B11458" s="63" t="s">
        <v>14926</v>
      </c>
    </row>
    <row r="11459" spans="1:2" x14ac:dyDescent="0.25">
      <c r="A11459" s="62">
        <v>46191610</v>
      </c>
      <c r="B11459" s="63" t="s">
        <v>7487</v>
      </c>
    </row>
    <row r="11460" spans="1:2" x14ac:dyDescent="0.25">
      <c r="A11460" s="62">
        <v>47101501</v>
      </c>
      <c r="B11460" s="63" t="s">
        <v>12395</v>
      </c>
    </row>
    <row r="11461" spans="1:2" x14ac:dyDescent="0.25">
      <c r="A11461" s="62">
        <v>47101502</v>
      </c>
      <c r="B11461" s="63" t="s">
        <v>4390</v>
      </c>
    </row>
    <row r="11462" spans="1:2" x14ac:dyDescent="0.25">
      <c r="A11462" s="62">
        <v>47101503</v>
      </c>
      <c r="B11462" s="63" t="s">
        <v>14523</v>
      </c>
    </row>
    <row r="11463" spans="1:2" x14ac:dyDescent="0.25">
      <c r="A11463" s="62">
        <v>47101504</v>
      </c>
      <c r="B11463" s="63" t="s">
        <v>18317</v>
      </c>
    </row>
    <row r="11464" spans="1:2" x14ac:dyDescent="0.25">
      <c r="A11464" s="62">
        <v>47101505</v>
      </c>
      <c r="B11464" s="63" t="s">
        <v>16614</v>
      </c>
    </row>
    <row r="11465" spans="1:2" x14ac:dyDescent="0.25">
      <c r="A11465" s="62">
        <v>47101506</v>
      </c>
      <c r="B11465" s="63" t="s">
        <v>3004</v>
      </c>
    </row>
    <row r="11466" spans="1:2" x14ac:dyDescent="0.25">
      <c r="A11466" s="62">
        <v>47101507</v>
      </c>
      <c r="B11466" s="63" t="s">
        <v>2333</v>
      </c>
    </row>
    <row r="11467" spans="1:2" x14ac:dyDescent="0.25">
      <c r="A11467" s="62">
        <v>47101508</v>
      </c>
      <c r="B11467" s="63" t="s">
        <v>16042</v>
      </c>
    </row>
    <row r="11468" spans="1:2" x14ac:dyDescent="0.25">
      <c r="A11468" s="62">
        <v>47101509</v>
      </c>
      <c r="B11468" s="63" t="s">
        <v>10900</v>
      </c>
    </row>
    <row r="11469" spans="1:2" x14ac:dyDescent="0.25">
      <c r="A11469" s="62">
        <v>47101510</v>
      </c>
      <c r="B11469" s="63" t="s">
        <v>6879</v>
      </c>
    </row>
    <row r="11470" spans="1:2" x14ac:dyDescent="0.25">
      <c r="A11470" s="62">
        <v>47101511</v>
      </c>
      <c r="B11470" s="63" t="s">
        <v>16759</v>
      </c>
    </row>
    <row r="11471" spans="1:2" x14ac:dyDescent="0.25">
      <c r="A11471" s="62">
        <v>47101512</v>
      </c>
      <c r="B11471" s="63" t="s">
        <v>4724</v>
      </c>
    </row>
    <row r="11472" spans="1:2" x14ac:dyDescent="0.25">
      <c r="A11472" s="62">
        <v>47101513</v>
      </c>
      <c r="B11472" s="63" t="s">
        <v>15947</v>
      </c>
    </row>
    <row r="11473" spans="1:2" x14ac:dyDescent="0.25">
      <c r="A11473" s="62">
        <v>47101514</v>
      </c>
      <c r="B11473" s="63" t="s">
        <v>17962</v>
      </c>
    </row>
    <row r="11474" spans="1:2" x14ac:dyDescent="0.25">
      <c r="A11474" s="62">
        <v>47101516</v>
      </c>
      <c r="B11474" s="63" t="s">
        <v>12846</v>
      </c>
    </row>
    <row r="11475" spans="1:2" x14ac:dyDescent="0.25">
      <c r="A11475" s="62">
        <v>47101517</v>
      </c>
      <c r="B11475" s="63" t="s">
        <v>17208</v>
      </c>
    </row>
    <row r="11476" spans="1:2" x14ac:dyDescent="0.25">
      <c r="A11476" s="62">
        <v>47101518</v>
      </c>
      <c r="B11476" s="63" t="s">
        <v>1653</v>
      </c>
    </row>
    <row r="11477" spans="1:2" x14ac:dyDescent="0.25">
      <c r="A11477" s="62">
        <v>47101519</v>
      </c>
      <c r="B11477" s="63" t="s">
        <v>18233</v>
      </c>
    </row>
    <row r="11478" spans="1:2" x14ac:dyDescent="0.25">
      <c r="A11478" s="62">
        <v>47101521</v>
      </c>
      <c r="B11478" s="63" t="s">
        <v>10213</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14493</v>
      </c>
    </row>
    <row r="11482" spans="1:2" x14ac:dyDescent="0.25">
      <c r="A11482" s="62">
        <v>47101525</v>
      </c>
      <c r="B11482" s="63" t="s">
        <v>2176</v>
      </c>
    </row>
    <row r="11483" spans="1:2" x14ac:dyDescent="0.25">
      <c r="A11483" s="62">
        <v>47101526</v>
      </c>
      <c r="B11483" s="63" t="s">
        <v>7450</v>
      </c>
    </row>
    <row r="11484" spans="1:2" x14ac:dyDescent="0.25">
      <c r="A11484" s="62">
        <v>47101527</v>
      </c>
      <c r="B11484" s="63" t="s">
        <v>17742</v>
      </c>
    </row>
    <row r="11485" spans="1:2" x14ac:dyDescent="0.25">
      <c r="A11485" s="62">
        <v>47101528</v>
      </c>
      <c r="B11485" s="63" t="s">
        <v>9725</v>
      </c>
    </row>
    <row r="11486" spans="1:2" x14ac:dyDescent="0.25">
      <c r="A11486" s="62">
        <v>47101529</v>
      </c>
      <c r="B11486" s="63" t="s">
        <v>12602</v>
      </c>
    </row>
    <row r="11487" spans="1:2" x14ac:dyDescent="0.25">
      <c r="A11487" s="62">
        <v>47101530</v>
      </c>
      <c r="B11487" s="63" t="s">
        <v>5979</v>
      </c>
    </row>
    <row r="11488" spans="1:2" x14ac:dyDescent="0.25">
      <c r="A11488" s="62">
        <v>47101531</v>
      </c>
      <c r="B11488" s="63" t="s">
        <v>5497</v>
      </c>
    </row>
    <row r="11489" spans="1:2" x14ac:dyDescent="0.25">
      <c r="A11489" s="62">
        <v>47101532</v>
      </c>
      <c r="B11489" s="63" t="s">
        <v>16585</v>
      </c>
    </row>
    <row r="11490" spans="1:2" x14ac:dyDescent="0.25">
      <c r="A11490" s="62">
        <v>47101533</v>
      </c>
      <c r="B11490" s="63" t="s">
        <v>7252</v>
      </c>
    </row>
    <row r="11491" spans="1:2" x14ac:dyDescent="0.25">
      <c r="A11491" s="62">
        <v>47101534</v>
      </c>
      <c r="B11491" s="63" t="s">
        <v>12478</v>
      </c>
    </row>
    <row r="11492" spans="1:2" x14ac:dyDescent="0.25">
      <c r="A11492" s="62">
        <v>47101535</v>
      </c>
      <c r="B11492" s="63" t="s">
        <v>8024</v>
      </c>
    </row>
    <row r="11493" spans="1:2" x14ac:dyDescent="0.25">
      <c r="A11493" s="62">
        <v>47101536</v>
      </c>
      <c r="B11493" s="63" t="s">
        <v>14098</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14402</v>
      </c>
    </row>
    <row r="11498" spans="1:2" x14ac:dyDescent="0.25">
      <c r="A11498" s="62">
        <v>47101602</v>
      </c>
      <c r="B11498" s="63" t="s">
        <v>5173</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2339</v>
      </c>
    </row>
    <row r="11502" spans="1:2" x14ac:dyDescent="0.25">
      <c r="A11502" s="62">
        <v>47101606</v>
      </c>
      <c r="B11502" s="63" t="s">
        <v>3168</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1172</v>
      </c>
    </row>
    <row r="11506" spans="1:2" x14ac:dyDescent="0.25">
      <c r="A11506" s="62">
        <v>47101610</v>
      </c>
      <c r="B11506" s="63" t="s">
        <v>10277</v>
      </c>
    </row>
    <row r="11507" spans="1:2" x14ac:dyDescent="0.25">
      <c r="A11507" s="62">
        <v>47101611</v>
      </c>
      <c r="B11507" s="63" t="s">
        <v>17775</v>
      </c>
    </row>
    <row r="11508" spans="1:2" x14ac:dyDescent="0.25">
      <c r="A11508" s="62">
        <v>47101612</v>
      </c>
      <c r="B11508" s="63" t="s">
        <v>9108</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10359</v>
      </c>
    </row>
    <row r="11512" spans="1:2" x14ac:dyDescent="0.25">
      <c r="A11512" s="62">
        <v>47111503</v>
      </c>
      <c r="B11512" s="63" t="s">
        <v>5718</v>
      </c>
    </row>
    <row r="11513" spans="1:2" x14ac:dyDescent="0.25">
      <c r="A11513" s="62">
        <v>47111505</v>
      </c>
      <c r="B11513" s="63" t="s">
        <v>9740</v>
      </c>
    </row>
    <row r="11514" spans="1:2" x14ac:dyDescent="0.25">
      <c r="A11514" s="62">
        <v>47111601</v>
      </c>
      <c r="B11514" s="63" t="s">
        <v>12030</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9349</v>
      </c>
    </row>
    <row r="11518" spans="1:2" x14ac:dyDescent="0.25">
      <c r="A11518" s="62">
        <v>47121501</v>
      </c>
      <c r="B11518" s="63" t="s">
        <v>1546</v>
      </c>
    </row>
    <row r="11519" spans="1:2" x14ac:dyDescent="0.25">
      <c r="A11519" s="62">
        <v>47121502</v>
      </c>
      <c r="B11519" s="63" t="s">
        <v>12060</v>
      </c>
    </row>
    <row r="11520" spans="1:2" x14ac:dyDescent="0.25">
      <c r="A11520" s="62">
        <v>47121602</v>
      </c>
      <c r="B11520" s="63" t="s">
        <v>3526</v>
      </c>
    </row>
    <row r="11521" spans="1:2" x14ac:dyDescent="0.25">
      <c r="A11521" s="62">
        <v>47121603</v>
      </c>
      <c r="B11521" s="63" t="s">
        <v>2821</v>
      </c>
    </row>
    <row r="11522" spans="1:2" x14ac:dyDescent="0.25">
      <c r="A11522" s="62">
        <v>47121604</v>
      </c>
      <c r="B11522" s="63" t="s">
        <v>15928</v>
      </c>
    </row>
    <row r="11523" spans="1:2" x14ac:dyDescent="0.25">
      <c r="A11523" s="62">
        <v>47121605</v>
      </c>
      <c r="B11523" s="63" t="s">
        <v>14185</v>
      </c>
    </row>
    <row r="11524" spans="1:2" x14ac:dyDescent="0.25">
      <c r="A11524" s="62">
        <v>47121606</v>
      </c>
      <c r="B11524" s="63" t="s">
        <v>15771</v>
      </c>
    </row>
    <row r="11525" spans="1:2" x14ac:dyDescent="0.25">
      <c r="A11525" s="62">
        <v>47121607</v>
      </c>
      <c r="B11525" s="63" t="s">
        <v>10440</v>
      </c>
    </row>
    <row r="11526" spans="1:2" x14ac:dyDescent="0.25">
      <c r="A11526" s="62">
        <v>47121608</v>
      </c>
      <c r="B11526" s="63" t="s">
        <v>2276</v>
      </c>
    </row>
    <row r="11527" spans="1:2" x14ac:dyDescent="0.25">
      <c r="A11527" s="62">
        <v>47121609</v>
      </c>
      <c r="B11527" s="63" t="s">
        <v>18375</v>
      </c>
    </row>
    <row r="11528" spans="1:2" x14ac:dyDescent="0.25">
      <c r="A11528" s="62">
        <v>47121610</v>
      </c>
      <c r="B11528" s="63" t="s">
        <v>14075</v>
      </c>
    </row>
    <row r="11529" spans="1:2" x14ac:dyDescent="0.25">
      <c r="A11529" s="62">
        <v>47121611</v>
      </c>
      <c r="B11529" s="63" t="s">
        <v>18577</v>
      </c>
    </row>
    <row r="11530" spans="1:2" x14ac:dyDescent="0.25">
      <c r="A11530" s="62">
        <v>47121612</v>
      </c>
      <c r="B11530" s="63" t="s">
        <v>9207</v>
      </c>
    </row>
    <row r="11531" spans="1:2" x14ac:dyDescent="0.25">
      <c r="A11531" s="62">
        <v>47121613</v>
      </c>
      <c r="B11531" s="63" t="s">
        <v>298</v>
      </c>
    </row>
    <row r="11532" spans="1:2" x14ac:dyDescent="0.25">
      <c r="A11532" s="62">
        <v>47121701</v>
      </c>
      <c r="B11532" s="63" t="s">
        <v>16583</v>
      </c>
    </row>
    <row r="11533" spans="1:2" x14ac:dyDescent="0.25">
      <c r="A11533" s="62">
        <v>47121702</v>
      </c>
      <c r="B11533" s="63" t="s">
        <v>1936</v>
      </c>
    </row>
    <row r="11534" spans="1:2" x14ac:dyDescent="0.25">
      <c r="A11534" s="62">
        <v>47121703</v>
      </c>
      <c r="B11534" s="63" t="s">
        <v>11859</v>
      </c>
    </row>
    <row r="11535" spans="1:2" x14ac:dyDescent="0.25">
      <c r="A11535" s="62">
        <v>47121704</v>
      </c>
      <c r="B11535" s="63" t="s">
        <v>14809</v>
      </c>
    </row>
    <row r="11536" spans="1:2" x14ac:dyDescent="0.25">
      <c r="A11536" s="62">
        <v>47121705</v>
      </c>
      <c r="B11536" s="63" t="s">
        <v>7121</v>
      </c>
    </row>
    <row r="11537" spans="1:2" x14ac:dyDescent="0.25">
      <c r="A11537" s="62">
        <v>47121706</v>
      </c>
      <c r="B11537" s="63" t="s">
        <v>7187</v>
      </c>
    </row>
    <row r="11538" spans="1:2" x14ac:dyDescent="0.25">
      <c r="A11538" s="62">
        <v>47121707</v>
      </c>
      <c r="B11538" s="63" t="s">
        <v>9745</v>
      </c>
    </row>
    <row r="11539" spans="1:2" x14ac:dyDescent="0.25">
      <c r="A11539" s="62">
        <v>47121708</v>
      </c>
      <c r="B11539" s="63" t="s">
        <v>2499</v>
      </c>
    </row>
    <row r="11540" spans="1:2" x14ac:dyDescent="0.25">
      <c r="A11540" s="62">
        <v>47121801</v>
      </c>
      <c r="B11540" s="63" t="s">
        <v>6300</v>
      </c>
    </row>
    <row r="11541" spans="1:2" x14ac:dyDescent="0.25">
      <c r="A11541" s="62">
        <v>47121802</v>
      </c>
      <c r="B11541" s="63" t="s">
        <v>8063</v>
      </c>
    </row>
    <row r="11542" spans="1:2" x14ac:dyDescent="0.25">
      <c r="A11542" s="62">
        <v>47121803</v>
      </c>
      <c r="B11542" s="63" t="s">
        <v>14429</v>
      </c>
    </row>
    <row r="11543" spans="1:2" x14ac:dyDescent="0.25">
      <c r="A11543" s="62">
        <v>47121804</v>
      </c>
      <c r="B11543" s="63" t="s">
        <v>17320</v>
      </c>
    </row>
    <row r="11544" spans="1:2" x14ac:dyDescent="0.25">
      <c r="A11544" s="62">
        <v>47121805</v>
      </c>
      <c r="B11544" s="63" t="s">
        <v>6901</v>
      </c>
    </row>
    <row r="11545" spans="1:2" x14ac:dyDescent="0.25">
      <c r="A11545" s="62">
        <v>47121806</v>
      </c>
      <c r="B11545" s="63" t="s">
        <v>14368</v>
      </c>
    </row>
    <row r="11546" spans="1:2" x14ac:dyDescent="0.25">
      <c r="A11546" s="62">
        <v>47121807</v>
      </c>
      <c r="B11546" s="63" t="s">
        <v>7532</v>
      </c>
    </row>
    <row r="11547" spans="1:2" x14ac:dyDescent="0.25">
      <c r="A11547" s="62">
        <v>47121808</v>
      </c>
      <c r="B11547" s="63" t="s">
        <v>13632</v>
      </c>
    </row>
    <row r="11548" spans="1:2" x14ac:dyDescent="0.25">
      <c r="A11548" s="62">
        <v>47121809</v>
      </c>
      <c r="B11548" s="63" t="s">
        <v>16441</v>
      </c>
    </row>
    <row r="11549" spans="1:2" x14ac:dyDescent="0.25">
      <c r="A11549" s="62">
        <v>47121810</v>
      </c>
      <c r="B11549" s="63" t="s">
        <v>8761</v>
      </c>
    </row>
    <row r="11550" spans="1:2" x14ac:dyDescent="0.25">
      <c r="A11550" s="62">
        <v>47121811</v>
      </c>
      <c r="B11550" s="63" t="s">
        <v>13710</v>
      </c>
    </row>
    <row r="11551" spans="1:2" x14ac:dyDescent="0.25">
      <c r="A11551" s="62">
        <v>47121812</v>
      </c>
      <c r="B11551" s="63" t="s">
        <v>8246</v>
      </c>
    </row>
    <row r="11552" spans="1:2" x14ac:dyDescent="0.25">
      <c r="A11552" s="62">
        <v>47121813</v>
      </c>
      <c r="B11552" s="63" t="s">
        <v>1895</v>
      </c>
    </row>
    <row r="11553" spans="1:2" x14ac:dyDescent="0.25">
      <c r="A11553" s="62">
        <v>47121901</v>
      </c>
      <c r="B11553" s="63" t="s">
        <v>1125</v>
      </c>
    </row>
    <row r="11554" spans="1:2" x14ac:dyDescent="0.25">
      <c r="A11554" s="62">
        <v>47121902</v>
      </c>
      <c r="B11554" s="63" t="s">
        <v>14061</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9544</v>
      </c>
    </row>
    <row r="11558" spans="1:2" x14ac:dyDescent="0.25">
      <c r="A11558" s="62">
        <v>47131503</v>
      </c>
      <c r="B11558" s="63" t="s">
        <v>11602</v>
      </c>
    </row>
    <row r="11559" spans="1:2" x14ac:dyDescent="0.25">
      <c r="A11559" s="62">
        <v>47131601</v>
      </c>
      <c r="B11559" s="63" t="s">
        <v>5081</v>
      </c>
    </row>
    <row r="11560" spans="1:2" x14ac:dyDescent="0.25">
      <c r="A11560" s="62">
        <v>47131602</v>
      </c>
      <c r="B11560" s="63" t="s">
        <v>12138</v>
      </c>
    </row>
    <row r="11561" spans="1:2" x14ac:dyDescent="0.25">
      <c r="A11561" s="62">
        <v>47131603</v>
      </c>
      <c r="B11561" s="63" t="s">
        <v>5611</v>
      </c>
    </row>
    <row r="11562" spans="1:2" x14ac:dyDescent="0.25">
      <c r="A11562" s="62">
        <v>47131604</v>
      </c>
      <c r="B11562" s="63" t="s">
        <v>17593</v>
      </c>
    </row>
    <row r="11563" spans="1:2" x14ac:dyDescent="0.25">
      <c r="A11563" s="62">
        <v>47131605</v>
      </c>
      <c r="B11563" s="63" t="s">
        <v>12949</v>
      </c>
    </row>
    <row r="11564" spans="1:2" x14ac:dyDescent="0.25">
      <c r="A11564" s="62">
        <v>47131608</v>
      </c>
      <c r="B11564" s="63" t="s">
        <v>10834</v>
      </c>
    </row>
    <row r="11565" spans="1:2" x14ac:dyDescent="0.25">
      <c r="A11565" s="62">
        <v>47131609</v>
      </c>
      <c r="B11565" s="63" t="s">
        <v>17550</v>
      </c>
    </row>
    <row r="11566" spans="1:2" x14ac:dyDescent="0.25">
      <c r="A11566" s="62">
        <v>47131610</v>
      </c>
      <c r="B11566" s="63" t="s">
        <v>8578</v>
      </c>
    </row>
    <row r="11567" spans="1:2" x14ac:dyDescent="0.25">
      <c r="A11567" s="62">
        <v>47131611</v>
      </c>
      <c r="B11567" s="63" t="s">
        <v>13291</v>
      </c>
    </row>
    <row r="11568" spans="1:2" x14ac:dyDescent="0.25">
      <c r="A11568" s="62">
        <v>47131612</v>
      </c>
      <c r="B11568" s="63" t="s">
        <v>18258</v>
      </c>
    </row>
    <row r="11569" spans="1:2" x14ac:dyDescent="0.25">
      <c r="A11569" s="62">
        <v>47131613</v>
      </c>
      <c r="B11569" s="63" t="s">
        <v>13201</v>
      </c>
    </row>
    <row r="11570" spans="1:2" x14ac:dyDescent="0.25">
      <c r="A11570" s="62">
        <v>47131614</v>
      </c>
      <c r="B11570" s="63" t="s">
        <v>17375</v>
      </c>
    </row>
    <row r="11571" spans="1:2" x14ac:dyDescent="0.25">
      <c r="A11571" s="62">
        <v>47131615</v>
      </c>
      <c r="B11571" s="63" t="s">
        <v>8608</v>
      </c>
    </row>
    <row r="11572" spans="1:2" x14ac:dyDescent="0.25">
      <c r="A11572" s="62">
        <v>47131616</v>
      </c>
      <c r="B11572" s="63" t="s">
        <v>14736</v>
      </c>
    </row>
    <row r="11573" spans="1:2" x14ac:dyDescent="0.25">
      <c r="A11573" s="62">
        <v>47131617</v>
      </c>
      <c r="B11573" s="63" t="s">
        <v>16608</v>
      </c>
    </row>
    <row r="11574" spans="1:2" x14ac:dyDescent="0.25">
      <c r="A11574" s="62">
        <v>47131618</v>
      </c>
      <c r="B11574" s="63" t="s">
        <v>2487</v>
      </c>
    </row>
    <row r="11575" spans="1:2" x14ac:dyDescent="0.25">
      <c r="A11575" s="62">
        <v>47131619</v>
      </c>
      <c r="B11575" s="63" t="s">
        <v>9379</v>
      </c>
    </row>
    <row r="11576" spans="1:2" x14ac:dyDescent="0.25">
      <c r="A11576" s="62">
        <v>47131701</v>
      </c>
      <c r="B11576" s="63" t="s">
        <v>6237</v>
      </c>
    </row>
    <row r="11577" spans="1:2" x14ac:dyDescent="0.25">
      <c r="A11577" s="62">
        <v>47131702</v>
      </c>
      <c r="B11577" s="63" t="s">
        <v>2151</v>
      </c>
    </row>
    <row r="11578" spans="1:2" x14ac:dyDescent="0.25">
      <c r="A11578" s="62">
        <v>47131703</v>
      </c>
      <c r="B11578" s="63" t="s">
        <v>5815</v>
      </c>
    </row>
    <row r="11579" spans="1:2" x14ac:dyDescent="0.25">
      <c r="A11579" s="62">
        <v>47131704</v>
      </c>
      <c r="B11579" s="63" t="s">
        <v>16503</v>
      </c>
    </row>
    <row r="11580" spans="1:2" x14ac:dyDescent="0.25">
      <c r="A11580" s="62">
        <v>47131705</v>
      </c>
      <c r="B11580" s="63" t="s">
        <v>12088</v>
      </c>
    </row>
    <row r="11581" spans="1:2" x14ac:dyDescent="0.25">
      <c r="A11581" s="62">
        <v>47131706</v>
      </c>
      <c r="B11581" s="63" t="s">
        <v>2811</v>
      </c>
    </row>
    <row r="11582" spans="1:2" x14ac:dyDescent="0.25">
      <c r="A11582" s="62">
        <v>47131707</v>
      </c>
      <c r="B11582" s="63" t="s">
        <v>17</v>
      </c>
    </row>
    <row r="11583" spans="1:2" x14ac:dyDescent="0.25">
      <c r="A11583" s="62">
        <v>47131708</v>
      </c>
      <c r="B11583" s="63" t="s">
        <v>1331</v>
      </c>
    </row>
    <row r="11584" spans="1:2" x14ac:dyDescent="0.25">
      <c r="A11584" s="62">
        <v>47131709</v>
      </c>
      <c r="B11584" s="63" t="s">
        <v>7383</v>
      </c>
    </row>
    <row r="11585" spans="1:2" x14ac:dyDescent="0.25">
      <c r="A11585" s="62">
        <v>47131710</v>
      </c>
      <c r="B11585" s="63" t="s">
        <v>6952</v>
      </c>
    </row>
    <row r="11586" spans="1:2" x14ac:dyDescent="0.25">
      <c r="A11586" s="62">
        <v>47131711</v>
      </c>
      <c r="B11586" s="63" t="s">
        <v>17372</v>
      </c>
    </row>
    <row r="11587" spans="1:2" x14ac:dyDescent="0.25">
      <c r="A11587" s="62">
        <v>47131801</v>
      </c>
      <c r="B11587" s="63" t="s">
        <v>11852</v>
      </c>
    </row>
    <row r="11588" spans="1:2" x14ac:dyDescent="0.25">
      <c r="A11588" s="62">
        <v>47131802</v>
      </c>
      <c r="B11588" s="63" t="s">
        <v>17392</v>
      </c>
    </row>
    <row r="11589" spans="1:2" x14ac:dyDescent="0.25">
      <c r="A11589" s="62">
        <v>47131803</v>
      </c>
      <c r="B11589" s="63" t="s">
        <v>12950</v>
      </c>
    </row>
    <row r="11590" spans="1:2" x14ac:dyDescent="0.25">
      <c r="A11590" s="62">
        <v>47131804</v>
      </c>
      <c r="B11590" s="63" t="s">
        <v>11504</v>
      </c>
    </row>
    <row r="11591" spans="1:2" x14ac:dyDescent="0.25">
      <c r="A11591" s="62">
        <v>47131805</v>
      </c>
      <c r="B11591" s="63" t="s">
        <v>1185</v>
      </c>
    </row>
    <row r="11592" spans="1:2" x14ac:dyDescent="0.25">
      <c r="A11592" s="62">
        <v>47131806</v>
      </c>
      <c r="B11592" s="63" t="s">
        <v>13570</v>
      </c>
    </row>
    <row r="11593" spans="1:2" x14ac:dyDescent="0.25">
      <c r="A11593" s="62">
        <v>47131807</v>
      </c>
      <c r="B11593" s="63" t="s">
        <v>3804</v>
      </c>
    </row>
    <row r="11594" spans="1:2" x14ac:dyDescent="0.25">
      <c r="A11594" s="62">
        <v>47131808</v>
      </c>
      <c r="B11594" s="63" t="s">
        <v>14624</v>
      </c>
    </row>
    <row r="11595" spans="1:2" x14ac:dyDescent="0.25">
      <c r="A11595" s="62">
        <v>47131809</v>
      </c>
      <c r="B11595" s="63" t="s">
        <v>4167</v>
      </c>
    </row>
    <row r="11596" spans="1:2" x14ac:dyDescent="0.25">
      <c r="A11596" s="62">
        <v>47131810</v>
      </c>
      <c r="B11596" s="63" t="s">
        <v>17335</v>
      </c>
    </row>
    <row r="11597" spans="1:2" x14ac:dyDescent="0.25">
      <c r="A11597" s="62">
        <v>47131811</v>
      </c>
      <c r="B11597" s="63" t="s">
        <v>8522</v>
      </c>
    </row>
    <row r="11598" spans="1:2" x14ac:dyDescent="0.25">
      <c r="A11598" s="62">
        <v>47131812</v>
      </c>
      <c r="B11598" s="63" t="s">
        <v>9251</v>
      </c>
    </row>
    <row r="11599" spans="1:2" x14ac:dyDescent="0.25">
      <c r="A11599" s="62">
        <v>47131813</v>
      </c>
      <c r="B11599" s="63" t="s">
        <v>1908</v>
      </c>
    </row>
    <row r="11600" spans="1:2" x14ac:dyDescent="0.25">
      <c r="A11600" s="62">
        <v>47131814</v>
      </c>
      <c r="B11600" s="63" t="s">
        <v>8935</v>
      </c>
    </row>
    <row r="11601" spans="1:2" x14ac:dyDescent="0.25">
      <c r="A11601" s="62">
        <v>47131815</v>
      </c>
      <c r="B11601" s="63" t="s">
        <v>17007</v>
      </c>
    </row>
    <row r="11602" spans="1:2" x14ac:dyDescent="0.25">
      <c r="A11602" s="62">
        <v>47131816</v>
      </c>
      <c r="B11602" s="63" t="s">
        <v>5223</v>
      </c>
    </row>
    <row r="11603" spans="1:2" x14ac:dyDescent="0.25">
      <c r="A11603" s="62">
        <v>47131817</v>
      </c>
      <c r="B11603" s="63" t="s">
        <v>16864</v>
      </c>
    </row>
    <row r="11604" spans="1:2" x14ac:dyDescent="0.25">
      <c r="A11604" s="62">
        <v>47131818</v>
      </c>
      <c r="B11604" s="63" t="s">
        <v>3476</v>
      </c>
    </row>
    <row r="11605" spans="1:2" x14ac:dyDescent="0.25">
      <c r="A11605" s="62">
        <v>47131819</v>
      </c>
      <c r="B11605" s="63" t="s">
        <v>16843</v>
      </c>
    </row>
    <row r="11606" spans="1:2" x14ac:dyDescent="0.25">
      <c r="A11606" s="62">
        <v>47131820</v>
      </c>
      <c r="B11606" s="63" t="s">
        <v>6481</v>
      </c>
    </row>
    <row r="11607" spans="1:2" x14ac:dyDescent="0.25">
      <c r="A11607" s="62">
        <v>47131821</v>
      </c>
      <c r="B11607" s="63" t="s">
        <v>13323</v>
      </c>
    </row>
    <row r="11608" spans="1:2" x14ac:dyDescent="0.25">
      <c r="A11608" s="62">
        <v>47131822</v>
      </c>
      <c r="B11608" s="63" t="s">
        <v>18025</v>
      </c>
    </row>
    <row r="11609" spans="1:2" x14ac:dyDescent="0.25">
      <c r="A11609" s="62">
        <v>47131823</v>
      </c>
      <c r="B11609" s="63" t="s">
        <v>14868</v>
      </c>
    </row>
    <row r="11610" spans="1:2" x14ac:dyDescent="0.25">
      <c r="A11610" s="62">
        <v>47131824</v>
      </c>
      <c r="B11610" s="63" t="s">
        <v>4792</v>
      </c>
    </row>
    <row r="11611" spans="1:2" x14ac:dyDescent="0.25">
      <c r="A11611" s="62">
        <v>47131825</v>
      </c>
      <c r="B11611" s="63" t="s">
        <v>16304</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14435</v>
      </c>
    </row>
    <row r="11615" spans="1:2" x14ac:dyDescent="0.25">
      <c r="A11615" s="62">
        <v>47131829</v>
      </c>
      <c r="B11615" s="63" t="s">
        <v>15666</v>
      </c>
    </row>
    <row r="11616" spans="1:2" x14ac:dyDescent="0.25">
      <c r="A11616" s="62">
        <v>47131830</v>
      </c>
      <c r="B11616" s="63" t="s">
        <v>14155</v>
      </c>
    </row>
    <row r="11617" spans="1:2" x14ac:dyDescent="0.25">
      <c r="A11617" s="62">
        <v>47131831</v>
      </c>
      <c r="B11617" s="63" t="s">
        <v>1045</v>
      </c>
    </row>
    <row r="11618" spans="1:2" x14ac:dyDescent="0.25">
      <c r="A11618" s="62">
        <v>47131832</v>
      </c>
      <c r="B11618" s="63" t="s">
        <v>9400</v>
      </c>
    </row>
    <row r="11619" spans="1:2" x14ac:dyDescent="0.25">
      <c r="A11619" s="62">
        <v>47131833</v>
      </c>
      <c r="B11619" s="63" t="s">
        <v>5258</v>
      </c>
    </row>
    <row r="11620" spans="1:2" x14ac:dyDescent="0.25">
      <c r="A11620" s="62">
        <v>47131834</v>
      </c>
      <c r="B11620" s="63" t="s">
        <v>2668</v>
      </c>
    </row>
    <row r="11621" spans="1:2" x14ac:dyDescent="0.25">
      <c r="A11621" s="62">
        <v>47131901</v>
      </c>
      <c r="B11621" s="63" t="s">
        <v>9351</v>
      </c>
    </row>
    <row r="11622" spans="1:2" x14ac:dyDescent="0.25">
      <c r="A11622" s="62">
        <v>47131902</v>
      </c>
      <c r="B11622" s="63" t="s">
        <v>5311</v>
      </c>
    </row>
    <row r="11623" spans="1:2" x14ac:dyDescent="0.25">
      <c r="A11623" s="62">
        <v>47131903</v>
      </c>
      <c r="B11623" s="63" t="s">
        <v>11197</v>
      </c>
    </row>
    <row r="11624" spans="1:2" x14ac:dyDescent="0.25">
      <c r="A11624" s="62">
        <v>47131904</v>
      </c>
      <c r="B11624" s="63" t="s">
        <v>10324</v>
      </c>
    </row>
    <row r="11625" spans="1:2" x14ac:dyDescent="0.25">
      <c r="A11625" s="62">
        <v>47131905</v>
      </c>
      <c r="B11625" s="63" t="s">
        <v>10675</v>
      </c>
    </row>
    <row r="11626" spans="1:2" x14ac:dyDescent="0.25">
      <c r="A11626" s="62">
        <v>47131906</v>
      </c>
      <c r="B11626" s="63" t="s">
        <v>10088</v>
      </c>
    </row>
    <row r="11627" spans="1:2" x14ac:dyDescent="0.25">
      <c r="A11627" s="62">
        <v>47131907</v>
      </c>
      <c r="B11627" s="63" t="s">
        <v>3870</v>
      </c>
    </row>
    <row r="11628" spans="1:2" x14ac:dyDescent="0.25">
      <c r="A11628" s="62">
        <v>47131908</v>
      </c>
      <c r="B11628" s="63" t="s">
        <v>3495</v>
      </c>
    </row>
    <row r="11629" spans="1:2" x14ac:dyDescent="0.25">
      <c r="A11629" s="62">
        <v>47131909</v>
      </c>
      <c r="B11629" s="63" t="s">
        <v>3284</v>
      </c>
    </row>
    <row r="11630" spans="1:2" x14ac:dyDescent="0.25">
      <c r="A11630" s="62">
        <v>47132101</v>
      </c>
      <c r="B11630" s="63" t="s">
        <v>2500</v>
      </c>
    </row>
    <row r="11631" spans="1:2" x14ac:dyDescent="0.25">
      <c r="A11631" s="62">
        <v>47132102</v>
      </c>
      <c r="B11631" s="63" t="s">
        <v>1601</v>
      </c>
    </row>
    <row r="11632" spans="1:2" x14ac:dyDescent="0.25">
      <c r="A11632" s="62">
        <v>48101501</v>
      </c>
      <c r="B11632" s="63" t="s">
        <v>6554</v>
      </c>
    </row>
    <row r="11633" spans="1:2" x14ac:dyDescent="0.25">
      <c r="A11633" s="62">
        <v>48101502</v>
      </c>
      <c r="B11633" s="63" t="s">
        <v>15573</v>
      </c>
    </row>
    <row r="11634" spans="1:2" x14ac:dyDescent="0.25">
      <c r="A11634" s="62">
        <v>48101503</v>
      </c>
      <c r="B11634" s="63" t="s">
        <v>9979</v>
      </c>
    </row>
    <row r="11635" spans="1:2" x14ac:dyDescent="0.25">
      <c r="A11635" s="62">
        <v>48101504</v>
      </c>
      <c r="B11635" s="63" t="s">
        <v>4673</v>
      </c>
    </row>
    <row r="11636" spans="1:2" x14ac:dyDescent="0.25">
      <c r="A11636" s="62">
        <v>48101505</v>
      </c>
      <c r="B11636" s="63" t="s">
        <v>17045</v>
      </c>
    </row>
    <row r="11637" spans="1:2" x14ac:dyDescent="0.25">
      <c r="A11637" s="62">
        <v>48101506</v>
      </c>
      <c r="B11637" s="63" t="s">
        <v>17803</v>
      </c>
    </row>
    <row r="11638" spans="1:2" x14ac:dyDescent="0.25">
      <c r="A11638" s="62">
        <v>48101507</v>
      </c>
      <c r="B11638" s="63" t="s">
        <v>8780</v>
      </c>
    </row>
    <row r="11639" spans="1:2" x14ac:dyDescent="0.25">
      <c r="A11639" s="62">
        <v>48101508</v>
      </c>
      <c r="B11639" s="63" t="s">
        <v>11436</v>
      </c>
    </row>
    <row r="11640" spans="1:2" x14ac:dyDescent="0.25">
      <c r="A11640" s="62">
        <v>48101509</v>
      </c>
      <c r="B11640" s="63" t="s">
        <v>15476</v>
      </c>
    </row>
    <row r="11641" spans="1:2" x14ac:dyDescent="0.25">
      <c r="A11641" s="62">
        <v>48101510</v>
      </c>
      <c r="B11641" s="63" t="s">
        <v>14686</v>
      </c>
    </row>
    <row r="11642" spans="1:2" x14ac:dyDescent="0.25">
      <c r="A11642" s="62">
        <v>48101511</v>
      </c>
      <c r="B11642" s="63" t="s">
        <v>11371</v>
      </c>
    </row>
    <row r="11643" spans="1:2" x14ac:dyDescent="0.25">
      <c r="A11643" s="62">
        <v>48101512</v>
      </c>
      <c r="B11643" s="63" t="s">
        <v>17298</v>
      </c>
    </row>
    <row r="11644" spans="1:2" x14ac:dyDescent="0.25">
      <c r="A11644" s="62">
        <v>48101513</v>
      </c>
      <c r="B11644" s="63" t="s">
        <v>3038</v>
      </c>
    </row>
    <row r="11645" spans="1:2" x14ac:dyDescent="0.25">
      <c r="A11645" s="62">
        <v>48101514</v>
      </c>
      <c r="B11645" s="63" t="s">
        <v>3536</v>
      </c>
    </row>
    <row r="11646" spans="1:2" x14ac:dyDescent="0.25">
      <c r="A11646" s="62">
        <v>48101515</v>
      </c>
      <c r="B11646" s="63" t="s">
        <v>15137</v>
      </c>
    </row>
    <row r="11647" spans="1:2" x14ac:dyDescent="0.25">
      <c r="A11647" s="62">
        <v>48101516</v>
      </c>
      <c r="B11647" s="63" t="s">
        <v>10262</v>
      </c>
    </row>
    <row r="11648" spans="1:2" x14ac:dyDescent="0.25">
      <c r="A11648" s="62">
        <v>48101517</v>
      </c>
      <c r="B11648" s="63" t="s">
        <v>10240</v>
      </c>
    </row>
    <row r="11649" spans="1:2" x14ac:dyDescent="0.25">
      <c r="A11649" s="62">
        <v>48101518</v>
      </c>
      <c r="B11649" s="63" t="s">
        <v>3736</v>
      </c>
    </row>
    <row r="11650" spans="1:2" x14ac:dyDescent="0.25">
      <c r="A11650" s="62">
        <v>48101519</v>
      </c>
      <c r="B11650" s="63" t="s">
        <v>4504</v>
      </c>
    </row>
    <row r="11651" spans="1:2" x14ac:dyDescent="0.25">
      <c r="A11651" s="62">
        <v>48101520</v>
      </c>
      <c r="B11651" s="63" t="s">
        <v>11183</v>
      </c>
    </row>
    <row r="11652" spans="1:2" x14ac:dyDescent="0.25">
      <c r="A11652" s="62">
        <v>48101521</v>
      </c>
      <c r="B11652" s="63" t="s">
        <v>4175</v>
      </c>
    </row>
    <row r="11653" spans="1:2" x14ac:dyDescent="0.25">
      <c r="A11653" s="62">
        <v>48101522</v>
      </c>
      <c r="B11653" s="63" t="s">
        <v>1242</v>
      </c>
    </row>
    <row r="11654" spans="1:2" x14ac:dyDescent="0.25">
      <c r="A11654" s="62">
        <v>48101523</v>
      </c>
      <c r="B11654" s="63" t="s">
        <v>17010</v>
      </c>
    </row>
    <row r="11655" spans="1:2" x14ac:dyDescent="0.25">
      <c r="A11655" s="62">
        <v>48101524</v>
      </c>
      <c r="B11655" s="63" t="s">
        <v>2840</v>
      </c>
    </row>
    <row r="11656" spans="1:2" x14ac:dyDescent="0.25">
      <c r="A11656" s="62">
        <v>48101525</v>
      </c>
      <c r="B11656" s="63" t="s">
        <v>8906</v>
      </c>
    </row>
    <row r="11657" spans="1:2" x14ac:dyDescent="0.25">
      <c r="A11657" s="62">
        <v>48101526</v>
      </c>
      <c r="B11657" s="63" t="s">
        <v>18432</v>
      </c>
    </row>
    <row r="11658" spans="1:2" x14ac:dyDescent="0.25">
      <c r="A11658" s="62">
        <v>48101527</v>
      </c>
      <c r="B11658" s="63" t="s">
        <v>16027</v>
      </c>
    </row>
    <row r="11659" spans="1:2" x14ac:dyDescent="0.25">
      <c r="A11659" s="62">
        <v>48101528</v>
      </c>
      <c r="B11659" s="63" t="s">
        <v>16654</v>
      </c>
    </row>
    <row r="11660" spans="1:2" x14ac:dyDescent="0.25">
      <c r="A11660" s="62">
        <v>48101529</v>
      </c>
      <c r="B11660" s="63" t="s">
        <v>18524</v>
      </c>
    </row>
    <row r="11661" spans="1:2" x14ac:dyDescent="0.25">
      <c r="A11661" s="62">
        <v>48101530</v>
      </c>
      <c r="B11661" s="63" t="s">
        <v>16942</v>
      </c>
    </row>
    <row r="11662" spans="1:2" x14ac:dyDescent="0.25">
      <c r="A11662" s="62">
        <v>48101531</v>
      </c>
      <c r="B11662" s="63" t="s">
        <v>6779</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9729</v>
      </c>
    </row>
    <row r="11668" spans="1:2" x14ac:dyDescent="0.25">
      <c r="A11668" s="62">
        <v>48101605</v>
      </c>
      <c r="B11668" s="63" t="s">
        <v>9831</v>
      </c>
    </row>
    <row r="11669" spans="1:2" x14ac:dyDescent="0.25">
      <c r="A11669" s="62">
        <v>48101606</v>
      </c>
      <c r="B11669" s="63" t="s">
        <v>2289</v>
      </c>
    </row>
    <row r="11670" spans="1:2" x14ac:dyDescent="0.25">
      <c r="A11670" s="62">
        <v>48101607</v>
      </c>
      <c r="B11670" s="63" t="s">
        <v>5136</v>
      </c>
    </row>
    <row r="11671" spans="1:2" x14ac:dyDescent="0.25">
      <c r="A11671" s="62">
        <v>48101608</v>
      </c>
      <c r="B11671" s="63" t="s">
        <v>1650</v>
      </c>
    </row>
    <row r="11672" spans="1:2" x14ac:dyDescent="0.25">
      <c r="A11672" s="62">
        <v>48101609</v>
      </c>
      <c r="B11672" s="63" t="s">
        <v>8611</v>
      </c>
    </row>
    <row r="11673" spans="1:2" x14ac:dyDescent="0.25">
      <c r="A11673" s="62">
        <v>48101610</v>
      </c>
      <c r="B11673" s="63" t="s">
        <v>18286</v>
      </c>
    </row>
    <row r="11674" spans="1:2" x14ac:dyDescent="0.25">
      <c r="A11674" s="62">
        <v>48101611</v>
      </c>
      <c r="B11674" s="63" t="s">
        <v>16050</v>
      </c>
    </row>
    <row r="11675" spans="1:2" x14ac:dyDescent="0.25">
      <c r="A11675" s="62">
        <v>48101612</v>
      </c>
      <c r="B11675" s="63" t="s">
        <v>669</v>
      </c>
    </row>
    <row r="11676" spans="1:2" x14ac:dyDescent="0.25">
      <c r="A11676" s="62">
        <v>48101613</v>
      </c>
      <c r="B11676" s="63" t="s">
        <v>3353</v>
      </c>
    </row>
    <row r="11677" spans="1:2" x14ac:dyDescent="0.25">
      <c r="A11677" s="62">
        <v>48101614</v>
      </c>
      <c r="B11677" s="63" t="s">
        <v>525</v>
      </c>
    </row>
    <row r="11678" spans="1:2" x14ac:dyDescent="0.25">
      <c r="A11678" s="62">
        <v>48101615</v>
      </c>
      <c r="B11678" s="63" t="s">
        <v>7604</v>
      </c>
    </row>
    <row r="11679" spans="1:2" x14ac:dyDescent="0.25">
      <c r="A11679" s="62">
        <v>48101616</v>
      </c>
      <c r="B11679" s="63" t="s">
        <v>17633</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3466</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11352</v>
      </c>
    </row>
    <row r="11686" spans="1:2" x14ac:dyDescent="0.25">
      <c r="A11686" s="62">
        <v>48101706</v>
      </c>
      <c r="B11686" s="63" t="s">
        <v>15683</v>
      </c>
    </row>
    <row r="11687" spans="1:2" x14ac:dyDescent="0.25">
      <c r="A11687" s="62">
        <v>48101707</v>
      </c>
      <c r="B11687" s="63" t="s">
        <v>1970</v>
      </c>
    </row>
    <row r="11688" spans="1:2" x14ac:dyDescent="0.25">
      <c r="A11688" s="62">
        <v>48101708</v>
      </c>
      <c r="B11688" s="63" t="s">
        <v>7535</v>
      </c>
    </row>
    <row r="11689" spans="1:2" x14ac:dyDescent="0.25">
      <c r="A11689" s="62">
        <v>48101709</v>
      </c>
      <c r="B11689" s="63" t="s">
        <v>923</v>
      </c>
    </row>
    <row r="11690" spans="1:2" x14ac:dyDescent="0.25">
      <c r="A11690" s="62">
        <v>48101710</v>
      </c>
      <c r="B11690" s="63" t="s">
        <v>14178</v>
      </c>
    </row>
    <row r="11691" spans="1:2" x14ac:dyDescent="0.25">
      <c r="A11691" s="62">
        <v>48101711</v>
      </c>
      <c r="B11691" s="63" t="s">
        <v>8161</v>
      </c>
    </row>
    <row r="11692" spans="1:2" x14ac:dyDescent="0.25">
      <c r="A11692" s="62">
        <v>48101712</v>
      </c>
      <c r="B11692" s="63" t="s">
        <v>18298</v>
      </c>
    </row>
    <row r="11693" spans="1:2" x14ac:dyDescent="0.25">
      <c r="A11693" s="62">
        <v>48101713</v>
      </c>
      <c r="B11693" s="63" t="s">
        <v>16715</v>
      </c>
    </row>
    <row r="11694" spans="1:2" x14ac:dyDescent="0.25">
      <c r="A11694" s="62">
        <v>48101714</v>
      </c>
      <c r="B11694" s="63" t="s">
        <v>15991</v>
      </c>
    </row>
    <row r="11695" spans="1:2" x14ac:dyDescent="0.25">
      <c r="A11695" s="62">
        <v>48101715</v>
      </c>
      <c r="B11695" s="63" t="s">
        <v>11104</v>
      </c>
    </row>
    <row r="11696" spans="1:2" x14ac:dyDescent="0.25">
      <c r="A11696" s="62">
        <v>48101801</v>
      </c>
      <c r="B11696" s="63" t="s">
        <v>2710</v>
      </c>
    </row>
    <row r="11697" spans="1:2" x14ac:dyDescent="0.25">
      <c r="A11697" s="62">
        <v>48101802</v>
      </c>
      <c r="B11697" s="63" t="s">
        <v>11762</v>
      </c>
    </row>
    <row r="11698" spans="1:2" x14ac:dyDescent="0.25">
      <c r="A11698" s="62">
        <v>48101803</v>
      </c>
      <c r="B11698" s="63" t="s">
        <v>2351</v>
      </c>
    </row>
    <row r="11699" spans="1:2" x14ac:dyDescent="0.25">
      <c r="A11699" s="62">
        <v>48101804</v>
      </c>
      <c r="B11699" s="63" t="s">
        <v>9731</v>
      </c>
    </row>
    <row r="11700" spans="1:2" x14ac:dyDescent="0.25">
      <c r="A11700" s="62">
        <v>48101805</v>
      </c>
      <c r="B11700" s="63" t="s">
        <v>8327</v>
      </c>
    </row>
    <row r="11701" spans="1:2" x14ac:dyDescent="0.25">
      <c r="A11701" s="62">
        <v>48101806</v>
      </c>
      <c r="B11701" s="63" t="s">
        <v>2431</v>
      </c>
    </row>
    <row r="11702" spans="1:2" x14ac:dyDescent="0.25">
      <c r="A11702" s="62">
        <v>48101807</v>
      </c>
      <c r="B11702" s="63" t="s">
        <v>2717</v>
      </c>
    </row>
    <row r="11703" spans="1:2" x14ac:dyDescent="0.25">
      <c r="A11703" s="62">
        <v>48101808</v>
      </c>
      <c r="B11703" s="63" t="s">
        <v>10381</v>
      </c>
    </row>
    <row r="11704" spans="1:2" x14ac:dyDescent="0.25">
      <c r="A11704" s="62">
        <v>48101809</v>
      </c>
      <c r="B11704" s="63" t="s">
        <v>12072</v>
      </c>
    </row>
    <row r="11705" spans="1:2" x14ac:dyDescent="0.25">
      <c r="A11705" s="62">
        <v>48101810</v>
      </c>
      <c r="B11705" s="63" t="s">
        <v>4510</v>
      </c>
    </row>
    <row r="11706" spans="1:2" x14ac:dyDescent="0.25">
      <c r="A11706" s="62">
        <v>48101811</v>
      </c>
      <c r="B11706" s="63" t="s">
        <v>13753</v>
      </c>
    </row>
    <row r="11707" spans="1:2" x14ac:dyDescent="0.25">
      <c r="A11707" s="62">
        <v>48101812</v>
      </c>
      <c r="B11707" s="63" t="s">
        <v>11748</v>
      </c>
    </row>
    <row r="11708" spans="1:2" x14ac:dyDescent="0.25">
      <c r="A11708" s="62">
        <v>48101813</v>
      </c>
      <c r="B11708" s="63" t="s">
        <v>6466</v>
      </c>
    </row>
    <row r="11709" spans="1:2" x14ac:dyDescent="0.25">
      <c r="A11709" s="62">
        <v>48101814</v>
      </c>
      <c r="B11709" s="63" t="s">
        <v>17585</v>
      </c>
    </row>
    <row r="11710" spans="1:2" x14ac:dyDescent="0.25">
      <c r="A11710" s="62">
        <v>48101815</v>
      </c>
      <c r="B11710" s="63" t="s">
        <v>11443</v>
      </c>
    </row>
    <row r="11711" spans="1:2" x14ac:dyDescent="0.25">
      <c r="A11711" s="62">
        <v>48101816</v>
      </c>
      <c r="B11711" s="63" t="s">
        <v>11228</v>
      </c>
    </row>
    <row r="11712" spans="1:2" x14ac:dyDescent="0.25">
      <c r="A11712" s="62">
        <v>48101817</v>
      </c>
      <c r="B11712" s="63" t="s">
        <v>1656</v>
      </c>
    </row>
    <row r="11713" spans="1:2" x14ac:dyDescent="0.25">
      <c r="A11713" s="62">
        <v>48101901</v>
      </c>
      <c r="B11713" s="63" t="s">
        <v>2108</v>
      </c>
    </row>
    <row r="11714" spans="1:2" x14ac:dyDescent="0.25">
      <c r="A11714" s="62">
        <v>48101902</v>
      </c>
      <c r="B11714" s="63" t="s">
        <v>16798</v>
      </c>
    </row>
    <row r="11715" spans="1:2" x14ac:dyDescent="0.25">
      <c r="A11715" s="62">
        <v>48101903</v>
      </c>
      <c r="B11715" s="63" t="s">
        <v>10049</v>
      </c>
    </row>
    <row r="11716" spans="1:2" x14ac:dyDescent="0.25">
      <c r="A11716" s="62">
        <v>48101904</v>
      </c>
      <c r="B11716" s="63" t="s">
        <v>18420</v>
      </c>
    </row>
    <row r="11717" spans="1:2" x14ac:dyDescent="0.25">
      <c r="A11717" s="62">
        <v>48101905</v>
      </c>
      <c r="B11717" s="63" t="s">
        <v>8548</v>
      </c>
    </row>
    <row r="11718" spans="1:2" x14ac:dyDescent="0.25">
      <c r="A11718" s="62">
        <v>48101906</v>
      </c>
      <c r="B11718" s="63" t="s">
        <v>2783</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10092</v>
      </c>
    </row>
    <row r="11722" spans="1:2" x14ac:dyDescent="0.25">
      <c r="A11722" s="62">
        <v>48101910</v>
      </c>
      <c r="B11722" s="63" t="s">
        <v>5085</v>
      </c>
    </row>
    <row r="11723" spans="1:2" x14ac:dyDescent="0.25">
      <c r="A11723" s="62">
        <v>48101911</v>
      </c>
      <c r="B11723" s="63" t="s">
        <v>5847</v>
      </c>
    </row>
    <row r="11724" spans="1:2" x14ac:dyDescent="0.25">
      <c r="A11724" s="62">
        <v>48101912</v>
      </c>
      <c r="B11724" s="63" t="s">
        <v>7394</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1490</v>
      </c>
    </row>
    <row r="11728" spans="1:2" x14ac:dyDescent="0.25">
      <c r="A11728" s="62">
        <v>48101916</v>
      </c>
      <c r="B11728" s="63" t="s">
        <v>15464</v>
      </c>
    </row>
    <row r="11729" spans="1:2" x14ac:dyDescent="0.25">
      <c r="A11729" s="62">
        <v>48101917</v>
      </c>
      <c r="B11729" s="63" t="s">
        <v>18399</v>
      </c>
    </row>
    <row r="11730" spans="1:2" x14ac:dyDescent="0.25">
      <c r="A11730" s="62">
        <v>48101918</v>
      </c>
      <c r="B11730" s="63" t="s">
        <v>14953</v>
      </c>
    </row>
    <row r="11731" spans="1:2" x14ac:dyDescent="0.25">
      <c r="A11731" s="62">
        <v>48101919</v>
      </c>
      <c r="B11731" s="63" t="s">
        <v>4229</v>
      </c>
    </row>
    <row r="11732" spans="1:2" x14ac:dyDescent="0.25">
      <c r="A11732" s="62">
        <v>48101920</v>
      </c>
      <c r="B11732" s="63" t="s">
        <v>7486</v>
      </c>
    </row>
    <row r="11733" spans="1:2" x14ac:dyDescent="0.25">
      <c r="A11733" s="62">
        <v>48102001</v>
      </c>
      <c r="B11733" s="63" t="s">
        <v>10431</v>
      </c>
    </row>
    <row r="11734" spans="1:2" x14ac:dyDescent="0.25">
      <c r="A11734" s="62">
        <v>48102002</v>
      </c>
      <c r="B11734" s="63" t="s">
        <v>7641</v>
      </c>
    </row>
    <row r="11735" spans="1:2" x14ac:dyDescent="0.25">
      <c r="A11735" s="62">
        <v>48102003</v>
      </c>
      <c r="B11735" s="63" t="s">
        <v>14794</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14982</v>
      </c>
    </row>
    <row r="11739" spans="1:2" x14ac:dyDescent="0.25">
      <c r="A11739" s="62">
        <v>48102007</v>
      </c>
      <c r="B11739" s="63" t="s">
        <v>6793</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14750</v>
      </c>
    </row>
    <row r="11743" spans="1:2" x14ac:dyDescent="0.25">
      <c r="A11743" s="62">
        <v>48102104</v>
      </c>
      <c r="B11743" s="63" t="s">
        <v>10836</v>
      </c>
    </row>
    <row r="11744" spans="1:2" x14ac:dyDescent="0.25">
      <c r="A11744" s="62">
        <v>48102105</v>
      </c>
      <c r="B11744" s="63" t="s">
        <v>18349</v>
      </c>
    </row>
    <row r="11745" spans="1:2" x14ac:dyDescent="0.25">
      <c r="A11745" s="62">
        <v>48102106</v>
      </c>
      <c r="B11745" s="63" t="s">
        <v>8829</v>
      </c>
    </row>
    <row r="11746" spans="1:2" x14ac:dyDescent="0.25">
      <c r="A11746" s="62">
        <v>48102107</v>
      </c>
      <c r="B11746" s="63" t="s">
        <v>1651</v>
      </c>
    </row>
    <row r="11747" spans="1:2" x14ac:dyDescent="0.25">
      <c r="A11747" s="62">
        <v>48111001</v>
      </c>
      <c r="B11747" s="63" t="s">
        <v>16638</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6707</v>
      </c>
    </row>
    <row r="11751" spans="1:2" x14ac:dyDescent="0.25">
      <c r="A11751" s="62">
        <v>48111103</v>
      </c>
      <c r="B11751" s="63" t="s">
        <v>10702</v>
      </c>
    </row>
    <row r="11752" spans="1:2" x14ac:dyDescent="0.25">
      <c r="A11752" s="62">
        <v>48111104</v>
      </c>
      <c r="B11752" s="63" t="s">
        <v>8074</v>
      </c>
    </row>
    <row r="11753" spans="1:2" x14ac:dyDescent="0.25">
      <c r="A11753" s="62">
        <v>48111105</v>
      </c>
      <c r="B11753" s="63" t="s">
        <v>10158</v>
      </c>
    </row>
    <row r="11754" spans="1:2" x14ac:dyDescent="0.25">
      <c r="A11754" s="62">
        <v>48111106</v>
      </c>
      <c r="B11754" s="63" t="s">
        <v>316</v>
      </c>
    </row>
    <row r="11755" spans="1:2" x14ac:dyDescent="0.25">
      <c r="A11755" s="62">
        <v>48111107</v>
      </c>
      <c r="B11755" s="63" t="s">
        <v>3577</v>
      </c>
    </row>
    <row r="11756" spans="1:2" x14ac:dyDescent="0.25">
      <c r="A11756" s="62">
        <v>48111108</v>
      </c>
      <c r="B11756" s="63" t="s">
        <v>7657</v>
      </c>
    </row>
    <row r="11757" spans="1:2" x14ac:dyDescent="0.25">
      <c r="A11757" s="62">
        <v>48111201</v>
      </c>
      <c r="B11757" s="63" t="s">
        <v>9332</v>
      </c>
    </row>
    <row r="11758" spans="1:2" x14ac:dyDescent="0.25">
      <c r="A11758" s="62">
        <v>48111202</v>
      </c>
      <c r="B11758" s="63" t="s">
        <v>13695</v>
      </c>
    </row>
    <row r="11759" spans="1:2" x14ac:dyDescent="0.25">
      <c r="A11759" s="62">
        <v>48111301</v>
      </c>
      <c r="B11759" s="63" t="s">
        <v>6395</v>
      </c>
    </row>
    <row r="11760" spans="1:2" x14ac:dyDescent="0.25">
      <c r="A11760" s="62">
        <v>48111302</v>
      </c>
      <c r="B11760" s="63" t="s">
        <v>11580</v>
      </c>
    </row>
    <row r="11761" spans="1:2" x14ac:dyDescent="0.25">
      <c r="A11761" s="62">
        <v>48111303</v>
      </c>
      <c r="B11761" s="63" t="s">
        <v>10814</v>
      </c>
    </row>
    <row r="11762" spans="1:2" x14ac:dyDescent="0.25">
      <c r="A11762" s="62">
        <v>48111401</v>
      </c>
      <c r="B11762" s="63" t="s">
        <v>1532</v>
      </c>
    </row>
    <row r="11763" spans="1:2" x14ac:dyDescent="0.25">
      <c r="A11763" s="62">
        <v>48111402</v>
      </c>
      <c r="B11763" s="63" t="s">
        <v>4127</v>
      </c>
    </row>
    <row r="11764" spans="1:2" x14ac:dyDescent="0.25">
      <c r="A11764" s="62">
        <v>48111403</v>
      </c>
      <c r="B11764" s="63" t="s">
        <v>16497</v>
      </c>
    </row>
    <row r="11765" spans="1:2" x14ac:dyDescent="0.25">
      <c r="A11765" s="62">
        <v>48111404</v>
      </c>
      <c r="B11765" s="63" t="s">
        <v>18114</v>
      </c>
    </row>
    <row r="11766" spans="1:2" x14ac:dyDescent="0.25">
      <c r="A11766" s="62">
        <v>48111405</v>
      </c>
      <c r="B11766" s="63" t="s">
        <v>14091</v>
      </c>
    </row>
    <row r="11767" spans="1:2" x14ac:dyDescent="0.25">
      <c r="A11767" s="62">
        <v>48121101</v>
      </c>
      <c r="B11767" s="63" t="s">
        <v>5978</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5974</v>
      </c>
    </row>
    <row r="11772" spans="1:2" x14ac:dyDescent="0.25">
      <c r="A11772" s="62">
        <v>49101601</v>
      </c>
      <c r="B11772" s="63" t="s">
        <v>14971</v>
      </c>
    </row>
    <row r="11773" spans="1:2" x14ac:dyDescent="0.25">
      <c r="A11773" s="62">
        <v>49101602</v>
      </c>
      <c r="B11773" s="63" t="s">
        <v>2730</v>
      </c>
    </row>
    <row r="11774" spans="1:2" x14ac:dyDescent="0.25">
      <c r="A11774" s="62">
        <v>49101603</v>
      </c>
      <c r="B11774" s="63" t="s">
        <v>4613</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6757</v>
      </c>
    </row>
    <row r="11778" spans="1:2" x14ac:dyDescent="0.25">
      <c r="A11778" s="62">
        <v>49101607</v>
      </c>
      <c r="B11778" s="63" t="s">
        <v>11652</v>
      </c>
    </row>
    <row r="11779" spans="1:2" x14ac:dyDescent="0.25">
      <c r="A11779" s="62">
        <v>49101608</v>
      </c>
      <c r="B11779" s="63" t="s">
        <v>7058</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4742</v>
      </c>
    </row>
    <row r="11783" spans="1:2" x14ac:dyDescent="0.25">
      <c r="A11783" s="62">
        <v>49101613</v>
      </c>
      <c r="B11783" s="63" t="s">
        <v>12759</v>
      </c>
    </row>
    <row r="11784" spans="1:2" x14ac:dyDescent="0.25">
      <c r="A11784" s="62">
        <v>49101701</v>
      </c>
      <c r="B11784" s="63" t="s">
        <v>3667</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1944</v>
      </c>
    </row>
    <row r="11788" spans="1:2" x14ac:dyDescent="0.25">
      <c r="A11788" s="62">
        <v>49101706</v>
      </c>
      <c r="B11788" s="63" t="s">
        <v>17428</v>
      </c>
    </row>
    <row r="11789" spans="1:2" x14ac:dyDescent="0.25">
      <c r="A11789" s="62">
        <v>49101707</v>
      </c>
      <c r="B11789" s="63" t="s">
        <v>1871</v>
      </c>
    </row>
    <row r="11790" spans="1:2" x14ac:dyDescent="0.25">
      <c r="A11790" s="62">
        <v>49101708</v>
      </c>
      <c r="B11790" s="63" t="s">
        <v>11586</v>
      </c>
    </row>
    <row r="11791" spans="1:2" x14ac:dyDescent="0.25">
      <c r="A11791" s="62">
        <v>49121502</v>
      </c>
      <c r="B11791" s="63" t="s">
        <v>6364</v>
      </c>
    </row>
    <row r="11792" spans="1:2" x14ac:dyDescent="0.25">
      <c r="A11792" s="62">
        <v>49121503</v>
      </c>
      <c r="B11792" s="63" t="s">
        <v>18434</v>
      </c>
    </row>
    <row r="11793" spans="1:2" x14ac:dyDescent="0.25">
      <c r="A11793" s="62">
        <v>49121504</v>
      </c>
      <c r="B11793" s="63" t="s">
        <v>2847</v>
      </c>
    </row>
    <row r="11794" spans="1:2" x14ac:dyDescent="0.25">
      <c r="A11794" s="62">
        <v>49121505</v>
      </c>
      <c r="B11794" s="63" t="s">
        <v>2851</v>
      </c>
    </row>
    <row r="11795" spans="1:2" x14ac:dyDescent="0.25">
      <c r="A11795" s="62">
        <v>49121506</v>
      </c>
      <c r="B11795" s="63" t="s">
        <v>18627</v>
      </c>
    </row>
    <row r="11796" spans="1:2" x14ac:dyDescent="0.25">
      <c r="A11796" s="62">
        <v>49121507</v>
      </c>
      <c r="B11796" s="63" t="s">
        <v>7748</v>
      </c>
    </row>
    <row r="11797" spans="1:2" x14ac:dyDescent="0.25">
      <c r="A11797" s="62">
        <v>49121508</v>
      </c>
      <c r="B11797" s="63" t="s">
        <v>12938</v>
      </c>
    </row>
    <row r="11798" spans="1:2" x14ac:dyDescent="0.25">
      <c r="A11798" s="62">
        <v>49121509</v>
      </c>
      <c r="B11798" s="63" t="s">
        <v>10759</v>
      </c>
    </row>
    <row r="11799" spans="1:2" x14ac:dyDescent="0.25">
      <c r="A11799" s="62">
        <v>49121510</v>
      </c>
      <c r="B11799" s="63" t="s">
        <v>14858</v>
      </c>
    </row>
    <row r="11800" spans="1:2" x14ac:dyDescent="0.25">
      <c r="A11800" s="62">
        <v>49121601</v>
      </c>
      <c r="B11800" s="63" t="s">
        <v>3704</v>
      </c>
    </row>
    <row r="11801" spans="1:2" x14ac:dyDescent="0.25">
      <c r="A11801" s="62">
        <v>49121602</v>
      </c>
      <c r="B11801" s="63" t="s">
        <v>14158</v>
      </c>
    </row>
    <row r="11802" spans="1:2" x14ac:dyDescent="0.25">
      <c r="A11802" s="62">
        <v>49121603</v>
      </c>
      <c r="B11802" s="63" t="s">
        <v>9780</v>
      </c>
    </row>
    <row r="11803" spans="1:2" x14ac:dyDescent="0.25">
      <c r="A11803" s="62">
        <v>49131501</v>
      </c>
      <c r="B11803" s="63" t="s">
        <v>4884</v>
      </c>
    </row>
    <row r="11804" spans="1:2" x14ac:dyDescent="0.25">
      <c r="A11804" s="62">
        <v>49131502</v>
      </c>
      <c r="B11804" s="63" t="s">
        <v>14865</v>
      </c>
    </row>
    <row r="11805" spans="1:2" x14ac:dyDescent="0.25">
      <c r="A11805" s="62">
        <v>49131503</v>
      </c>
      <c r="B11805" s="63" t="s">
        <v>17005</v>
      </c>
    </row>
    <row r="11806" spans="1:2" x14ac:dyDescent="0.25">
      <c r="A11806" s="62">
        <v>49131504</v>
      </c>
      <c r="B11806" s="63" t="s">
        <v>4984</v>
      </c>
    </row>
    <row r="11807" spans="1:2" x14ac:dyDescent="0.25">
      <c r="A11807" s="62">
        <v>49131505</v>
      </c>
      <c r="B11807" s="63" t="s">
        <v>15590</v>
      </c>
    </row>
    <row r="11808" spans="1:2" x14ac:dyDescent="0.25">
      <c r="A11808" s="62">
        <v>49131506</v>
      </c>
      <c r="B11808" s="63" t="s">
        <v>10543</v>
      </c>
    </row>
    <row r="11809" spans="1:2" x14ac:dyDescent="0.25">
      <c r="A11809" s="62">
        <v>49131601</v>
      </c>
      <c r="B11809" s="63" t="s">
        <v>6957</v>
      </c>
    </row>
    <row r="11810" spans="1:2" x14ac:dyDescent="0.25">
      <c r="A11810" s="62">
        <v>49131602</v>
      </c>
      <c r="B11810" s="63" t="s">
        <v>9438</v>
      </c>
    </row>
    <row r="11811" spans="1:2" x14ac:dyDescent="0.25">
      <c r="A11811" s="62">
        <v>49131603</v>
      </c>
      <c r="B11811" s="63" t="s">
        <v>15972</v>
      </c>
    </row>
    <row r="11812" spans="1:2" x14ac:dyDescent="0.25">
      <c r="A11812" s="62">
        <v>49131604</v>
      </c>
      <c r="B11812" s="63" t="s">
        <v>3527</v>
      </c>
    </row>
    <row r="11813" spans="1:2" x14ac:dyDescent="0.25">
      <c r="A11813" s="62">
        <v>49131605</v>
      </c>
      <c r="B11813" s="63" t="s">
        <v>18494</v>
      </c>
    </row>
    <row r="11814" spans="1:2" x14ac:dyDescent="0.25">
      <c r="A11814" s="62">
        <v>49131606</v>
      </c>
      <c r="B11814" s="63" t="s">
        <v>11466</v>
      </c>
    </row>
    <row r="11815" spans="1:2" x14ac:dyDescent="0.25">
      <c r="A11815" s="62">
        <v>49131607</v>
      </c>
      <c r="B11815" s="63" t="s">
        <v>1288</v>
      </c>
    </row>
    <row r="11816" spans="1:2" x14ac:dyDescent="0.25">
      <c r="A11816" s="62">
        <v>49141501</v>
      </c>
      <c r="B11816" s="63" t="s">
        <v>9640</v>
      </c>
    </row>
    <row r="11817" spans="1:2" x14ac:dyDescent="0.25">
      <c r="A11817" s="62">
        <v>49141502</v>
      </c>
      <c r="B11817" s="63" t="s">
        <v>593</v>
      </c>
    </row>
    <row r="11818" spans="1:2" x14ac:dyDescent="0.25">
      <c r="A11818" s="62">
        <v>49141503</v>
      </c>
      <c r="B11818" s="63" t="s">
        <v>6638</v>
      </c>
    </row>
    <row r="11819" spans="1:2" x14ac:dyDescent="0.25">
      <c r="A11819" s="62">
        <v>49141504</v>
      </c>
      <c r="B11819" s="63" t="s">
        <v>6462</v>
      </c>
    </row>
    <row r="11820" spans="1:2" x14ac:dyDescent="0.25">
      <c r="A11820" s="62">
        <v>49141505</v>
      </c>
      <c r="B11820" s="63" t="s">
        <v>12528</v>
      </c>
    </row>
    <row r="11821" spans="1:2" x14ac:dyDescent="0.25">
      <c r="A11821" s="62">
        <v>49141506</v>
      </c>
      <c r="B11821" s="63" t="s">
        <v>1131</v>
      </c>
    </row>
    <row r="11822" spans="1:2" x14ac:dyDescent="0.25">
      <c r="A11822" s="62">
        <v>49141507</v>
      </c>
      <c r="B11822" s="63" t="s">
        <v>1367</v>
      </c>
    </row>
    <row r="11823" spans="1:2" x14ac:dyDescent="0.25">
      <c r="A11823" s="62">
        <v>49141602</v>
      </c>
      <c r="B11823" s="63" t="s">
        <v>2360</v>
      </c>
    </row>
    <row r="11824" spans="1:2" x14ac:dyDescent="0.25">
      <c r="A11824" s="62">
        <v>49141603</v>
      </c>
      <c r="B11824" s="63" t="s">
        <v>6614</v>
      </c>
    </row>
    <row r="11825" spans="1:2" x14ac:dyDescent="0.25">
      <c r="A11825" s="62">
        <v>49141604</v>
      </c>
      <c r="B11825" s="63" t="s">
        <v>16450</v>
      </c>
    </row>
    <row r="11826" spans="1:2" x14ac:dyDescent="0.25">
      <c r="A11826" s="62">
        <v>49141605</v>
      </c>
      <c r="B11826" s="63" t="s">
        <v>16837</v>
      </c>
    </row>
    <row r="11827" spans="1:2" x14ac:dyDescent="0.25">
      <c r="A11827" s="62">
        <v>49141606</v>
      </c>
      <c r="B11827" s="63" t="s">
        <v>1796</v>
      </c>
    </row>
    <row r="11828" spans="1:2" x14ac:dyDescent="0.25">
      <c r="A11828" s="62">
        <v>49141607</v>
      </c>
      <c r="B11828" s="63" t="s">
        <v>13018</v>
      </c>
    </row>
    <row r="11829" spans="1:2" x14ac:dyDescent="0.25">
      <c r="A11829" s="62">
        <v>49151501</v>
      </c>
      <c r="B11829" s="63" t="s">
        <v>15631</v>
      </c>
    </row>
    <row r="11830" spans="1:2" x14ac:dyDescent="0.25">
      <c r="A11830" s="62">
        <v>49151502</v>
      </c>
      <c r="B11830" s="63" t="s">
        <v>4019</v>
      </c>
    </row>
    <row r="11831" spans="1:2" x14ac:dyDescent="0.25">
      <c r="A11831" s="62">
        <v>49151503</v>
      </c>
      <c r="B11831" s="63" t="s">
        <v>15045</v>
      </c>
    </row>
    <row r="11832" spans="1:2" x14ac:dyDescent="0.25">
      <c r="A11832" s="62">
        <v>49151504</v>
      </c>
      <c r="B11832" s="63" t="s">
        <v>16870</v>
      </c>
    </row>
    <row r="11833" spans="1:2" x14ac:dyDescent="0.25">
      <c r="A11833" s="62">
        <v>49151505</v>
      </c>
      <c r="B11833" s="63" t="s">
        <v>5023</v>
      </c>
    </row>
    <row r="11834" spans="1:2" x14ac:dyDescent="0.25">
      <c r="A11834" s="62">
        <v>49151601</v>
      </c>
      <c r="B11834" s="63" t="s">
        <v>10060</v>
      </c>
    </row>
    <row r="11835" spans="1:2" x14ac:dyDescent="0.25">
      <c r="A11835" s="62">
        <v>49151602</v>
      </c>
      <c r="B11835" s="63" t="s">
        <v>17087</v>
      </c>
    </row>
    <row r="11836" spans="1:2" x14ac:dyDescent="0.25">
      <c r="A11836" s="62">
        <v>49151603</v>
      </c>
      <c r="B11836" s="63" t="s">
        <v>13419</v>
      </c>
    </row>
    <row r="11837" spans="1:2" x14ac:dyDescent="0.25">
      <c r="A11837" s="62">
        <v>49161501</v>
      </c>
      <c r="B11837" s="63" t="s">
        <v>6062</v>
      </c>
    </row>
    <row r="11838" spans="1:2" x14ac:dyDescent="0.25">
      <c r="A11838" s="62">
        <v>49161502</v>
      </c>
      <c r="B11838" s="63" t="s">
        <v>8061</v>
      </c>
    </row>
    <row r="11839" spans="1:2" x14ac:dyDescent="0.25">
      <c r="A11839" s="62">
        <v>49161503</v>
      </c>
      <c r="B11839" s="63" t="s">
        <v>11562</v>
      </c>
    </row>
    <row r="11840" spans="1:2" x14ac:dyDescent="0.25">
      <c r="A11840" s="62">
        <v>49161504</v>
      </c>
      <c r="B11840" s="63" t="s">
        <v>8368</v>
      </c>
    </row>
    <row r="11841" spans="1:2" x14ac:dyDescent="0.25">
      <c r="A11841" s="62">
        <v>49161505</v>
      </c>
      <c r="B11841" s="63" t="s">
        <v>17773</v>
      </c>
    </row>
    <row r="11842" spans="1:2" x14ac:dyDescent="0.25">
      <c r="A11842" s="62">
        <v>49161506</v>
      </c>
      <c r="B11842" s="63" t="s">
        <v>8777</v>
      </c>
    </row>
    <row r="11843" spans="1:2" x14ac:dyDescent="0.25">
      <c r="A11843" s="62">
        <v>49161507</v>
      </c>
      <c r="B11843" s="63" t="s">
        <v>2515</v>
      </c>
    </row>
    <row r="11844" spans="1:2" x14ac:dyDescent="0.25">
      <c r="A11844" s="62">
        <v>49161508</v>
      </c>
      <c r="B11844" s="63" t="s">
        <v>8460</v>
      </c>
    </row>
    <row r="11845" spans="1:2" x14ac:dyDescent="0.25">
      <c r="A11845" s="62">
        <v>49161509</v>
      </c>
      <c r="B11845" s="63" t="s">
        <v>16468</v>
      </c>
    </row>
    <row r="11846" spans="1:2" x14ac:dyDescent="0.25">
      <c r="A11846" s="62">
        <v>49161510</v>
      </c>
      <c r="B11846" s="63" t="s">
        <v>18252</v>
      </c>
    </row>
    <row r="11847" spans="1:2" x14ac:dyDescent="0.25">
      <c r="A11847" s="62">
        <v>49161511</v>
      </c>
      <c r="B11847" s="63" t="s">
        <v>7549</v>
      </c>
    </row>
    <row r="11848" spans="1:2" x14ac:dyDescent="0.25">
      <c r="A11848" s="62">
        <v>49161512</v>
      </c>
      <c r="B11848" s="63" t="s">
        <v>2419</v>
      </c>
    </row>
    <row r="11849" spans="1:2" x14ac:dyDescent="0.25">
      <c r="A11849" s="62">
        <v>49161513</v>
      </c>
      <c r="B11849" s="63" t="s">
        <v>3251</v>
      </c>
    </row>
    <row r="11850" spans="1:2" x14ac:dyDescent="0.25">
      <c r="A11850" s="62">
        <v>49161514</v>
      </c>
      <c r="B11850" s="63" t="s">
        <v>6694</v>
      </c>
    </row>
    <row r="11851" spans="1:2" x14ac:dyDescent="0.25">
      <c r="A11851" s="62">
        <v>49161515</v>
      </c>
      <c r="B11851" s="63" t="s">
        <v>7913</v>
      </c>
    </row>
    <row r="11852" spans="1:2" x14ac:dyDescent="0.25">
      <c r="A11852" s="62">
        <v>49161516</v>
      </c>
      <c r="B11852" s="63" t="s">
        <v>16454</v>
      </c>
    </row>
    <row r="11853" spans="1:2" x14ac:dyDescent="0.25">
      <c r="A11853" s="62">
        <v>49161517</v>
      </c>
      <c r="B11853" s="63" t="s">
        <v>12627</v>
      </c>
    </row>
    <row r="11854" spans="1:2" x14ac:dyDescent="0.25">
      <c r="A11854" s="62">
        <v>49161518</v>
      </c>
      <c r="B11854" s="63" t="s">
        <v>18739</v>
      </c>
    </row>
    <row r="11855" spans="1:2" x14ac:dyDescent="0.25">
      <c r="A11855" s="62">
        <v>49161519</v>
      </c>
      <c r="B11855" s="63" t="s">
        <v>11282</v>
      </c>
    </row>
    <row r="11856" spans="1:2" x14ac:dyDescent="0.25">
      <c r="A11856" s="62">
        <v>49161520</v>
      </c>
      <c r="B11856" s="63" t="s">
        <v>7652</v>
      </c>
    </row>
    <row r="11857" spans="1:2" x14ac:dyDescent="0.25">
      <c r="A11857" s="62">
        <v>49161521</v>
      </c>
      <c r="B11857" s="63" t="s">
        <v>11700</v>
      </c>
    </row>
    <row r="11858" spans="1:2" x14ac:dyDescent="0.25">
      <c r="A11858" s="62">
        <v>49161522</v>
      </c>
      <c r="B11858" s="63" t="s">
        <v>7464</v>
      </c>
    </row>
    <row r="11859" spans="1:2" x14ac:dyDescent="0.25">
      <c r="A11859" s="62">
        <v>49161523</v>
      </c>
      <c r="B11859" s="63" t="s">
        <v>11845</v>
      </c>
    </row>
    <row r="11860" spans="1:2" x14ac:dyDescent="0.25">
      <c r="A11860" s="62">
        <v>49161524</v>
      </c>
      <c r="B11860" s="63" t="s">
        <v>3103</v>
      </c>
    </row>
    <row r="11861" spans="1:2" x14ac:dyDescent="0.25">
      <c r="A11861" s="62">
        <v>49161525</v>
      </c>
      <c r="B11861" s="63" t="s">
        <v>7627</v>
      </c>
    </row>
    <row r="11862" spans="1:2" x14ac:dyDescent="0.25">
      <c r="A11862" s="62">
        <v>49161526</v>
      </c>
      <c r="B11862" s="63" t="s">
        <v>15755</v>
      </c>
    </row>
    <row r="11863" spans="1:2" x14ac:dyDescent="0.25">
      <c r="A11863" s="62">
        <v>49161601</v>
      </c>
      <c r="B11863" s="63" t="s">
        <v>7222</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16987</v>
      </c>
    </row>
    <row r="11867" spans="1:2" x14ac:dyDescent="0.25">
      <c r="A11867" s="62">
        <v>49161605</v>
      </c>
      <c r="B11867" s="63" t="s">
        <v>7552</v>
      </c>
    </row>
    <row r="11868" spans="1:2" x14ac:dyDescent="0.25">
      <c r="A11868" s="62">
        <v>49161606</v>
      </c>
      <c r="B11868" s="63" t="s">
        <v>17527</v>
      </c>
    </row>
    <row r="11869" spans="1:2" x14ac:dyDescent="0.25">
      <c r="A11869" s="62">
        <v>49161607</v>
      </c>
      <c r="B11869" s="63" t="s">
        <v>13315</v>
      </c>
    </row>
    <row r="11870" spans="1:2" x14ac:dyDescent="0.25">
      <c r="A11870" s="62">
        <v>49161608</v>
      </c>
      <c r="B11870" s="63" t="s">
        <v>3571</v>
      </c>
    </row>
    <row r="11871" spans="1:2" x14ac:dyDescent="0.25">
      <c r="A11871" s="62">
        <v>49161609</v>
      </c>
      <c r="B11871" s="63" t="s">
        <v>6247</v>
      </c>
    </row>
    <row r="11872" spans="1:2" x14ac:dyDescent="0.25">
      <c r="A11872" s="62">
        <v>49161610</v>
      </c>
      <c r="B11872" s="63" t="s">
        <v>12690</v>
      </c>
    </row>
    <row r="11873" spans="1:2" x14ac:dyDescent="0.25">
      <c r="A11873" s="62">
        <v>49161611</v>
      </c>
      <c r="B11873" s="63" t="s">
        <v>9439</v>
      </c>
    </row>
    <row r="11874" spans="1:2" x14ac:dyDescent="0.25">
      <c r="A11874" s="62">
        <v>49161612</v>
      </c>
      <c r="B11874" s="63" t="s">
        <v>10299</v>
      </c>
    </row>
    <row r="11875" spans="1:2" x14ac:dyDescent="0.25">
      <c r="A11875" s="62">
        <v>49161613</v>
      </c>
      <c r="B11875" s="63" t="s">
        <v>8011</v>
      </c>
    </row>
    <row r="11876" spans="1:2" x14ac:dyDescent="0.25">
      <c r="A11876" s="62">
        <v>49161614</v>
      </c>
      <c r="B11876" s="63" t="s">
        <v>1278</v>
      </c>
    </row>
    <row r="11877" spans="1:2" x14ac:dyDescent="0.25">
      <c r="A11877" s="62">
        <v>49161615</v>
      </c>
      <c r="B11877" s="63" t="s">
        <v>10500</v>
      </c>
    </row>
    <row r="11878" spans="1:2" x14ac:dyDescent="0.25">
      <c r="A11878" s="62">
        <v>49161616</v>
      </c>
      <c r="B11878" s="63" t="s">
        <v>8962</v>
      </c>
    </row>
    <row r="11879" spans="1:2" x14ac:dyDescent="0.25">
      <c r="A11879" s="62">
        <v>49161617</v>
      </c>
      <c r="B11879" s="63" t="s">
        <v>16824</v>
      </c>
    </row>
    <row r="11880" spans="1:2" x14ac:dyDescent="0.25">
      <c r="A11880" s="62">
        <v>49161618</v>
      </c>
      <c r="B11880" s="63" t="s">
        <v>15183</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13551</v>
      </c>
    </row>
    <row r="11885" spans="1:2" x14ac:dyDescent="0.25">
      <c r="A11885" s="62">
        <v>49161703</v>
      </c>
      <c r="B11885" s="63" t="s">
        <v>10486</v>
      </c>
    </row>
    <row r="11886" spans="1:2" x14ac:dyDescent="0.25">
      <c r="A11886" s="62">
        <v>49161704</v>
      </c>
      <c r="B11886" s="63" t="s">
        <v>8934</v>
      </c>
    </row>
    <row r="11887" spans="1:2" x14ac:dyDescent="0.25">
      <c r="A11887" s="62">
        <v>49161705</v>
      </c>
      <c r="B11887" s="63" t="s">
        <v>3556</v>
      </c>
    </row>
    <row r="11888" spans="1:2" x14ac:dyDescent="0.25">
      <c r="A11888" s="62">
        <v>49161706</v>
      </c>
      <c r="B11888" s="63" t="s">
        <v>18446</v>
      </c>
    </row>
    <row r="11889" spans="1:2" x14ac:dyDescent="0.25">
      <c r="A11889" s="62">
        <v>49161707</v>
      </c>
      <c r="B11889" s="63" t="s">
        <v>3771</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9110</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6802</v>
      </c>
    </row>
    <row r="11897" spans="1:2" x14ac:dyDescent="0.25">
      <c r="A11897" s="62">
        <v>49171603</v>
      </c>
      <c r="B11897" s="63" t="s">
        <v>14310</v>
      </c>
    </row>
    <row r="11898" spans="1:2" x14ac:dyDescent="0.25">
      <c r="A11898" s="62">
        <v>49181501</v>
      </c>
      <c r="B11898" s="63" t="s">
        <v>10104</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18662</v>
      </c>
    </row>
    <row r="11902" spans="1:2" x14ac:dyDescent="0.25">
      <c r="A11902" s="62">
        <v>49181505</v>
      </c>
      <c r="B11902" s="63" t="s">
        <v>11518</v>
      </c>
    </row>
    <row r="11903" spans="1:2" x14ac:dyDescent="0.25">
      <c r="A11903" s="62">
        <v>49181506</v>
      </c>
      <c r="B11903" s="63" t="s">
        <v>17565</v>
      </c>
    </row>
    <row r="11904" spans="1:2" x14ac:dyDescent="0.25">
      <c r="A11904" s="62">
        <v>49181507</v>
      </c>
      <c r="B11904" s="63" t="s">
        <v>14689</v>
      </c>
    </row>
    <row r="11905" spans="1:2" x14ac:dyDescent="0.25">
      <c r="A11905" s="62">
        <v>49181508</v>
      </c>
      <c r="B11905" s="63" t="s">
        <v>1662</v>
      </c>
    </row>
    <row r="11906" spans="1:2" x14ac:dyDescent="0.25">
      <c r="A11906" s="62">
        <v>49181509</v>
      </c>
      <c r="B11906" s="63" t="s">
        <v>13237</v>
      </c>
    </row>
    <row r="11907" spans="1:2" x14ac:dyDescent="0.25">
      <c r="A11907" s="62">
        <v>49181510</v>
      </c>
      <c r="B11907" s="63" t="s">
        <v>3614</v>
      </c>
    </row>
    <row r="11908" spans="1:2" x14ac:dyDescent="0.25">
      <c r="A11908" s="62">
        <v>49181511</v>
      </c>
      <c r="B11908" s="63" t="s">
        <v>17934</v>
      </c>
    </row>
    <row r="11909" spans="1:2" x14ac:dyDescent="0.25">
      <c r="A11909" s="62">
        <v>49181512</v>
      </c>
      <c r="B11909" s="63" t="s">
        <v>6124</v>
      </c>
    </row>
    <row r="11910" spans="1:2" x14ac:dyDescent="0.25">
      <c r="A11910" s="62">
        <v>49181513</v>
      </c>
      <c r="B11910" s="63" t="s">
        <v>14026</v>
      </c>
    </row>
    <row r="11911" spans="1:2" x14ac:dyDescent="0.25">
      <c r="A11911" s="62">
        <v>49181514</v>
      </c>
      <c r="B11911" s="63" t="s">
        <v>12155</v>
      </c>
    </row>
    <row r="11912" spans="1:2" x14ac:dyDescent="0.25">
      <c r="A11912" s="62">
        <v>49181515</v>
      </c>
      <c r="B11912" s="63" t="s">
        <v>14068</v>
      </c>
    </row>
    <row r="11913" spans="1:2" x14ac:dyDescent="0.25">
      <c r="A11913" s="62">
        <v>49181601</v>
      </c>
      <c r="B11913" s="63" t="s">
        <v>9331</v>
      </c>
    </row>
    <row r="11914" spans="1:2" x14ac:dyDescent="0.25">
      <c r="A11914" s="62">
        <v>49181602</v>
      </c>
      <c r="B11914" s="63" t="s">
        <v>18016</v>
      </c>
    </row>
    <row r="11915" spans="1:2" x14ac:dyDescent="0.25">
      <c r="A11915" s="62">
        <v>49181603</v>
      </c>
      <c r="B11915" s="63" t="s">
        <v>6231</v>
      </c>
    </row>
    <row r="11916" spans="1:2" x14ac:dyDescent="0.25">
      <c r="A11916" s="62">
        <v>49181604</v>
      </c>
      <c r="B11916" s="63" t="s">
        <v>6510</v>
      </c>
    </row>
    <row r="11917" spans="1:2" x14ac:dyDescent="0.25">
      <c r="A11917" s="62">
        <v>49181605</v>
      </c>
      <c r="B11917" s="63" t="s">
        <v>8421</v>
      </c>
    </row>
    <row r="11918" spans="1:2" x14ac:dyDescent="0.25">
      <c r="A11918" s="62">
        <v>49181606</v>
      </c>
      <c r="B11918" s="63" t="s">
        <v>3217</v>
      </c>
    </row>
    <row r="11919" spans="1:2" x14ac:dyDescent="0.25">
      <c r="A11919" s="62">
        <v>49181607</v>
      </c>
      <c r="B11919" s="63" t="s">
        <v>2701</v>
      </c>
    </row>
    <row r="11920" spans="1:2" x14ac:dyDescent="0.25">
      <c r="A11920" s="62">
        <v>49181608</v>
      </c>
      <c r="B11920" s="63" t="s">
        <v>2342</v>
      </c>
    </row>
    <row r="11921" spans="1:2" x14ac:dyDescent="0.25">
      <c r="A11921" s="62">
        <v>49181609</v>
      </c>
      <c r="B11921" s="63" t="s">
        <v>14475</v>
      </c>
    </row>
    <row r="11922" spans="1:2" x14ac:dyDescent="0.25">
      <c r="A11922" s="62">
        <v>49181610</v>
      </c>
      <c r="B11922" s="63" t="s">
        <v>6240</v>
      </c>
    </row>
    <row r="11923" spans="1:2" x14ac:dyDescent="0.25">
      <c r="A11923" s="62">
        <v>49181611</v>
      </c>
      <c r="B11923" s="63" t="s">
        <v>13258</v>
      </c>
    </row>
    <row r="11924" spans="1:2" x14ac:dyDescent="0.25">
      <c r="A11924" s="62">
        <v>49181612</v>
      </c>
      <c r="B11924" s="63" t="s">
        <v>2989</v>
      </c>
    </row>
    <row r="11925" spans="1:2" x14ac:dyDescent="0.25">
      <c r="A11925" s="62">
        <v>49201501</v>
      </c>
      <c r="B11925" s="63" t="s">
        <v>3462</v>
      </c>
    </row>
    <row r="11926" spans="1:2" x14ac:dyDescent="0.25">
      <c r="A11926" s="62">
        <v>49201502</v>
      </c>
      <c r="B11926" s="63" t="s">
        <v>15106</v>
      </c>
    </row>
    <row r="11927" spans="1:2" x14ac:dyDescent="0.25">
      <c r="A11927" s="62">
        <v>49201503</v>
      </c>
      <c r="B11927" s="63" t="s">
        <v>4311</v>
      </c>
    </row>
    <row r="11928" spans="1:2" x14ac:dyDescent="0.25">
      <c r="A11928" s="62">
        <v>49201504</v>
      </c>
      <c r="B11928" s="63" t="s">
        <v>15796</v>
      </c>
    </row>
    <row r="11929" spans="1:2" x14ac:dyDescent="0.25">
      <c r="A11929" s="62">
        <v>49201512</v>
      </c>
      <c r="B11929" s="63" t="s">
        <v>541</v>
      </c>
    </row>
    <row r="11930" spans="1:2" x14ac:dyDescent="0.25">
      <c r="A11930" s="62">
        <v>49201513</v>
      </c>
      <c r="B11930" s="63" t="s">
        <v>2230</v>
      </c>
    </row>
    <row r="11931" spans="1:2" x14ac:dyDescent="0.25">
      <c r="A11931" s="62">
        <v>49201514</v>
      </c>
      <c r="B11931" s="63" t="s">
        <v>6005</v>
      </c>
    </row>
    <row r="11932" spans="1:2" x14ac:dyDescent="0.25">
      <c r="A11932" s="62">
        <v>49201515</v>
      </c>
      <c r="B11932" s="63" t="s">
        <v>10608</v>
      </c>
    </row>
    <row r="11933" spans="1:2" x14ac:dyDescent="0.25">
      <c r="A11933" s="62">
        <v>49201516</v>
      </c>
      <c r="B11933" s="63" t="s">
        <v>10211</v>
      </c>
    </row>
    <row r="11934" spans="1:2" x14ac:dyDescent="0.25">
      <c r="A11934" s="62">
        <v>49201601</v>
      </c>
      <c r="B11934" s="63" t="s">
        <v>7822</v>
      </c>
    </row>
    <row r="11935" spans="1:2" x14ac:dyDescent="0.25">
      <c r="A11935" s="62">
        <v>49201602</v>
      </c>
      <c r="B11935" s="63" t="s">
        <v>1764</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7266</v>
      </c>
    </row>
    <row r="11939" spans="1:2" x14ac:dyDescent="0.25">
      <c r="A11939" s="62">
        <v>49201606</v>
      </c>
      <c r="B11939" s="63" t="s">
        <v>14399</v>
      </c>
    </row>
    <row r="11940" spans="1:2" x14ac:dyDescent="0.25">
      <c r="A11940" s="62">
        <v>49201607</v>
      </c>
      <c r="B11940" s="63" t="s">
        <v>5694</v>
      </c>
    </row>
    <row r="11941" spans="1:2" x14ac:dyDescent="0.25">
      <c r="A11941" s="62">
        <v>49201608</v>
      </c>
      <c r="B11941" s="63" t="s">
        <v>1449</v>
      </c>
    </row>
    <row r="11942" spans="1:2" x14ac:dyDescent="0.25">
      <c r="A11942" s="62">
        <v>49201609</v>
      </c>
      <c r="B11942" s="63" t="s">
        <v>15294</v>
      </c>
    </row>
    <row r="11943" spans="1:2" x14ac:dyDescent="0.25">
      <c r="A11943" s="62">
        <v>49201610</v>
      </c>
      <c r="B11943" s="63" t="s">
        <v>18745</v>
      </c>
    </row>
    <row r="11944" spans="1:2" x14ac:dyDescent="0.25">
      <c r="A11944" s="62">
        <v>49201611</v>
      </c>
      <c r="B11944" s="63" t="s">
        <v>15723</v>
      </c>
    </row>
    <row r="11945" spans="1:2" x14ac:dyDescent="0.25">
      <c r="A11945" s="62">
        <v>49211601</v>
      </c>
      <c r="B11945" s="63" t="s">
        <v>1807</v>
      </c>
    </row>
    <row r="11946" spans="1:2" x14ac:dyDescent="0.25">
      <c r="A11946" s="62">
        <v>49211602</v>
      </c>
      <c r="B11946" s="63" t="s">
        <v>13655</v>
      </c>
    </row>
    <row r="11947" spans="1:2" x14ac:dyDescent="0.25">
      <c r="A11947" s="62">
        <v>49211603</v>
      </c>
      <c r="B11947" s="63" t="s">
        <v>8109</v>
      </c>
    </row>
    <row r="11948" spans="1:2" x14ac:dyDescent="0.25">
      <c r="A11948" s="62">
        <v>49211604</v>
      </c>
      <c r="B11948" s="63" t="s">
        <v>13411</v>
      </c>
    </row>
    <row r="11949" spans="1:2" x14ac:dyDescent="0.25">
      <c r="A11949" s="62">
        <v>49211605</v>
      </c>
      <c r="B11949" s="63" t="s">
        <v>4494</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5555</v>
      </c>
    </row>
    <row r="11953" spans="1:2" x14ac:dyDescent="0.25">
      <c r="A11953" s="62">
        <v>49211609</v>
      </c>
      <c r="B11953" s="63" t="s">
        <v>6133</v>
      </c>
    </row>
    <row r="11954" spans="1:2" x14ac:dyDescent="0.25">
      <c r="A11954" s="62">
        <v>49211701</v>
      </c>
      <c r="B11954" s="63" t="s">
        <v>10463</v>
      </c>
    </row>
    <row r="11955" spans="1:2" x14ac:dyDescent="0.25">
      <c r="A11955" s="62">
        <v>49211702</v>
      </c>
      <c r="B11955" s="63" t="s">
        <v>2983</v>
      </c>
    </row>
    <row r="11956" spans="1:2" x14ac:dyDescent="0.25">
      <c r="A11956" s="62">
        <v>49211703</v>
      </c>
      <c r="B11956" s="63" t="s">
        <v>11996</v>
      </c>
    </row>
    <row r="11957" spans="1:2" x14ac:dyDescent="0.25">
      <c r="A11957" s="62">
        <v>49211801</v>
      </c>
      <c r="B11957" s="63" t="s">
        <v>11390</v>
      </c>
    </row>
    <row r="11958" spans="1:2" x14ac:dyDescent="0.25">
      <c r="A11958" s="62">
        <v>49211802</v>
      </c>
      <c r="B11958" s="63" t="s">
        <v>4633</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3871</v>
      </c>
    </row>
    <row r="11962" spans="1:2" x14ac:dyDescent="0.25">
      <c r="A11962" s="62">
        <v>49211806</v>
      </c>
      <c r="B11962" s="63" t="s">
        <v>3059</v>
      </c>
    </row>
    <row r="11963" spans="1:2" x14ac:dyDescent="0.25">
      <c r="A11963" s="62">
        <v>49211807</v>
      </c>
      <c r="B11963" s="63" t="s">
        <v>10325</v>
      </c>
    </row>
    <row r="11964" spans="1:2" x14ac:dyDescent="0.25">
      <c r="A11964" s="62">
        <v>49221501</v>
      </c>
      <c r="B11964" s="63" t="s">
        <v>9359</v>
      </c>
    </row>
    <row r="11965" spans="1:2" x14ac:dyDescent="0.25">
      <c r="A11965" s="62">
        <v>49221502</v>
      </c>
      <c r="B11965" s="63" t="s">
        <v>14196</v>
      </c>
    </row>
    <row r="11966" spans="1:2" x14ac:dyDescent="0.25">
      <c r="A11966" s="62">
        <v>49221503</v>
      </c>
      <c r="B11966" s="63" t="s">
        <v>7170</v>
      </c>
    </row>
    <row r="11967" spans="1:2" x14ac:dyDescent="0.25">
      <c r="A11967" s="62">
        <v>49221504</v>
      </c>
      <c r="B11967" s="63" t="s">
        <v>12297</v>
      </c>
    </row>
    <row r="11968" spans="1:2" x14ac:dyDescent="0.25">
      <c r="A11968" s="62">
        <v>49221505</v>
      </c>
      <c r="B11968" s="63" t="s">
        <v>2880</v>
      </c>
    </row>
    <row r="11969" spans="1:2" x14ac:dyDescent="0.25">
      <c r="A11969" s="62">
        <v>49221506</v>
      </c>
      <c r="B11969" s="63" t="s">
        <v>16888</v>
      </c>
    </row>
    <row r="11970" spans="1:2" x14ac:dyDescent="0.25">
      <c r="A11970" s="62">
        <v>49221507</v>
      </c>
      <c r="B11970" s="63" t="s">
        <v>4919</v>
      </c>
    </row>
    <row r="11971" spans="1:2" x14ac:dyDescent="0.25">
      <c r="A11971" s="62">
        <v>49221508</v>
      </c>
      <c r="B11971" s="63" t="s">
        <v>10845</v>
      </c>
    </row>
    <row r="11972" spans="1:2" x14ac:dyDescent="0.25">
      <c r="A11972" s="62">
        <v>49221509</v>
      </c>
      <c r="B11972" s="63" t="s">
        <v>3555</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16415</v>
      </c>
    </row>
    <row r="11976" spans="1:2" x14ac:dyDescent="0.25">
      <c r="A11976" s="62">
        <v>49241502</v>
      </c>
      <c r="B11976" s="63" t="s">
        <v>17158</v>
      </c>
    </row>
    <row r="11977" spans="1:2" x14ac:dyDescent="0.25">
      <c r="A11977" s="62">
        <v>49241503</v>
      </c>
      <c r="B11977" s="63" t="s">
        <v>234</v>
      </c>
    </row>
    <row r="11978" spans="1:2" x14ac:dyDescent="0.25">
      <c r="A11978" s="62">
        <v>49241504</v>
      </c>
      <c r="B11978" s="63" t="s">
        <v>3234</v>
      </c>
    </row>
    <row r="11979" spans="1:2" x14ac:dyDescent="0.25">
      <c r="A11979" s="62">
        <v>49241505</v>
      </c>
      <c r="B11979" s="63" t="s">
        <v>14119</v>
      </c>
    </row>
    <row r="11980" spans="1:2" x14ac:dyDescent="0.25">
      <c r="A11980" s="62">
        <v>49241506</v>
      </c>
      <c r="B11980" s="63" t="s">
        <v>1301</v>
      </c>
    </row>
    <row r="11981" spans="1:2" x14ac:dyDescent="0.25">
      <c r="A11981" s="62">
        <v>49241507</v>
      </c>
      <c r="B11981" s="63" t="s">
        <v>1905</v>
      </c>
    </row>
    <row r="11982" spans="1:2" x14ac:dyDescent="0.25">
      <c r="A11982" s="62">
        <v>49241508</v>
      </c>
      <c r="B11982" s="63" t="s">
        <v>7984</v>
      </c>
    </row>
    <row r="11983" spans="1:2" x14ac:dyDescent="0.25">
      <c r="A11983" s="62">
        <v>49241509</v>
      </c>
      <c r="B11983" s="63" t="s">
        <v>12622</v>
      </c>
    </row>
    <row r="11984" spans="1:2" x14ac:dyDescent="0.25">
      <c r="A11984" s="62">
        <v>49241510</v>
      </c>
      <c r="B11984" s="63" t="s">
        <v>9702</v>
      </c>
    </row>
    <row r="11985" spans="1:2" x14ac:dyDescent="0.25">
      <c r="A11985" s="62">
        <v>49241601</v>
      </c>
      <c r="B11985" s="63" t="s">
        <v>4248</v>
      </c>
    </row>
    <row r="11986" spans="1:2" x14ac:dyDescent="0.25">
      <c r="A11986" s="62">
        <v>49241602</v>
      </c>
      <c r="B11986" s="63" t="s">
        <v>7514</v>
      </c>
    </row>
    <row r="11987" spans="1:2" x14ac:dyDescent="0.25">
      <c r="A11987" s="62">
        <v>49241603</v>
      </c>
      <c r="B11987" s="63" t="s">
        <v>1100</v>
      </c>
    </row>
    <row r="11988" spans="1:2" x14ac:dyDescent="0.25">
      <c r="A11988" s="62">
        <v>49241604</v>
      </c>
      <c r="B11988" s="63" t="s">
        <v>379</v>
      </c>
    </row>
    <row r="11989" spans="1:2" x14ac:dyDescent="0.25">
      <c r="A11989" s="62">
        <v>49241701</v>
      </c>
      <c r="B11989" s="63" t="s">
        <v>3101</v>
      </c>
    </row>
    <row r="11990" spans="1:2" x14ac:dyDescent="0.25">
      <c r="A11990" s="62">
        <v>49241702</v>
      </c>
      <c r="B11990" s="63" t="s">
        <v>14491</v>
      </c>
    </row>
    <row r="11991" spans="1:2" x14ac:dyDescent="0.25">
      <c r="A11991" s="62">
        <v>49241703</v>
      </c>
      <c r="B11991" s="63" t="s">
        <v>17347</v>
      </c>
    </row>
    <row r="11992" spans="1:2" x14ac:dyDescent="0.25">
      <c r="A11992" s="62">
        <v>49241704</v>
      </c>
      <c r="B11992" s="63" t="s">
        <v>6437</v>
      </c>
    </row>
    <row r="11993" spans="1:2" x14ac:dyDescent="0.25">
      <c r="A11993" s="62">
        <v>49241705</v>
      </c>
      <c r="B11993" s="63" t="s">
        <v>6315</v>
      </c>
    </row>
    <row r="11994" spans="1:2" x14ac:dyDescent="0.25">
      <c r="A11994" s="62">
        <v>49241706</v>
      </c>
      <c r="B11994" s="63" t="s">
        <v>10398</v>
      </c>
    </row>
    <row r="11995" spans="1:2" x14ac:dyDescent="0.25">
      <c r="A11995" s="62">
        <v>49241707</v>
      </c>
      <c r="B11995" s="63" t="s">
        <v>17207</v>
      </c>
    </row>
    <row r="11996" spans="1:2" x14ac:dyDescent="0.25">
      <c r="A11996" s="62">
        <v>49241708</v>
      </c>
      <c r="B11996" s="63" t="s">
        <v>13442</v>
      </c>
    </row>
    <row r="11997" spans="1:2" x14ac:dyDescent="0.25">
      <c r="A11997" s="62">
        <v>49241709</v>
      </c>
      <c r="B11997" s="63" t="s">
        <v>3314</v>
      </c>
    </row>
    <row r="11998" spans="1:2" x14ac:dyDescent="0.25">
      <c r="A11998" s="62">
        <v>50101538</v>
      </c>
      <c r="B11998" s="63" t="s">
        <v>1593</v>
      </c>
    </row>
    <row r="11999" spans="1:2" x14ac:dyDescent="0.25">
      <c r="A11999" s="62">
        <v>50101539</v>
      </c>
      <c r="B11999" s="63" t="s">
        <v>10346</v>
      </c>
    </row>
    <row r="12000" spans="1:2" x14ac:dyDescent="0.25">
      <c r="A12000" s="62">
        <v>50101540</v>
      </c>
      <c r="B12000" s="63" t="s">
        <v>4630</v>
      </c>
    </row>
    <row r="12001" spans="1:2" x14ac:dyDescent="0.25">
      <c r="A12001" s="62">
        <v>50101541</v>
      </c>
      <c r="B12001" s="63" t="s">
        <v>3501</v>
      </c>
    </row>
    <row r="12002" spans="1:2" x14ac:dyDescent="0.25">
      <c r="A12002" s="62">
        <v>50101542</v>
      </c>
      <c r="B12002" s="63" t="s">
        <v>43</v>
      </c>
    </row>
    <row r="12003" spans="1:2" x14ac:dyDescent="0.25">
      <c r="A12003" s="62">
        <v>50101543</v>
      </c>
      <c r="B12003" s="63" t="s">
        <v>1633</v>
      </c>
    </row>
    <row r="12004" spans="1:2" x14ac:dyDescent="0.25">
      <c r="A12004" s="62">
        <v>50101544</v>
      </c>
      <c r="B12004" s="63" t="s">
        <v>10669</v>
      </c>
    </row>
    <row r="12005" spans="1:2" x14ac:dyDescent="0.25">
      <c r="A12005" s="62">
        <v>50101545</v>
      </c>
      <c r="B12005" s="63" t="s">
        <v>16669</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1252</v>
      </c>
    </row>
    <row r="12009" spans="1:2" x14ac:dyDescent="0.25">
      <c r="A12009" s="62">
        <v>50101716</v>
      </c>
      <c r="B12009" s="63" t="s">
        <v>6548</v>
      </c>
    </row>
    <row r="12010" spans="1:2" x14ac:dyDescent="0.25">
      <c r="A12010" s="62">
        <v>50101717</v>
      </c>
      <c r="B12010" s="63" t="s">
        <v>17447</v>
      </c>
    </row>
    <row r="12011" spans="1:2" x14ac:dyDescent="0.25">
      <c r="A12011" s="62">
        <v>50111510</v>
      </c>
      <c r="B12011" s="63" t="s">
        <v>11389</v>
      </c>
    </row>
    <row r="12012" spans="1:2" x14ac:dyDescent="0.25">
      <c r="A12012" s="62">
        <v>50111511</v>
      </c>
      <c r="B12012" s="63" t="s">
        <v>4945</v>
      </c>
    </row>
    <row r="12013" spans="1:2" x14ac:dyDescent="0.25">
      <c r="A12013" s="62">
        <v>50111512</v>
      </c>
      <c r="B12013" s="63" t="s">
        <v>17663</v>
      </c>
    </row>
    <row r="12014" spans="1:2" x14ac:dyDescent="0.25">
      <c r="A12014" s="62">
        <v>50112001</v>
      </c>
      <c r="B12014" s="63" t="s">
        <v>14324</v>
      </c>
    </row>
    <row r="12015" spans="1:2" x14ac:dyDescent="0.25">
      <c r="A12015" s="62">
        <v>50112002</v>
      </c>
      <c r="B12015" s="63" t="s">
        <v>6990</v>
      </c>
    </row>
    <row r="12016" spans="1:2" x14ac:dyDescent="0.25">
      <c r="A12016" s="62">
        <v>50112003</v>
      </c>
      <c r="B12016" s="63" t="s">
        <v>3785</v>
      </c>
    </row>
    <row r="12017" spans="1:2" x14ac:dyDescent="0.25">
      <c r="A12017" s="62">
        <v>50121537</v>
      </c>
      <c r="B12017" s="63" t="s">
        <v>2721</v>
      </c>
    </row>
    <row r="12018" spans="1:2" x14ac:dyDescent="0.25">
      <c r="A12018" s="62">
        <v>50121538</v>
      </c>
      <c r="B12018" s="63" t="s">
        <v>14832</v>
      </c>
    </row>
    <row r="12019" spans="1:2" x14ac:dyDescent="0.25">
      <c r="A12019" s="62">
        <v>50121539</v>
      </c>
      <c r="B12019" s="63" t="s">
        <v>3957</v>
      </c>
    </row>
    <row r="12020" spans="1:2" x14ac:dyDescent="0.25">
      <c r="A12020" s="62">
        <v>50121611</v>
      </c>
      <c r="B12020" s="63" t="s">
        <v>1218</v>
      </c>
    </row>
    <row r="12021" spans="1:2" x14ac:dyDescent="0.25">
      <c r="A12021" s="62">
        <v>50121612</v>
      </c>
      <c r="B12021" s="63" t="s">
        <v>2644</v>
      </c>
    </row>
    <row r="12022" spans="1:2" x14ac:dyDescent="0.25">
      <c r="A12022" s="62">
        <v>50121613</v>
      </c>
      <c r="B12022" s="63" t="s">
        <v>9761</v>
      </c>
    </row>
    <row r="12023" spans="1:2" x14ac:dyDescent="0.25">
      <c r="A12023" s="62">
        <v>50121705</v>
      </c>
      <c r="B12023" s="63" t="s">
        <v>7112</v>
      </c>
    </row>
    <row r="12024" spans="1:2" x14ac:dyDescent="0.25">
      <c r="A12024" s="62">
        <v>50121706</v>
      </c>
      <c r="B12024" s="63" t="s">
        <v>10747</v>
      </c>
    </row>
    <row r="12025" spans="1:2" x14ac:dyDescent="0.25">
      <c r="A12025" s="62">
        <v>50121707</v>
      </c>
      <c r="B12025" s="63" t="s">
        <v>4468</v>
      </c>
    </row>
    <row r="12026" spans="1:2" x14ac:dyDescent="0.25">
      <c r="A12026" s="62">
        <v>50121802</v>
      </c>
      <c r="B12026" s="63" t="s">
        <v>6909</v>
      </c>
    </row>
    <row r="12027" spans="1:2" x14ac:dyDescent="0.25">
      <c r="A12027" s="62">
        <v>50121803</v>
      </c>
      <c r="B12027" s="63" t="s">
        <v>9872</v>
      </c>
    </row>
    <row r="12028" spans="1:2" x14ac:dyDescent="0.25">
      <c r="A12028" s="62">
        <v>50121804</v>
      </c>
      <c r="B12028" s="63" t="s">
        <v>11177</v>
      </c>
    </row>
    <row r="12029" spans="1:2" x14ac:dyDescent="0.25">
      <c r="A12029" s="62">
        <v>50131606</v>
      </c>
      <c r="B12029" s="63" t="s">
        <v>11435</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16634</v>
      </c>
    </row>
    <row r="12035" spans="1:2" x14ac:dyDescent="0.25">
      <c r="A12035" s="62">
        <v>50131701</v>
      </c>
      <c r="B12035" s="63" t="s">
        <v>233</v>
      </c>
    </row>
    <row r="12036" spans="1:2" x14ac:dyDescent="0.25">
      <c r="A12036" s="62">
        <v>50131702</v>
      </c>
      <c r="B12036" s="63" t="s">
        <v>9862</v>
      </c>
    </row>
    <row r="12037" spans="1:2" x14ac:dyDescent="0.25">
      <c r="A12037" s="62">
        <v>50131703</v>
      </c>
      <c r="B12037" s="63" t="s">
        <v>12669</v>
      </c>
    </row>
    <row r="12038" spans="1:2" x14ac:dyDescent="0.25">
      <c r="A12038" s="62">
        <v>50131801</v>
      </c>
      <c r="B12038" s="63" t="s">
        <v>18402</v>
      </c>
    </row>
    <row r="12039" spans="1:2" x14ac:dyDescent="0.25">
      <c r="A12039" s="62">
        <v>50131802</v>
      </c>
      <c r="B12039" s="63" t="s">
        <v>15471</v>
      </c>
    </row>
    <row r="12040" spans="1:2" x14ac:dyDescent="0.25">
      <c r="A12040" s="62">
        <v>50131803</v>
      </c>
      <c r="B12040" s="63" t="s">
        <v>8321</v>
      </c>
    </row>
    <row r="12041" spans="1:2" x14ac:dyDescent="0.25">
      <c r="A12041" s="62">
        <v>50151513</v>
      </c>
      <c r="B12041" s="63" t="s">
        <v>17867</v>
      </c>
    </row>
    <row r="12042" spans="1:2" x14ac:dyDescent="0.25">
      <c r="A12042" s="62">
        <v>50151514</v>
      </c>
      <c r="B12042" s="63" t="s">
        <v>11369</v>
      </c>
    </row>
    <row r="12043" spans="1:2" x14ac:dyDescent="0.25">
      <c r="A12043" s="62">
        <v>50151604</v>
      </c>
      <c r="B12043" s="63" t="s">
        <v>3236</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12401</v>
      </c>
    </row>
    <row r="12047" spans="1:2" x14ac:dyDescent="0.25">
      <c r="A12047" s="62">
        <v>50161511</v>
      </c>
      <c r="B12047" s="63" t="s">
        <v>11553</v>
      </c>
    </row>
    <row r="12048" spans="1:2" x14ac:dyDescent="0.25">
      <c r="A12048" s="62">
        <v>50161512</v>
      </c>
      <c r="B12048" s="63" t="s">
        <v>8433</v>
      </c>
    </row>
    <row r="12049" spans="1:2" x14ac:dyDescent="0.25">
      <c r="A12049" s="62">
        <v>50161813</v>
      </c>
      <c r="B12049" s="63" t="s">
        <v>15792</v>
      </c>
    </row>
    <row r="12050" spans="1:2" x14ac:dyDescent="0.25">
      <c r="A12050" s="62">
        <v>50161814</v>
      </c>
      <c r="B12050" s="63" t="s">
        <v>16872</v>
      </c>
    </row>
    <row r="12051" spans="1:2" x14ac:dyDescent="0.25">
      <c r="A12051" s="62">
        <v>50161815</v>
      </c>
      <c r="B12051" s="63" t="s">
        <v>6632</v>
      </c>
    </row>
    <row r="12052" spans="1:2" x14ac:dyDescent="0.25">
      <c r="A12052" s="62">
        <v>50171548</v>
      </c>
      <c r="B12052" s="63" t="s">
        <v>9197</v>
      </c>
    </row>
    <row r="12053" spans="1:2" x14ac:dyDescent="0.25">
      <c r="A12053" s="62">
        <v>50171549</v>
      </c>
      <c r="B12053" s="63" t="s">
        <v>10700</v>
      </c>
    </row>
    <row r="12054" spans="1:2" x14ac:dyDescent="0.25">
      <c r="A12054" s="62">
        <v>50171550</v>
      </c>
      <c r="B12054" s="63" t="s">
        <v>9493</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16301</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15772</v>
      </c>
    </row>
    <row r="12063" spans="1:2" x14ac:dyDescent="0.25">
      <c r="A12063" s="62">
        <v>50171901</v>
      </c>
      <c r="B12063" s="63" t="s">
        <v>4110</v>
      </c>
    </row>
    <row r="12064" spans="1:2" x14ac:dyDescent="0.25">
      <c r="A12064" s="62">
        <v>50171902</v>
      </c>
      <c r="B12064" s="63" t="s">
        <v>2496</v>
      </c>
    </row>
    <row r="12065" spans="1:2" x14ac:dyDescent="0.25">
      <c r="A12065" s="62">
        <v>50171903</v>
      </c>
      <c r="B12065" s="63" t="s">
        <v>14088</v>
      </c>
    </row>
    <row r="12066" spans="1:2" x14ac:dyDescent="0.25">
      <c r="A12066" s="62">
        <v>50171904</v>
      </c>
      <c r="B12066" s="63" t="s">
        <v>17217</v>
      </c>
    </row>
    <row r="12067" spans="1:2" x14ac:dyDescent="0.25">
      <c r="A12067" s="62">
        <v>50181708</v>
      </c>
      <c r="B12067" s="63" t="s">
        <v>9133</v>
      </c>
    </row>
    <row r="12068" spans="1:2" x14ac:dyDescent="0.25">
      <c r="A12068" s="62">
        <v>50181709</v>
      </c>
      <c r="B12068" s="63" t="s">
        <v>8795</v>
      </c>
    </row>
    <row r="12069" spans="1:2" x14ac:dyDescent="0.25">
      <c r="A12069" s="62">
        <v>50181901</v>
      </c>
      <c r="B12069" s="63" t="s">
        <v>11698</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15931</v>
      </c>
    </row>
    <row r="12073" spans="1:2" x14ac:dyDescent="0.25">
      <c r="A12073" s="62">
        <v>50181905</v>
      </c>
      <c r="B12073" s="63" t="s">
        <v>987</v>
      </c>
    </row>
    <row r="12074" spans="1:2" x14ac:dyDescent="0.25">
      <c r="A12074" s="62">
        <v>50181906</v>
      </c>
      <c r="B12074" s="63" t="s">
        <v>17929</v>
      </c>
    </row>
    <row r="12075" spans="1:2" x14ac:dyDescent="0.25">
      <c r="A12075" s="62">
        <v>50181907</v>
      </c>
      <c r="B12075" s="63" t="s">
        <v>1621</v>
      </c>
    </row>
    <row r="12076" spans="1:2" x14ac:dyDescent="0.25">
      <c r="A12076" s="62">
        <v>50181908</v>
      </c>
      <c r="B12076" s="63" t="s">
        <v>9453</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7369</v>
      </c>
    </row>
    <row r="12080" spans="1:2" x14ac:dyDescent="0.25">
      <c r="A12080" s="62">
        <v>50182003</v>
      </c>
      <c r="B12080" s="63" t="s">
        <v>9803</v>
      </c>
    </row>
    <row r="12081" spans="1:2" x14ac:dyDescent="0.25">
      <c r="A12081" s="62">
        <v>50182004</v>
      </c>
      <c r="B12081" s="63" t="s">
        <v>17581</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17258</v>
      </c>
    </row>
    <row r="12085" spans="1:2" x14ac:dyDescent="0.25">
      <c r="A12085" s="62">
        <v>50192109</v>
      </c>
      <c r="B12085" s="63" t="s">
        <v>4021</v>
      </c>
    </row>
    <row r="12086" spans="1:2" x14ac:dyDescent="0.25">
      <c r="A12086" s="62">
        <v>50192110</v>
      </c>
      <c r="B12086" s="63" t="s">
        <v>3776</v>
      </c>
    </row>
    <row r="12087" spans="1:2" x14ac:dyDescent="0.25">
      <c r="A12087" s="62">
        <v>50192111</v>
      </c>
      <c r="B12087" s="63" t="s">
        <v>16777</v>
      </c>
    </row>
    <row r="12088" spans="1:2" x14ac:dyDescent="0.25">
      <c r="A12088" s="62">
        <v>50192112</v>
      </c>
      <c r="B12088" s="63" t="s">
        <v>3426</v>
      </c>
    </row>
    <row r="12089" spans="1:2" x14ac:dyDescent="0.25">
      <c r="A12089" s="62">
        <v>50192301</v>
      </c>
      <c r="B12089" s="63" t="s">
        <v>18769</v>
      </c>
    </row>
    <row r="12090" spans="1:2" x14ac:dyDescent="0.25">
      <c r="A12090" s="62">
        <v>50192302</v>
      </c>
      <c r="B12090" s="63" t="s">
        <v>14918</v>
      </c>
    </row>
    <row r="12091" spans="1:2" x14ac:dyDescent="0.25">
      <c r="A12091" s="62">
        <v>50192303</v>
      </c>
      <c r="B12091" s="63" t="s">
        <v>17336</v>
      </c>
    </row>
    <row r="12092" spans="1:2" x14ac:dyDescent="0.25">
      <c r="A12092" s="62">
        <v>50192304</v>
      </c>
      <c r="B12092" s="63" t="s">
        <v>13630</v>
      </c>
    </row>
    <row r="12093" spans="1:2" x14ac:dyDescent="0.25">
      <c r="A12093" s="62">
        <v>50192401</v>
      </c>
      <c r="B12093" s="63" t="s">
        <v>10172</v>
      </c>
    </row>
    <row r="12094" spans="1:2" x14ac:dyDescent="0.25">
      <c r="A12094" s="62">
        <v>50192402</v>
      </c>
      <c r="B12094" s="63" t="s">
        <v>13787</v>
      </c>
    </row>
    <row r="12095" spans="1:2" x14ac:dyDescent="0.25">
      <c r="A12095" s="62">
        <v>50192403</v>
      </c>
      <c r="B12095" s="63" t="s">
        <v>2377</v>
      </c>
    </row>
    <row r="12096" spans="1:2" x14ac:dyDescent="0.25">
      <c r="A12096" s="62">
        <v>50192404</v>
      </c>
      <c r="B12096" s="63" t="s">
        <v>9722</v>
      </c>
    </row>
    <row r="12097" spans="1:2" x14ac:dyDescent="0.25">
      <c r="A12097" s="62">
        <v>50192501</v>
      </c>
      <c r="B12097" s="63" t="s">
        <v>11060</v>
      </c>
    </row>
    <row r="12098" spans="1:2" x14ac:dyDescent="0.25">
      <c r="A12098" s="62">
        <v>50192502</v>
      </c>
      <c r="B12098" s="63" t="s">
        <v>2352</v>
      </c>
    </row>
    <row r="12099" spans="1:2" x14ac:dyDescent="0.25">
      <c r="A12099" s="62">
        <v>50192503</v>
      </c>
      <c r="B12099" s="63" t="s">
        <v>4479</v>
      </c>
    </row>
    <row r="12100" spans="1:2" x14ac:dyDescent="0.25">
      <c r="A12100" s="62">
        <v>50192504</v>
      </c>
      <c r="B12100" s="63" t="s">
        <v>13026</v>
      </c>
    </row>
    <row r="12101" spans="1:2" x14ac:dyDescent="0.25">
      <c r="A12101" s="62">
        <v>50192601</v>
      </c>
      <c r="B12101" s="63" t="s">
        <v>17332</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2535</v>
      </c>
    </row>
    <row r="12105" spans="1:2" x14ac:dyDescent="0.25">
      <c r="A12105" s="62">
        <v>50192702</v>
      </c>
      <c r="B12105" s="63" t="s">
        <v>14457</v>
      </c>
    </row>
    <row r="12106" spans="1:2" x14ac:dyDescent="0.25">
      <c r="A12106" s="62">
        <v>50192703</v>
      </c>
      <c r="B12106" s="63" t="s">
        <v>10419</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18643</v>
      </c>
    </row>
    <row r="12110" spans="1:2" x14ac:dyDescent="0.25">
      <c r="A12110" s="62">
        <v>50192901</v>
      </c>
      <c r="B12110" s="63" t="s">
        <v>10466</v>
      </c>
    </row>
    <row r="12111" spans="1:2" x14ac:dyDescent="0.25">
      <c r="A12111" s="62">
        <v>50192902</v>
      </c>
      <c r="B12111" s="63" t="s">
        <v>8412</v>
      </c>
    </row>
    <row r="12112" spans="1:2" x14ac:dyDescent="0.25">
      <c r="A12112" s="62">
        <v>50193001</v>
      </c>
      <c r="B12112" s="63" t="s">
        <v>4498</v>
      </c>
    </row>
    <row r="12113" spans="1:2" x14ac:dyDescent="0.25">
      <c r="A12113" s="62">
        <v>50193002</v>
      </c>
      <c r="B12113" s="63" t="s">
        <v>11781</v>
      </c>
    </row>
    <row r="12114" spans="1:2" x14ac:dyDescent="0.25">
      <c r="A12114" s="62">
        <v>50193101</v>
      </c>
      <c r="B12114" s="63" t="s">
        <v>1535</v>
      </c>
    </row>
    <row r="12115" spans="1:2" x14ac:dyDescent="0.25">
      <c r="A12115" s="62">
        <v>50193102</v>
      </c>
      <c r="B12115" s="63" t="s">
        <v>15330</v>
      </c>
    </row>
    <row r="12116" spans="1:2" x14ac:dyDescent="0.25">
      <c r="A12116" s="62">
        <v>50193103</v>
      </c>
      <c r="B12116" s="63" t="s">
        <v>3482</v>
      </c>
    </row>
    <row r="12117" spans="1:2" x14ac:dyDescent="0.25">
      <c r="A12117" s="62">
        <v>50193104</v>
      </c>
      <c r="B12117" s="63" t="s">
        <v>2672</v>
      </c>
    </row>
    <row r="12118" spans="1:2" x14ac:dyDescent="0.25">
      <c r="A12118" s="62">
        <v>50193105</v>
      </c>
      <c r="B12118" s="63" t="s">
        <v>11292</v>
      </c>
    </row>
    <row r="12119" spans="1:2" x14ac:dyDescent="0.25">
      <c r="A12119" s="62">
        <v>50193201</v>
      </c>
      <c r="B12119" s="63" t="s">
        <v>4044</v>
      </c>
    </row>
    <row r="12120" spans="1:2" x14ac:dyDescent="0.25">
      <c r="A12120" s="62">
        <v>50193202</v>
      </c>
      <c r="B12120" s="63" t="s">
        <v>15624</v>
      </c>
    </row>
    <row r="12121" spans="1:2" x14ac:dyDescent="0.25">
      <c r="A12121" s="62">
        <v>50193203</v>
      </c>
      <c r="B12121" s="63" t="s">
        <v>10435</v>
      </c>
    </row>
    <row r="12122" spans="1:2" x14ac:dyDescent="0.25">
      <c r="A12122" s="62">
        <v>50201706</v>
      </c>
      <c r="B12122" s="63" t="s">
        <v>1603</v>
      </c>
    </row>
    <row r="12123" spans="1:2" x14ac:dyDescent="0.25">
      <c r="A12123" s="62">
        <v>50201707</v>
      </c>
      <c r="B12123" s="63" t="s">
        <v>3880</v>
      </c>
    </row>
    <row r="12124" spans="1:2" x14ac:dyDescent="0.25">
      <c r="A12124" s="62">
        <v>50201708</v>
      </c>
      <c r="B12124" s="63" t="s">
        <v>10392</v>
      </c>
    </row>
    <row r="12125" spans="1:2" x14ac:dyDescent="0.25">
      <c r="A12125" s="62">
        <v>50201709</v>
      </c>
      <c r="B12125" s="63" t="s">
        <v>6914</v>
      </c>
    </row>
    <row r="12126" spans="1:2" x14ac:dyDescent="0.25">
      <c r="A12126" s="62">
        <v>50201710</v>
      </c>
      <c r="B12126" s="63" t="s">
        <v>12492</v>
      </c>
    </row>
    <row r="12127" spans="1:2" x14ac:dyDescent="0.25">
      <c r="A12127" s="62">
        <v>50201711</v>
      </c>
      <c r="B12127" s="63" t="s">
        <v>5724</v>
      </c>
    </row>
    <row r="12128" spans="1:2" x14ac:dyDescent="0.25">
      <c r="A12128" s="62">
        <v>50201712</v>
      </c>
      <c r="B12128" s="63" t="s">
        <v>1411</v>
      </c>
    </row>
    <row r="12129" spans="1:2" x14ac:dyDescent="0.25">
      <c r="A12129" s="62">
        <v>50201713</v>
      </c>
      <c r="B12129" s="63" t="s">
        <v>7645</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9285</v>
      </c>
    </row>
    <row r="12133" spans="1:2" x14ac:dyDescent="0.25">
      <c r="A12133" s="62">
        <v>50202203</v>
      </c>
      <c r="B12133" s="63" t="s">
        <v>7364</v>
      </c>
    </row>
    <row r="12134" spans="1:2" x14ac:dyDescent="0.25">
      <c r="A12134" s="62">
        <v>50202204</v>
      </c>
      <c r="B12134" s="63" t="s">
        <v>7739</v>
      </c>
    </row>
    <row r="12135" spans="1:2" x14ac:dyDescent="0.25">
      <c r="A12135" s="62">
        <v>50202205</v>
      </c>
      <c r="B12135" s="63" t="s">
        <v>11532</v>
      </c>
    </row>
    <row r="12136" spans="1:2" x14ac:dyDescent="0.25">
      <c r="A12136" s="62">
        <v>50202206</v>
      </c>
      <c r="B12136" s="63" t="s">
        <v>3275</v>
      </c>
    </row>
    <row r="12137" spans="1:2" x14ac:dyDescent="0.25">
      <c r="A12137" s="62">
        <v>50202207</v>
      </c>
      <c r="B12137" s="63" t="s">
        <v>7830</v>
      </c>
    </row>
    <row r="12138" spans="1:2" x14ac:dyDescent="0.25">
      <c r="A12138" s="62">
        <v>50202301</v>
      </c>
      <c r="B12138" s="63" t="s">
        <v>1855</v>
      </c>
    </row>
    <row r="12139" spans="1:2" x14ac:dyDescent="0.25">
      <c r="A12139" s="62">
        <v>50202302</v>
      </c>
      <c r="B12139" s="63" t="s">
        <v>14480</v>
      </c>
    </row>
    <row r="12140" spans="1:2" x14ac:dyDescent="0.25">
      <c r="A12140" s="62">
        <v>50202303</v>
      </c>
      <c r="B12140" s="63" t="s">
        <v>1770</v>
      </c>
    </row>
    <row r="12141" spans="1:2" x14ac:dyDescent="0.25">
      <c r="A12141" s="62">
        <v>50202304</v>
      </c>
      <c r="B12141" s="63" t="s">
        <v>14412</v>
      </c>
    </row>
    <row r="12142" spans="1:2" x14ac:dyDescent="0.25">
      <c r="A12142" s="62">
        <v>50202305</v>
      </c>
      <c r="B12142" s="63" t="s">
        <v>6271</v>
      </c>
    </row>
    <row r="12143" spans="1:2" x14ac:dyDescent="0.25">
      <c r="A12143" s="62">
        <v>50202306</v>
      </c>
      <c r="B12143" s="63" t="s">
        <v>2741</v>
      </c>
    </row>
    <row r="12144" spans="1:2" x14ac:dyDescent="0.25">
      <c r="A12144" s="62">
        <v>50202307</v>
      </c>
      <c r="B12144" s="63" t="s">
        <v>9313</v>
      </c>
    </row>
    <row r="12145" spans="1:2" x14ac:dyDescent="0.25">
      <c r="A12145" s="62">
        <v>50202308</v>
      </c>
      <c r="B12145" s="63" t="s">
        <v>17844</v>
      </c>
    </row>
    <row r="12146" spans="1:2" x14ac:dyDescent="0.25">
      <c r="A12146" s="62">
        <v>50202309</v>
      </c>
      <c r="B12146" s="63" t="s">
        <v>11835</v>
      </c>
    </row>
    <row r="12147" spans="1:2" x14ac:dyDescent="0.25">
      <c r="A12147" s="62">
        <v>50202310</v>
      </c>
      <c r="B12147" s="63" t="s">
        <v>1724</v>
      </c>
    </row>
    <row r="12148" spans="1:2" x14ac:dyDescent="0.25">
      <c r="A12148" s="62">
        <v>50202311</v>
      </c>
      <c r="B12148" s="63" t="s">
        <v>1586</v>
      </c>
    </row>
    <row r="12149" spans="1:2" x14ac:dyDescent="0.25">
      <c r="A12149" s="62">
        <v>50211502</v>
      </c>
      <c r="B12149" s="63" t="s">
        <v>14536</v>
      </c>
    </row>
    <row r="12150" spans="1:2" x14ac:dyDescent="0.25">
      <c r="A12150" s="62">
        <v>50211503</v>
      </c>
      <c r="B12150" s="63" t="s">
        <v>16122</v>
      </c>
    </row>
    <row r="12151" spans="1:2" x14ac:dyDescent="0.25">
      <c r="A12151" s="62">
        <v>50211504</v>
      </c>
      <c r="B12151" s="63" t="s">
        <v>3351</v>
      </c>
    </row>
    <row r="12152" spans="1:2" x14ac:dyDescent="0.25">
      <c r="A12152" s="62">
        <v>50211505</v>
      </c>
      <c r="B12152" s="63" t="s">
        <v>17343</v>
      </c>
    </row>
    <row r="12153" spans="1:2" x14ac:dyDescent="0.25">
      <c r="A12153" s="62">
        <v>50211506</v>
      </c>
      <c r="B12153" s="63" t="s">
        <v>1329</v>
      </c>
    </row>
    <row r="12154" spans="1:2" x14ac:dyDescent="0.25">
      <c r="A12154" s="62">
        <v>50211607</v>
      </c>
      <c r="B12154" s="63" t="s">
        <v>2505</v>
      </c>
    </row>
    <row r="12155" spans="1:2" x14ac:dyDescent="0.25">
      <c r="A12155" s="62">
        <v>50211608</v>
      </c>
      <c r="B12155" s="63" t="s">
        <v>16383</v>
      </c>
    </row>
    <row r="12156" spans="1:2" x14ac:dyDescent="0.25">
      <c r="A12156" s="62">
        <v>50211609</v>
      </c>
      <c r="B12156" s="63" t="s">
        <v>4181</v>
      </c>
    </row>
    <row r="12157" spans="1:2" x14ac:dyDescent="0.25">
      <c r="A12157" s="62">
        <v>50211610</v>
      </c>
      <c r="B12157" s="63" t="s">
        <v>3546</v>
      </c>
    </row>
    <row r="12158" spans="1:2" x14ac:dyDescent="0.25">
      <c r="A12158" s="62">
        <v>50211611</v>
      </c>
      <c r="B12158" s="63" t="s">
        <v>13383</v>
      </c>
    </row>
    <row r="12159" spans="1:2" x14ac:dyDescent="0.25">
      <c r="A12159" s="62">
        <v>50211612</v>
      </c>
      <c r="B12159" s="63" t="s">
        <v>6588</v>
      </c>
    </row>
    <row r="12160" spans="1:2" x14ac:dyDescent="0.25">
      <c r="A12160" s="62">
        <v>50221001</v>
      </c>
      <c r="B12160" s="63" t="s">
        <v>4407</v>
      </c>
    </row>
    <row r="12161" spans="1:2" x14ac:dyDescent="0.25">
      <c r="A12161" s="62">
        <v>50221002</v>
      </c>
      <c r="B12161" s="63" t="s">
        <v>13421</v>
      </c>
    </row>
    <row r="12162" spans="1:2" x14ac:dyDescent="0.25">
      <c r="A12162" s="62">
        <v>50221101</v>
      </c>
      <c r="B12162" s="63" t="s">
        <v>6765</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8126</v>
      </c>
    </row>
    <row r="12166" spans="1:2" x14ac:dyDescent="0.25">
      <c r="A12166" s="62">
        <v>51101503</v>
      </c>
      <c r="B12166" s="63" t="s">
        <v>1539</v>
      </c>
    </row>
    <row r="12167" spans="1:2" x14ac:dyDescent="0.25">
      <c r="A12167" s="62">
        <v>51101504</v>
      </c>
      <c r="B12167" s="63" t="s">
        <v>15776</v>
      </c>
    </row>
    <row r="12168" spans="1:2" x14ac:dyDescent="0.25">
      <c r="A12168" s="62">
        <v>51101507</v>
      </c>
      <c r="B12168" s="63" t="s">
        <v>553</v>
      </c>
    </row>
    <row r="12169" spans="1:2" x14ac:dyDescent="0.25">
      <c r="A12169" s="62">
        <v>51101508</v>
      </c>
      <c r="B12169" s="63" t="s">
        <v>10079</v>
      </c>
    </row>
    <row r="12170" spans="1:2" x14ac:dyDescent="0.25">
      <c r="A12170" s="62">
        <v>51101509</v>
      </c>
      <c r="B12170" s="63" t="s">
        <v>9768</v>
      </c>
    </row>
    <row r="12171" spans="1:2" x14ac:dyDescent="0.25">
      <c r="A12171" s="62">
        <v>51101510</v>
      </c>
      <c r="B12171" s="63" t="s">
        <v>2908</v>
      </c>
    </row>
    <row r="12172" spans="1:2" x14ac:dyDescent="0.25">
      <c r="A12172" s="62">
        <v>51101511</v>
      </c>
      <c r="B12172" s="63" t="s">
        <v>14520</v>
      </c>
    </row>
    <row r="12173" spans="1:2" x14ac:dyDescent="0.25">
      <c r="A12173" s="62">
        <v>51101512</v>
      </c>
      <c r="B12173" s="63" t="s">
        <v>6542</v>
      </c>
    </row>
    <row r="12174" spans="1:2" x14ac:dyDescent="0.25">
      <c r="A12174" s="62">
        <v>51101513</v>
      </c>
      <c r="B12174" s="63" t="s">
        <v>15390</v>
      </c>
    </row>
    <row r="12175" spans="1:2" x14ac:dyDescent="0.25">
      <c r="A12175" s="62">
        <v>51101514</v>
      </c>
      <c r="B12175" s="63" t="s">
        <v>9109</v>
      </c>
    </row>
    <row r="12176" spans="1:2" x14ac:dyDescent="0.25">
      <c r="A12176" s="62">
        <v>51101515</v>
      </c>
      <c r="B12176" s="63" t="s">
        <v>17319</v>
      </c>
    </row>
    <row r="12177" spans="1:2" x14ac:dyDescent="0.25">
      <c r="A12177" s="62">
        <v>51101516</v>
      </c>
      <c r="B12177" s="63" t="s">
        <v>12604</v>
      </c>
    </row>
    <row r="12178" spans="1:2" x14ac:dyDescent="0.25">
      <c r="A12178" s="62">
        <v>51101518</v>
      </c>
      <c r="B12178" s="63" t="s">
        <v>7888</v>
      </c>
    </row>
    <row r="12179" spans="1:2" x14ac:dyDescent="0.25">
      <c r="A12179" s="62">
        <v>51101519</v>
      </c>
      <c r="B12179" s="63" t="s">
        <v>17908</v>
      </c>
    </row>
    <row r="12180" spans="1:2" x14ac:dyDescent="0.25">
      <c r="A12180" s="62">
        <v>51101521</v>
      </c>
      <c r="B12180" s="63" t="s">
        <v>4550</v>
      </c>
    </row>
    <row r="12181" spans="1:2" x14ac:dyDescent="0.25">
      <c r="A12181" s="62">
        <v>51101522</v>
      </c>
      <c r="B12181" s="63" t="s">
        <v>6735</v>
      </c>
    </row>
    <row r="12182" spans="1:2" x14ac:dyDescent="0.25">
      <c r="A12182" s="62">
        <v>51101523</v>
      </c>
      <c r="B12182" s="63" t="s">
        <v>3567</v>
      </c>
    </row>
    <row r="12183" spans="1:2" x14ac:dyDescent="0.25">
      <c r="A12183" s="62">
        <v>51101524</v>
      </c>
      <c r="B12183" s="63" t="s">
        <v>10313</v>
      </c>
    </row>
    <row r="12184" spans="1:2" x14ac:dyDescent="0.25">
      <c r="A12184" s="62">
        <v>51101525</v>
      </c>
      <c r="B12184" s="63" t="s">
        <v>12410</v>
      </c>
    </row>
    <row r="12185" spans="1:2" x14ac:dyDescent="0.25">
      <c r="A12185" s="62">
        <v>51101526</v>
      </c>
      <c r="B12185" s="63" t="s">
        <v>14697</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12529</v>
      </c>
    </row>
    <row r="12189" spans="1:2" x14ac:dyDescent="0.25">
      <c r="A12189" s="62">
        <v>51101531</v>
      </c>
      <c r="B12189" s="63" t="s">
        <v>3853</v>
      </c>
    </row>
    <row r="12190" spans="1:2" x14ac:dyDescent="0.25">
      <c r="A12190" s="62">
        <v>51101532</v>
      </c>
      <c r="B12190" s="63" t="s">
        <v>18163</v>
      </c>
    </row>
    <row r="12191" spans="1:2" x14ac:dyDescent="0.25">
      <c r="A12191" s="62">
        <v>51101533</v>
      </c>
      <c r="B12191" s="63" t="s">
        <v>12388</v>
      </c>
    </row>
    <row r="12192" spans="1:2" x14ac:dyDescent="0.25">
      <c r="A12192" s="62">
        <v>51101534</v>
      </c>
      <c r="B12192" s="63" t="s">
        <v>17302</v>
      </c>
    </row>
    <row r="12193" spans="1:2" x14ac:dyDescent="0.25">
      <c r="A12193" s="62">
        <v>51101535</v>
      </c>
      <c r="B12193" s="63" t="s">
        <v>6966</v>
      </c>
    </row>
    <row r="12194" spans="1:2" x14ac:dyDescent="0.25">
      <c r="A12194" s="62">
        <v>51101536</v>
      </c>
      <c r="B12194" s="63" t="s">
        <v>17147</v>
      </c>
    </row>
    <row r="12195" spans="1:2" x14ac:dyDescent="0.25">
      <c r="A12195" s="62">
        <v>51101537</v>
      </c>
      <c r="B12195" s="63" t="s">
        <v>8503</v>
      </c>
    </row>
    <row r="12196" spans="1:2" x14ac:dyDescent="0.25">
      <c r="A12196" s="62">
        <v>51101538</v>
      </c>
      <c r="B12196" s="63" t="s">
        <v>10295</v>
      </c>
    </row>
    <row r="12197" spans="1:2" x14ac:dyDescent="0.25">
      <c r="A12197" s="62">
        <v>51101539</v>
      </c>
      <c r="B12197" s="63" t="s">
        <v>17817</v>
      </c>
    </row>
    <row r="12198" spans="1:2" x14ac:dyDescent="0.25">
      <c r="A12198" s="62">
        <v>51101540</v>
      </c>
      <c r="B12198" s="63" t="s">
        <v>9833</v>
      </c>
    </row>
    <row r="12199" spans="1:2" x14ac:dyDescent="0.25">
      <c r="A12199" s="62">
        <v>51101541</v>
      </c>
      <c r="B12199" s="63" t="s">
        <v>8703</v>
      </c>
    </row>
    <row r="12200" spans="1:2" x14ac:dyDescent="0.25">
      <c r="A12200" s="62">
        <v>51101542</v>
      </c>
      <c r="B12200" s="63" t="s">
        <v>4112</v>
      </c>
    </row>
    <row r="12201" spans="1:2" x14ac:dyDescent="0.25">
      <c r="A12201" s="62">
        <v>51101543</v>
      </c>
      <c r="B12201" s="63" t="s">
        <v>15989</v>
      </c>
    </row>
    <row r="12202" spans="1:2" x14ac:dyDescent="0.25">
      <c r="A12202" s="62">
        <v>51101544</v>
      </c>
      <c r="B12202" s="63" t="s">
        <v>13313</v>
      </c>
    </row>
    <row r="12203" spans="1:2" x14ac:dyDescent="0.25">
      <c r="A12203" s="62">
        <v>51101545</v>
      </c>
      <c r="B12203" s="63" t="s">
        <v>10115</v>
      </c>
    </row>
    <row r="12204" spans="1:2" x14ac:dyDescent="0.25">
      <c r="A12204" s="62">
        <v>51101546</v>
      </c>
      <c r="B12204" s="63" t="s">
        <v>2168</v>
      </c>
    </row>
    <row r="12205" spans="1:2" x14ac:dyDescent="0.25">
      <c r="A12205" s="62">
        <v>51101547</v>
      </c>
      <c r="B12205" s="63" t="s">
        <v>9642</v>
      </c>
    </row>
    <row r="12206" spans="1:2" x14ac:dyDescent="0.25">
      <c r="A12206" s="62">
        <v>51101548</v>
      </c>
      <c r="B12206" s="63" t="s">
        <v>12215</v>
      </c>
    </row>
    <row r="12207" spans="1:2" x14ac:dyDescent="0.25">
      <c r="A12207" s="62">
        <v>51101549</v>
      </c>
      <c r="B12207" s="63" t="s">
        <v>10287</v>
      </c>
    </row>
    <row r="12208" spans="1:2" x14ac:dyDescent="0.25">
      <c r="A12208" s="62">
        <v>51101550</v>
      </c>
      <c r="B12208" s="63" t="s">
        <v>8489</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15664</v>
      </c>
    </row>
    <row r="12214" spans="1:2" x14ac:dyDescent="0.25">
      <c r="A12214" s="62">
        <v>51101556</v>
      </c>
      <c r="B12214" s="63" t="s">
        <v>1595</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1812</v>
      </c>
    </row>
    <row r="12218" spans="1:2" x14ac:dyDescent="0.25">
      <c r="A12218" s="62">
        <v>51101560</v>
      </c>
      <c r="B12218" s="63" t="s">
        <v>1122</v>
      </c>
    </row>
    <row r="12219" spans="1:2" x14ac:dyDescent="0.25">
      <c r="A12219" s="62">
        <v>51101561</v>
      </c>
      <c r="B12219" s="63" t="s">
        <v>3248</v>
      </c>
    </row>
    <row r="12220" spans="1:2" x14ac:dyDescent="0.25">
      <c r="A12220" s="62">
        <v>51101562</v>
      </c>
      <c r="B12220" s="63" t="s">
        <v>3479</v>
      </c>
    </row>
    <row r="12221" spans="1:2" x14ac:dyDescent="0.25">
      <c r="A12221" s="62">
        <v>51101563</v>
      </c>
      <c r="B12221" s="63" t="s">
        <v>15562</v>
      </c>
    </row>
    <row r="12222" spans="1:2" x14ac:dyDescent="0.25">
      <c r="A12222" s="62">
        <v>51101564</v>
      </c>
      <c r="B12222" s="63" t="s">
        <v>14223</v>
      </c>
    </row>
    <row r="12223" spans="1:2" x14ac:dyDescent="0.25">
      <c r="A12223" s="62">
        <v>51101565</v>
      </c>
      <c r="B12223" s="63" t="s">
        <v>16965</v>
      </c>
    </row>
    <row r="12224" spans="1:2" x14ac:dyDescent="0.25">
      <c r="A12224" s="62">
        <v>51101566</v>
      </c>
      <c r="B12224" s="63" t="s">
        <v>16955</v>
      </c>
    </row>
    <row r="12225" spans="1:2" x14ac:dyDescent="0.25">
      <c r="A12225" s="62">
        <v>51101567</v>
      </c>
      <c r="B12225" s="63" t="s">
        <v>17868</v>
      </c>
    </row>
    <row r="12226" spans="1:2" x14ac:dyDescent="0.25">
      <c r="A12226" s="62">
        <v>51101568</v>
      </c>
      <c r="B12226" s="63" t="s">
        <v>4741</v>
      </c>
    </row>
    <row r="12227" spans="1:2" x14ac:dyDescent="0.25">
      <c r="A12227" s="62">
        <v>51101569</v>
      </c>
      <c r="B12227" s="63" t="s">
        <v>11662</v>
      </c>
    </row>
    <row r="12228" spans="1:2" x14ac:dyDescent="0.25">
      <c r="A12228" s="62">
        <v>51101570</v>
      </c>
      <c r="B12228" s="63" t="s">
        <v>18569</v>
      </c>
    </row>
    <row r="12229" spans="1:2" x14ac:dyDescent="0.25">
      <c r="A12229" s="62">
        <v>51101571</v>
      </c>
      <c r="B12229" s="63" t="s">
        <v>11810</v>
      </c>
    </row>
    <row r="12230" spans="1:2" x14ac:dyDescent="0.25">
      <c r="A12230" s="62">
        <v>51101572</v>
      </c>
      <c r="B12230" s="63" t="s">
        <v>9607</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16153</v>
      </c>
    </row>
    <row r="12236" spans="1:2" x14ac:dyDescent="0.25">
      <c r="A12236" s="62">
        <v>51101578</v>
      </c>
      <c r="B12236" s="63" t="s">
        <v>13857</v>
      </c>
    </row>
    <row r="12237" spans="1:2" x14ac:dyDescent="0.25">
      <c r="A12237" s="62">
        <v>51101579</v>
      </c>
      <c r="B12237" s="63" t="s">
        <v>7697</v>
      </c>
    </row>
    <row r="12238" spans="1:2" x14ac:dyDescent="0.25">
      <c r="A12238" s="62">
        <v>51101580</v>
      </c>
      <c r="B12238" s="63" t="s">
        <v>6935</v>
      </c>
    </row>
    <row r="12239" spans="1:2" x14ac:dyDescent="0.25">
      <c r="A12239" s="62">
        <v>51101581</v>
      </c>
      <c r="B12239" s="63" t="s">
        <v>474</v>
      </c>
    </row>
    <row r="12240" spans="1:2" x14ac:dyDescent="0.25">
      <c r="A12240" s="62">
        <v>51101582</v>
      </c>
      <c r="B12240" s="63" t="s">
        <v>3398</v>
      </c>
    </row>
    <row r="12241" spans="1:2" x14ac:dyDescent="0.25">
      <c r="A12241" s="62">
        <v>51101583</v>
      </c>
      <c r="B12241" s="63" t="s">
        <v>16154</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13511</v>
      </c>
    </row>
    <row r="12246" spans="1:2" x14ac:dyDescent="0.25">
      <c r="A12246" s="62">
        <v>51101588</v>
      </c>
      <c r="B12246" s="63" t="s">
        <v>1012</v>
      </c>
    </row>
    <row r="12247" spans="1:2" x14ac:dyDescent="0.25">
      <c r="A12247" s="62">
        <v>51101589</v>
      </c>
      <c r="B12247" s="63" t="s">
        <v>9325</v>
      </c>
    </row>
    <row r="12248" spans="1:2" x14ac:dyDescent="0.25">
      <c r="A12248" s="62">
        <v>51101590</v>
      </c>
      <c r="B12248" s="63" t="s">
        <v>4224</v>
      </c>
    </row>
    <row r="12249" spans="1:2" x14ac:dyDescent="0.25">
      <c r="A12249" s="62">
        <v>51101591</v>
      </c>
      <c r="B12249" s="63" t="s">
        <v>13431</v>
      </c>
    </row>
    <row r="12250" spans="1:2" x14ac:dyDescent="0.25">
      <c r="A12250" s="62">
        <v>51101592</v>
      </c>
      <c r="B12250" s="63" t="s">
        <v>6681</v>
      </c>
    </row>
    <row r="12251" spans="1:2" x14ac:dyDescent="0.25">
      <c r="A12251" s="62">
        <v>51101593</v>
      </c>
      <c r="B12251" s="63" t="s">
        <v>1146</v>
      </c>
    </row>
    <row r="12252" spans="1:2" x14ac:dyDescent="0.25">
      <c r="A12252" s="62">
        <v>51101594</v>
      </c>
      <c r="B12252" s="63" t="s">
        <v>7649</v>
      </c>
    </row>
    <row r="12253" spans="1:2" x14ac:dyDescent="0.25">
      <c r="A12253" s="62">
        <v>51101595</v>
      </c>
      <c r="B12253" s="63" t="s">
        <v>13919</v>
      </c>
    </row>
    <row r="12254" spans="1:2" x14ac:dyDescent="0.25">
      <c r="A12254" s="62">
        <v>51101596</v>
      </c>
      <c r="B12254" s="63" t="s">
        <v>5288</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18280</v>
      </c>
    </row>
    <row r="12260" spans="1:2" x14ac:dyDescent="0.25">
      <c r="A12260" s="62">
        <v>51101603</v>
      </c>
      <c r="B12260" s="63" t="s">
        <v>3975</v>
      </c>
    </row>
    <row r="12261" spans="1:2" x14ac:dyDescent="0.25">
      <c r="A12261" s="62">
        <v>51101604</v>
      </c>
      <c r="B12261" s="63" t="s">
        <v>9790</v>
      </c>
    </row>
    <row r="12262" spans="1:2" x14ac:dyDescent="0.25">
      <c r="A12262" s="62">
        <v>51101606</v>
      </c>
      <c r="B12262" s="63" t="s">
        <v>12978</v>
      </c>
    </row>
    <row r="12263" spans="1:2" x14ac:dyDescent="0.25">
      <c r="A12263" s="62">
        <v>51101607</v>
      </c>
      <c r="B12263" s="63" t="s">
        <v>16561</v>
      </c>
    </row>
    <row r="12264" spans="1:2" x14ac:dyDescent="0.25">
      <c r="A12264" s="62">
        <v>51101610</v>
      </c>
      <c r="B12264" s="63" t="s">
        <v>17061</v>
      </c>
    </row>
    <row r="12265" spans="1:2" x14ac:dyDescent="0.25">
      <c r="A12265" s="62">
        <v>51101611</v>
      </c>
      <c r="B12265" s="63" t="s">
        <v>4204</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6143</v>
      </c>
    </row>
    <row r="12269" spans="1:2" x14ac:dyDescent="0.25">
      <c r="A12269" s="62">
        <v>51101616</v>
      </c>
      <c r="B12269" s="63" t="s">
        <v>17221</v>
      </c>
    </row>
    <row r="12270" spans="1:2" x14ac:dyDescent="0.25">
      <c r="A12270" s="62">
        <v>51101617</v>
      </c>
      <c r="B12270" s="63" t="s">
        <v>4271</v>
      </c>
    </row>
    <row r="12271" spans="1:2" x14ac:dyDescent="0.25">
      <c r="A12271" s="62">
        <v>51101618</v>
      </c>
      <c r="B12271" s="63" t="s">
        <v>9283</v>
      </c>
    </row>
    <row r="12272" spans="1:2" x14ac:dyDescent="0.25">
      <c r="A12272" s="62">
        <v>51101619</v>
      </c>
      <c r="B12272" s="63" t="s">
        <v>3882</v>
      </c>
    </row>
    <row r="12273" spans="1:2" x14ac:dyDescent="0.25">
      <c r="A12273" s="62">
        <v>51101620</v>
      </c>
      <c r="B12273" s="63" t="s">
        <v>16182</v>
      </c>
    </row>
    <row r="12274" spans="1:2" x14ac:dyDescent="0.25">
      <c r="A12274" s="62">
        <v>51101624</v>
      </c>
      <c r="B12274" s="63" t="s">
        <v>2086</v>
      </c>
    </row>
    <row r="12275" spans="1:2" x14ac:dyDescent="0.25">
      <c r="A12275" s="62">
        <v>51101625</v>
      </c>
      <c r="B12275" s="63" t="s">
        <v>4419</v>
      </c>
    </row>
    <row r="12276" spans="1:2" x14ac:dyDescent="0.25">
      <c r="A12276" s="62">
        <v>51101629</v>
      </c>
      <c r="B12276" s="63" t="s">
        <v>11119</v>
      </c>
    </row>
    <row r="12277" spans="1:2" x14ac:dyDescent="0.25">
      <c r="A12277" s="62">
        <v>51101630</v>
      </c>
      <c r="B12277" s="63" t="s">
        <v>14555</v>
      </c>
    </row>
    <row r="12278" spans="1:2" x14ac:dyDescent="0.25">
      <c r="A12278" s="62">
        <v>51101701</v>
      </c>
      <c r="B12278" s="63" t="s">
        <v>2465</v>
      </c>
    </row>
    <row r="12279" spans="1:2" x14ac:dyDescent="0.25">
      <c r="A12279" s="62">
        <v>51101702</v>
      </c>
      <c r="B12279" s="63" t="s">
        <v>3700</v>
      </c>
    </row>
    <row r="12280" spans="1:2" x14ac:dyDescent="0.25">
      <c r="A12280" s="62">
        <v>51101703</v>
      </c>
      <c r="B12280" s="63" t="s">
        <v>8136</v>
      </c>
    </row>
    <row r="12281" spans="1:2" x14ac:dyDescent="0.25">
      <c r="A12281" s="62">
        <v>51101704</v>
      </c>
      <c r="B12281" s="63" t="s">
        <v>2927</v>
      </c>
    </row>
    <row r="12282" spans="1:2" x14ac:dyDescent="0.25">
      <c r="A12282" s="62">
        <v>51101705</v>
      </c>
      <c r="B12282" s="63" t="s">
        <v>9671</v>
      </c>
    </row>
    <row r="12283" spans="1:2" x14ac:dyDescent="0.25">
      <c r="A12283" s="62">
        <v>51101706</v>
      </c>
      <c r="B12283" s="63" t="s">
        <v>11685</v>
      </c>
    </row>
    <row r="12284" spans="1:2" x14ac:dyDescent="0.25">
      <c r="A12284" s="62">
        <v>51101707</v>
      </c>
      <c r="B12284" s="63" t="s">
        <v>10501</v>
      </c>
    </row>
    <row r="12285" spans="1:2" x14ac:dyDescent="0.25">
      <c r="A12285" s="62">
        <v>51101708</v>
      </c>
      <c r="B12285" s="63" t="s">
        <v>5952</v>
      </c>
    </row>
    <row r="12286" spans="1:2" x14ac:dyDescent="0.25">
      <c r="A12286" s="62">
        <v>51101709</v>
      </c>
      <c r="B12286" s="63" t="s">
        <v>14747</v>
      </c>
    </row>
    <row r="12287" spans="1:2" x14ac:dyDescent="0.25">
      <c r="A12287" s="62">
        <v>51101710</v>
      </c>
      <c r="B12287" s="63" t="s">
        <v>10080</v>
      </c>
    </row>
    <row r="12288" spans="1:2" x14ac:dyDescent="0.25">
      <c r="A12288" s="62">
        <v>51101711</v>
      </c>
      <c r="B12288" s="63" t="s">
        <v>15620</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16498</v>
      </c>
    </row>
    <row r="12292" spans="1:2" x14ac:dyDescent="0.25">
      <c r="A12292" s="62">
        <v>51101715</v>
      </c>
      <c r="B12292" s="63" t="s">
        <v>7683</v>
      </c>
    </row>
    <row r="12293" spans="1:2" x14ac:dyDescent="0.25">
      <c r="A12293" s="62">
        <v>51101716</v>
      </c>
      <c r="B12293" s="63" t="s">
        <v>17411</v>
      </c>
    </row>
    <row r="12294" spans="1:2" x14ac:dyDescent="0.25">
      <c r="A12294" s="62">
        <v>51101717</v>
      </c>
      <c r="B12294" s="63" t="s">
        <v>6875</v>
      </c>
    </row>
    <row r="12295" spans="1:2" x14ac:dyDescent="0.25">
      <c r="A12295" s="62">
        <v>51101718</v>
      </c>
      <c r="B12295" s="63" t="s">
        <v>4798</v>
      </c>
    </row>
    <row r="12296" spans="1:2" x14ac:dyDescent="0.25">
      <c r="A12296" s="62">
        <v>51101719</v>
      </c>
      <c r="B12296" s="63" t="s">
        <v>9976</v>
      </c>
    </row>
    <row r="12297" spans="1:2" x14ac:dyDescent="0.25">
      <c r="A12297" s="62">
        <v>51101720</v>
      </c>
      <c r="B12297" s="63" t="s">
        <v>580</v>
      </c>
    </row>
    <row r="12298" spans="1:2" x14ac:dyDescent="0.25">
      <c r="A12298" s="62">
        <v>51101801</v>
      </c>
      <c r="B12298" s="63" t="s">
        <v>2054</v>
      </c>
    </row>
    <row r="12299" spans="1:2" x14ac:dyDescent="0.25">
      <c r="A12299" s="62">
        <v>51101802</v>
      </c>
      <c r="B12299" s="63" t="s">
        <v>9646</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15726</v>
      </c>
    </row>
    <row r="12303" spans="1:2" x14ac:dyDescent="0.25">
      <c r="A12303" s="62">
        <v>51101806</v>
      </c>
      <c r="B12303" s="63" t="s">
        <v>17819</v>
      </c>
    </row>
    <row r="12304" spans="1:2" x14ac:dyDescent="0.25">
      <c r="A12304" s="62">
        <v>51101807</v>
      </c>
      <c r="B12304" s="63" t="s">
        <v>8936</v>
      </c>
    </row>
    <row r="12305" spans="1:2" x14ac:dyDescent="0.25">
      <c r="A12305" s="62">
        <v>51101808</v>
      </c>
      <c r="B12305" s="63" t="s">
        <v>12513</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3344</v>
      </c>
    </row>
    <row r="12309" spans="1:2" x14ac:dyDescent="0.25">
      <c r="A12309" s="62">
        <v>51101812</v>
      </c>
      <c r="B12309" s="63" t="s">
        <v>6069</v>
      </c>
    </row>
    <row r="12310" spans="1:2" x14ac:dyDescent="0.25">
      <c r="A12310" s="62">
        <v>51101813</v>
      </c>
      <c r="B12310" s="63" t="s">
        <v>14642</v>
      </c>
    </row>
    <row r="12311" spans="1:2" x14ac:dyDescent="0.25">
      <c r="A12311" s="62">
        <v>51101814</v>
      </c>
      <c r="B12311" s="63" t="s">
        <v>12801</v>
      </c>
    </row>
    <row r="12312" spans="1:2" x14ac:dyDescent="0.25">
      <c r="A12312" s="62">
        <v>51101815</v>
      </c>
      <c r="B12312" s="63" t="s">
        <v>17278</v>
      </c>
    </row>
    <row r="12313" spans="1:2" x14ac:dyDescent="0.25">
      <c r="A12313" s="62">
        <v>51101816</v>
      </c>
      <c r="B12313" s="63" t="s">
        <v>9893</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8771</v>
      </c>
    </row>
    <row r="12317" spans="1:2" x14ac:dyDescent="0.25">
      <c r="A12317" s="62">
        <v>51101820</v>
      </c>
      <c r="B12317" s="63" t="s">
        <v>2072</v>
      </c>
    </row>
    <row r="12318" spans="1:2" x14ac:dyDescent="0.25">
      <c r="A12318" s="62">
        <v>51101821</v>
      </c>
      <c r="B12318" s="63" t="s">
        <v>8545</v>
      </c>
    </row>
    <row r="12319" spans="1:2" x14ac:dyDescent="0.25">
      <c r="A12319" s="62">
        <v>51101824</v>
      </c>
      <c r="B12319" s="63" t="s">
        <v>4495</v>
      </c>
    </row>
    <row r="12320" spans="1:2" x14ac:dyDescent="0.25">
      <c r="A12320" s="62">
        <v>51101825</v>
      </c>
      <c r="B12320" s="63" t="s">
        <v>11142</v>
      </c>
    </row>
    <row r="12321" spans="1:2" x14ac:dyDescent="0.25">
      <c r="A12321" s="62">
        <v>51101826</v>
      </c>
      <c r="B12321" s="63" t="s">
        <v>3264</v>
      </c>
    </row>
    <row r="12322" spans="1:2" x14ac:dyDescent="0.25">
      <c r="A12322" s="62">
        <v>51101827</v>
      </c>
      <c r="B12322" s="63" t="s">
        <v>10217</v>
      </c>
    </row>
    <row r="12323" spans="1:2" x14ac:dyDescent="0.25">
      <c r="A12323" s="62">
        <v>51101828</v>
      </c>
      <c r="B12323" s="63" t="s">
        <v>18376</v>
      </c>
    </row>
    <row r="12324" spans="1:2" x14ac:dyDescent="0.25">
      <c r="A12324" s="62">
        <v>51101829</v>
      </c>
      <c r="B12324" s="63" t="s">
        <v>7031</v>
      </c>
    </row>
    <row r="12325" spans="1:2" x14ac:dyDescent="0.25">
      <c r="A12325" s="62">
        <v>51101830</v>
      </c>
      <c r="B12325" s="63" t="s">
        <v>8876</v>
      </c>
    </row>
    <row r="12326" spans="1:2" x14ac:dyDescent="0.25">
      <c r="A12326" s="62">
        <v>51101831</v>
      </c>
      <c r="B12326" s="63" t="s">
        <v>4829</v>
      </c>
    </row>
    <row r="12327" spans="1:2" x14ac:dyDescent="0.25">
      <c r="A12327" s="62">
        <v>51101832</v>
      </c>
      <c r="B12327" s="63" t="s">
        <v>13179</v>
      </c>
    </row>
    <row r="12328" spans="1:2" x14ac:dyDescent="0.25">
      <c r="A12328" s="62">
        <v>51101834</v>
      </c>
      <c r="B12328" s="63" t="s">
        <v>8432</v>
      </c>
    </row>
    <row r="12329" spans="1:2" x14ac:dyDescent="0.25">
      <c r="A12329" s="62">
        <v>51101835</v>
      </c>
      <c r="B12329" s="63" t="s">
        <v>2406</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15523</v>
      </c>
    </row>
    <row r="12333" spans="1:2" x14ac:dyDescent="0.25">
      <c r="A12333" s="62">
        <v>51101903</v>
      </c>
      <c r="B12333" s="63" t="s">
        <v>5426</v>
      </c>
    </row>
    <row r="12334" spans="1:2" x14ac:dyDescent="0.25">
      <c r="A12334" s="62">
        <v>51101904</v>
      </c>
      <c r="B12334" s="63" t="s">
        <v>3144</v>
      </c>
    </row>
    <row r="12335" spans="1:2" x14ac:dyDescent="0.25">
      <c r="A12335" s="62">
        <v>51101905</v>
      </c>
      <c r="B12335" s="63" t="s">
        <v>15216</v>
      </c>
    </row>
    <row r="12336" spans="1:2" x14ac:dyDescent="0.25">
      <c r="A12336" s="62">
        <v>51101906</v>
      </c>
      <c r="B12336" s="63" t="s">
        <v>16147</v>
      </c>
    </row>
    <row r="12337" spans="1:2" x14ac:dyDescent="0.25">
      <c r="A12337" s="62">
        <v>51101907</v>
      </c>
      <c r="B12337" s="63" t="s">
        <v>4523</v>
      </c>
    </row>
    <row r="12338" spans="1:2" x14ac:dyDescent="0.25">
      <c r="A12338" s="62">
        <v>51101908</v>
      </c>
      <c r="B12338" s="63" t="s">
        <v>6341</v>
      </c>
    </row>
    <row r="12339" spans="1:2" x14ac:dyDescent="0.25">
      <c r="A12339" s="62">
        <v>51101909</v>
      </c>
      <c r="B12339" s="63" t="s">
        <v>12224</v>
      </c>
    </row>
    <row r="12340" spans="1:2" x14ac:dyDescent="0.25">
      <c r="A12340" s="62">
        <v>51101910</v>
      </c>
      <c r="B12340" s="63" t="s">
        <v>16508</v>
      </c>
    </row>
    <row r="12341" spans="1:2" x14ac:dyDescent="0.25">
      <c r="A12341" s="62">
        <v>51101911</v>
      </c>
      <c r="B12341" s="63" t="s">
        <v>10417</v>
      </c>
    </row>
    <row r="12342" spans="1:2" x14ac:dyDescent="0.25">
      <c r="A12342" s="62">
        <v>51101912</v>
      </c>
      <c r="B12342" s="63" t="s">
        <v>16980</v>
      </c>
    </row>
    <row r="12343" spans="1:2" x14ac:dyDescent="0.25">
      <c r="A12343" s="62">
        <v>51102001</v>
      </c>
      <c r="B12343" s="63" t="s">
        <v>14693</v>
      </c>
    </row>
    <row r="12344" spans="1:2" x14ac:dyDescent="0.25">
      <c r="A12344" s="62">
        <v>51102002</v>
      </c>
      <c r="B12344" s="63" t="s">
        <v>8504</v>
      </c>
    </row>
    <row r="12345" spans="1:2" x14ac:dyDescent="0.25">
      <c r="A12345" s="62">
        <v>51102003</v>
      </c>
      <c r="B12345" s="63" t="s">
        <v>8457</v>
      </c>
    </row>
    <row r="12346" spans="1:2" x14ac:dyDescent="0.25">
      <c r="A12346" s="62">
        <v>51102004</v>
      </c>
      <c r="B12346" s="63" t="s">
        <v>16491</v>
      </c>
    </row>
    <row r="12347" spans="1:2" x14ac:dyDescent="0.25">
      <c r="A12347" s="62">
        <v>51102005</v>
      </c>
      <c r="B12347" s="63" t="s">
        <v>2063</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11039</v>
      </c>
    </row>
    <row r="12351" spans="1:2" x14ac:dyDescent="0.25">
      <c r="A12351" s="62">
        <v>51102009</v>
      </c>
      <c r="B12351" s="63" t="s">
        <v>12404</v>
      </c>
    </row>
    <row r="12352" spans="1:2" x14ac:dyDescent="0.25">
      <c r="A12352" s="62">
        <v>51102101</v>
      </c>
      <c r="B12352" s="63" t="s">
        <v>14428</v>
      </c>
    </row>
    <row r="12353" spans="1:2" x14ac:dyDescent="0.25">
      <c r="A12353" s="62">
        <v>51102102</v>
      </c>
      <c r="B12353" s="63" t="s">
        <v>6408</v>
      </c>
    </row>
    <row r="12354" spans="1:2" x14ac:dyDescent="0.25">
      <c r="A12354" s="62">
        <v>51102201</v>
      </c>
      <c r="B12354" s="63" t="s">
        <v>6590</v>
      </c>
    </row>
    <row r="12355" spans="1:2" x14ac:dyDescent="0.25">
      <c r="A12355" s="62">
        <v>51102202</v>
      </c>
      <c r="B12355" s="63" t="s">
        <v>3120</v>
      </c>
    </row>
    <row r="12356" spans="1:2" x14ac:dyDescent="0.25">
      <c r="A12356" s="62">
        <v>51102203</v>
      </c>
      <c r="B12356" s="63" t="s">
        <v>6434</v>
      </c>
    </row>
    <row r="12357" spans="1:2" x14ac:dyDescent="0.25">
      <c r="A12357" s="62">
        <v>51102204</v>
      </c>
      <c r="B12357" s="63" t="s">
        <v>9472</v>
      </c>
    </row>
    <row r="12358" spans="1:2" x14ac:dyDescent="0.25">
      <c r="A12358" s="62">
        <v>51102205</v>
      </c>
      <c r="B12358" s="63" t="s">
        <v>5149</v>
      </c>
    </row>
    <row r="12359" spans="1:2" x14ac:dyDescent="0.25">
      <c r="A12359" s="62">
        <v>51102206</v>
      </c>
      <c r="B12359" s="63" t="s">
        <v>9823</v>
      </c>
    </row>
    <row r="12360" spans="1:2" x14ac:dyDescent="0.25">
      <c r="A12360" s="62">
        <v>51102207</v>
      </c>
      <c r="B12360" s="63" t="s">
        <v>4398</v>
      </c>
    </row>
    <row r="12361" spans="1:2" x14ac:dyDescent="0.25">
      <c r="A12361" s="62">
        <v>51102208</v>
      </c>
      <c r="B12361" s="63" t="s">
        <v>10843</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15984</v>
      </c>
    </row>
    <row r="12365" spans="1:2" x14ac:dyDescent="0.25">
      <c r="A12365" s="62">
        <v>51102213</v>
      </c>
      <c r="B12365" s="63" t="s">
        <v>12750</v>
      </c>
    </row>
    <row r="12366" spans="1:2" x14ac:dyDescent="0.25">
      <c r="A12366" s="62">
        <v>51102301</v>
      </c>
      <c r="B12366" s="63" t="s">
        <v>17961</v>
      </c>
    </row>
    <row r="12367" spans="1:2" x14ac:dyDescent="0.25">
      <c r="A12367" s="62">
        <v>51102302</v>
      </c>
      <c r="B12367" s="63" t="s">
        <v>16319</v>
      </c>
    </row>
    <row r="12368" spans="1:2" x14ac:dyDescent="0.25">
      <c r="A12368" s="62">
        <v>51102304</v>
      </c>
      <c r="B12368" s="63" t="s">
        <v>10441</v>
      </c>
    </row>
    <row r="12369" spans="1:2" x14ac:dyDescent="0.25">
      <c r="A12369" s="62">
        <v>51102305</v>
      </c>
      <c r="B12369" s="63" t="s">
        <v>13238</v>
      </c>
    </row>
    <row r="12370" spans="1:2" x14ac:dyDescent="0.25">
      <c r="A12370" s="62">
        <v>51102306</v>
      </c>
      <c r="B12370" s="63" t="s">
        <v>10521</v>
      </c>
    </row>
    <row r="12371" spans="1:2" x14ac:dyDescent="0.25">
      <c r="A12371" s="62">
        <v>51102307</v>
      </c>
      <c r="B12371" s="63" t="s">
        <v>11754</v>
      </c>
    </row>
    <row r="12372" spans="1:2" x14ac:dyDescent="0.25">
      <c r="A12372" s="62">
        <v>51102308</v>
      </c>
      <c r="B12372" s="63" t="s">
        <v>17321</v>
      </c>
    </row>
    <row r="12373" spans="1:2" x14ac:dyDescent="0.25">
      <c r="A12373" s="62">
        <v>51102309</v>
      </c>
      <c r="B12373" s="63" t="s">
        <v>7307</v>
      </c>
    </row>
    <row r="12374" spans="1:2" x14ac:dyDescent="0.25">
      <c r="A12374" s="62">
        <v>51102310</v>
      </c>
      <c r="B12374" s="63" t="s">
        <v>610</v>
      </c>
    </row>
    <row r="12375" spans="1:2" x14ac:dyDescent="0.25">
      <c r="A12375" s="62">
        <v>51102311</v>
      </c>
      <c r="B12375" s="63" t="s">
        <v>9628</v>
      </c>
    </row>
    <row r="12376" spans="1:2" x14ac:dyDescent="0.25">
      <c r="A12376" s="62">
        <v>51102312</v>
      </c>
      <c r="B12376" s="63" t="s">
        <v>9442</v>
      </c>
    </row>
    <row r="12377" spans="1:2" x14ac:dyDescent="0.25">
      <c r="A12377" s="62">
        <v>51102313</v>
      </c>
      <c r="B12377" s="63" t="s">
        <v>147</v>
      </c>
    </row>
    <row r="12378" spans="1:2" x14ac:dyDescent="0.25">
      <c r="A12378" s="62">
        <v>51102314</v>
      </c>
      <c r="B12378" s="63" t="s">
        <v>8356</v>
      </c>
    </row>
    <row r="12379" spans="1:2" x14ac:dyDescent="0.25">
      <c r="A12379" s="62">
        <v>51102315</v>
      </c>
      <c r="B12379" s="63" t="s">
        <v>9204</v>
      </c>
    </row>
    <row r="12380" spans="1:2" x14ac:dyDescent="0.25">
      <c r="A12380" s="62">
        <v>51102316</v>
      </c>
      <c r="B12380" s="63" t="s">
        <v>9387</v>
      </c>
    </row>
    <row r="12381" spans="1:2" x14ac:dyDescent="0.25">
      <c r="A12381" s="62">
        <v>51102317</v>
      </c>
      <c r="B12381" s="63" t="s">
        <v>9986</v>
      </c>
    </row>
    <row r="12382" spans="1:2" x14ac:dyDescent="0.25">
      <c r="A12382" s="62">
        <v>51102318</v>
      </c>
      <c r="B12382" s="63" t="s">
        <v>1623</v>
      </c>
    </row>
    <row r="12383" spans="1:2" x14ac:dyDescent="0.25">
      <c r="A12383" s="62">
        <v>51102319</v>
      </c>
      <c r="B12383" s="63" t="s">
        <v>10755</v>
      </c>
    </row>
    <row r="12384" spans="1:2" x14ac:dyDescent="0.25">
      <c r="A12384" s="62">
        <v>51102320</v>
      </c>
      <c r="B12384" s="63" t="s">
        <v>14325</v>
      </c>
    </row>
    <row r="12385" spans="1:2" x14ac:dyDescent="0.25">
      <c r="A12385" s="62">
        <v>51102321</v>
      </c>
      <c r="B12385" s="63" t="s">
        <v>4144</v>
      </c>
    </row>
    <row r="12386" spans="1:2" x14ac:dyDescent="0.25">
      <c r="A12386" s="62">
        <v>51102322</v>
      </c>
      <c r="B12386" s="63" t="s">
        <v>16395</v>
      </c>
    </row>
    <row r="12387" spans="1:2" x14ac:dyDescent="0.25">
      <c r="A12387" s="62">
        <v>51102323</v>
      </c>
      <c r="B12387" s="63" t="s">
        <v>38</v>
      </c>
    </row>
    <row r="12388" spans="1:2" x14ac:dyDescent="0.25">
      <c r="A12388" s="62">
        <v>51102324</v>
      </c>
      <c r="B12388" s="63" t="s">
        <v>8755</v>
      </c>
    </row>
    <row r="12389" spans="1:2" x14ac:dyDescent="0.25">
      <c r="A12389" s="62">
        <v>51102325</v>
      </c>
      <c r="B12389" s="63" t="s">
        <v>18820</v>
      </c>
    </row>
    <row r="12390" spans="1:2" x14ac:dyDescent="0.25">
      <c r="A12390" s="62">
        <v>51102326</v>
      </c>
      <c r="B12390" s="63" t="s">
        <v>5462</v>
      </c>
    </row>
    <row r="12391" spans="1:2" x14ac:dyDescent="0.25">
      <c r="A12391" s="62">
        <v>51102327</v>
      </c>
      <c r="B12391" s="63" t="s">
        <v>17953</v>
      </c>
    </row>
    <row r="12392" spans="1:2" x14ac:dyDescent="0.25">
      <c r="A12392" s="62">
        <v>51102328</v>
      </c>
      <c r="B12392" s="63" t="s">
        <v>2799</v>
      </c>
    </row>
    <row r="12393" spans="1:2" x14ac:dyDescent="0.25">
      <c r="A12393" s="62">
        <v>51102329</v>
      </c>
      <c r="B12393" s="63" t="s">
        <v>18172</v>
      </c>
    </row>
    <row r="12394" spans="1:2" x14ac:dyDescent="0.25">
      <c r="A12394" s="62">
        <v>51102330</v>
      </c>
      <c r="B12394" s="63" t="s">
        <v>16627</v>
      </c>
    </row>
    <row r="12395" spans="1:2" x14ac:dyDescent="0.25">
      <c r="A12395" s="62">
        <v>51102331</v>
      </c>
      <c r="B12395" s="63" t="s">
        <v>4065</v>
      </c>
    </row>
    <row r="12396" spans="1:2" x14ac:dyDescent="0.25">
      <c r="A12396" s="62">
        <v>51102332</v>
      </c>
      <c r="B12396" s="63" t="s">
        <v>2165</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3739</v>
      </c>
    </row>
    <row r="12401" spans="1:2" x14ac:dyDescent="0.25">
      <c r="A12401" s="62">
        <v>51102402</v>
      </c>
      <c r="B12401" s="63" t="s">
        <v>18682</v>
      </c>
    </row>
    <row r="12402" spans="1:2" x14ac:dyDescent="0.25">
      <c r="A12402" s="62">
        <v>51102501</v>
      </c>
      <c r="B12402" s="63" t="s">
        <v>4308</v>
      </c>
    </row>
    <row r="12403" spans="1:2" x14ac:dyDescent="0.25">
      <c r="A12403" s="62">
        <v>51102502</v>
      </c>
      <c r="B12403" s="63" t="s">
        <v>12623</v>
      </c>
    </row>
    <row r="12404" spans="1:2" x14ac:dyDescent="0.25">
      <c r="A12404" s="62">
        <v>51102503</v>
      </c>
      <c r="B12404" s="63" t="s">
        <v>16155</v>
      </c>
    </row>
    <row r="12405" spans="1:2" x14ac:dyDescent="0.25">
      <c r="A12405" s="62">
        <v>51102505</v>
      </c>
      <c r="B12405" s="63" t="s">
        <v>7194</v>
      </c>
    </row>
    <row r="12406" spans="1:2" x14ac:dyDescent="0.25">
      <c r="A12406" s="62">
        <v>51102506</v>
      </c>
      <c r="B12406" s="63" t="s">
        <v>12373</v>
      </c>
    </row>
    <row r="12407" spans="1:2" x14ac:dyDescent="0.25">
      <c r="A12407" s="62">
        <v>51102507</v>
      </c>
      <c r="B12407" s="63" t="s">
        <v>4178</v>
      </c>
    </row>
    <row r="12408" spans="1:2" x14ac:dyDescent="0.25">
      <c r="A12408" s="62">
        <v>51102601</v>
      </c>
      <c r="B12408" s="63" t="s">
        <v>18440</v>
      </c>
    </row>
    <row r="12409" spans="1:2" x14ac:dyDescent="0.25">
      <c r="A12409" s="62">
        <v>51102701</v>
      </c>
      <c r="B12409" s="63" t="s">
        <v>14717</v>
      </c>
    </row>
    <row r="12410" spans="1:2" x14ac:dyDescent="0.25">
      <c r="A12410" s="62">
        <v>51102702</v>
      </c>
      <c r="B12410" s="63" t="s">
        <v>2404</v>
      </c>
    </row>
    <row r="12411" spans="1:2" x14ac:dyDescent="0.25">
      <c r="A12411" s="62">
        <v>51102705</v>
      </c>
      <c r="B12411" s="63" t="s">
        <v>3561</v>
      </c>
    </row>
    <row r="12412" spans="1:2" x14ac:dyDescent="0.25">
      <c r="A12412" s="62">
        <v>51102706</v>
      </c>
      <c r="B12412" s="63" t="s">
        <v>12347</v>
      </c>
    </row>
    <row r="12413" spans="1:2" x14ac:dyDescent="0.25">
      <c r="A12413" s="62">
        <v>51102707</v>
      </c>
      <c r="B12413" s="63" t="s">
        <v>15870</v>
      </c>
    </row>
    <row r="12414" spans="1:2" x14ac:dyDescent="0.25">
      <c r="A12414" s="62">
        <v>51102708</v>
      </c>
      <c r="B12414" s="63" t="s">
        <v>5344</v>
      </c>
    </row>
    <row r="12415" spans="1:2" x14ac:dyDescent="0.25">
      <c r="A12415" s="62">
        <v>51102709</v>
      </c>
      <c r="B12415" s="63" t="s">
        <v>18077</v>
      </c>
    </row>
    <row r="12416" spans="1:2" x14ac:dyDescent="0.25">
      <c r="A12416" s="62">
        <v>51102710</v>
      </c>
      <c r="B12416" s="63" t="s">
        <v>2689</v>
      </c>
    </row>
    <row r="12417" spans="1:2" x14ac:dyDescent="0.25">
      <c r="A12417" s="62">
        <v>51102711</v>
      </c>
      <c r="B12417" s="63" t="s">
        <v>15969</v>
      </c>
    </row>
    <row r="12418" spans="1:2" x14ac:dyDescent="0.25">
      <c r="A12418" s="62">
        <v>51102712</v>
      </c>
      <c r="B12418" s="63" t="s">
        <v>13189</v>
      </c>
    </row>
    <row r="12419" spans="1:2" x14ac:dyDescent="0.25">
      <c r="A12419" s="62">
        <v>51102713</v>
      </c>
      <c r="B12419" s="63" t="s">
        <v>14860</v>
      </c>
    </row>
    <row r="12420" spans="1:2" x14ac:dyDescent="0.25">
      <c r="A12420" s="62">
        <v>51102714</v>
      </c>
      <c r="B12420" s="63" t="s">
        <v>18357</v>
      </c>
    </row>
    <row r="12421" spans="1:2" x14ac:dyDescent="0.25">
      <c r="A12421" s="62">
        <v>51102715</v>
      </c>
      <c r="B12421" s="63" t="s">
        <v>12066</v>
      </c>
    </row>
    <row r="12422" spans="1:2" x14ac:dyDescent="0.25">
      <c r="A12422" s="62">
        <v>51102717</v>
      </c>
      <c r="B12422" s="63" t="s">
        <v>8776</v>
      </c>
    </row>
    <row r="12423" spans="1:2" x14ac:dyDescent="0.25">
      <c r="A12423" s="62">
        <v>51102718</v>
      </c>
      <c r="B12423" s="63" t="s">
        <v>10197</v>
      </c>
    </row>
    <row r="12424" spans="1:2" x14ac:dyDescent="0.25">
      <c r="A12424" s="62">
        <v>51102719</v>
      </c>
      <c r="B12424" s="63" t="s">
        <v>3382</v>
      </c>
    </row>
    <row r="12425" spans="1:2" x14ac:dyDescent="0.25">
      <c r="A12425" s="62">
        <v>51102720</v>
      </c>
      <c r="B12425" s="63" t="s">
        <v>14633</v>
      </c>
    </row>
    <row r="12426" spans="1:2" x14ac:dyDescent="0.25">
      <c r="A12426" s="62">
        <v>51102721</v>
      </c>
      <c r="B12426" s="63" t="s">
        <v>8358</v>
      </c>
    </row>
    <row r="12427" spans="1:2" x14ac:dyDescent="0.25">
      <c r="A12427" s="62">
        <v>51102722</v>
      </c>
      <c r="B12427" s="63" t="s">
        <v>3707</v>
      </c>
    </row>
    <row r="12428" spans="1:2" x14ac:dyDescent="0.25">
      <c r="A12428" s="62">
        <v>51102723</v>
      </c>
      <c r="B12428" s="63" t="s">
        <v>17715</v>
      </c>
    </row>
    <row r="12429" spans="1:2" x14ac:dyDescent="0.25">
      <c r="A12429" s="62">
        <v>51102724</v>
      </c>
      <c r="B12429" s="63" t="s">
        <v>7500</v>
      </c>
    </row>
    <row r="12430" spans="1:2" x14ac:dyDescent="0.25">
      <c r="A12430" s="62">
        <v>51102725</v>
      </c>
      <c r="B12430" s="63" t="s">
        <v>13455</v>
      </c>
    </row>
    <row r="12431" spans="1:2" x14ac:dyDescent="0.25">
      <c r="A12431" s="62">
        <v>51102726</v>
      </c>
      <c r="B12431" s="63" t="s">
        <v>7030</v>
      </c>
    </row>
    <row r="12432" spans="1:2" x14ac:dyDescent="0.25">
      <c r="A12432" s="62">
        <v>51102727</v>
      </c>
      <c r="B12432" s="63" t="s">
        <v>1159</v>
      </c>
    </row>
    <row r="12433" spans="1:2" x14ac:dyDescent="0.25">
      <c r="A12433" s="62">
        <v>51102728</v>
      </c>
      <c r="B12433" s="63" t="s">
        <v>18583</v>
      </c>
    </row>
    <row r="12434" spans="1:2" x14ac:dyDescent="0.25">
      <c r="A12434" s="62">
        <v>51102729</v>
      </c>
      <c r="B12434" s="63" t="s">
        <v>16716</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5833</v>
      </c>
    </row>
    <row r="12438" spans="1:2" x14ac:dyDescent="0.25">
      <c r="A12438" s="62">
        <v>51111503</v>
      </c>
      <c r="B12438" s="63" t="s">
        <v>6841</v>
      </c>
    </row>
    <row r="12439" spans="1:2" x14ac:dyDescent="0.25">
      <c r="A12439" s="62">
        <v>51111504</v>
      </c>
      <c r="B12439" s="63" t="s">
        <v>10653</v>
      </c>
    </row>
    <row r="12440" spans="1:2" x14ac:dyDescent="0.25">
      <c r="A12440" s="62">
        <v>51111505</v>
      </c>
      <c r="B12440" s="63" t="s">
        <v>15058</v>
      </c>
    </row>
    <row r="12441" spans="1:2" x14ac:dyDescent="0.25">
      <c r="A12441" s="62">
        <v>51111506</v>
      </c>
      <c r="B12441" s="63" t="s">
        <v>8822</v>
      </c>
    </row>
    <row r="12442" spans="1:2" x14ac:dyDescent="0.25">
      <c r="A12442" s="62">
        <v>51111507</v>
      </c>
      <c r="B12442" s="63" t="s">
        <v>10538</v>
      </c>
    </row>
    <row r="12443" spans="1:2" x14ac:dyDescent="0.25">
      <c r="A12443" s="62">
        <v>51111508</v>
      </c>
      <c r="B12443" s="63" t="s">
        <v>5062</v>
      </c>
    </row>
    <row r="12444" spans="1:2" x14ac:dyDescent="0.25">
      <c r="A12444" s="62">
        <v>51111509</v>
      </c>
      <c r="B12444" s="63" t="s">
        <v>11612</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2102</v>
      </c>
    </row>
    <row r="12449" spans="1:2" x14ac:dyDescent="0.25">
      <c r="A12449" s="62">
        <v>51111514</v>
      </c>
      <c r="B12449" s="63" t="s">
        <v>16012</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8346</v>
      </c>
    </row>
    <row r="12453" spans="1:2" x14ac:dyDescent="0.25">
      <c r="A12453" s="62">
        <v>51111518</v>
      </c>
      <c r="B12453" s="63" t="s">
        <v>15803</v>
      </c>
    </row>
    <row r="12454" spans="1:2" x14ac:dyDescent="0.25">
      <c r="A12454" s="62">
        <v>51111519</v>
      </c>
      <c r="B12454" s="63" t="s">
        <v>4800</v>
      </c>
    </row>
    <row r="12455" spans="1:2" x14ac:dyDescent="0.25">
      <c r="A12455" s="62">
        <v>51111520</v>
      </c>
      <c r="B12455" s="63" t="s">
        <v>18120</v>
      </c>
    </row>
    <row r="12456" spans="1:2" x14ac:dyDescent="0.25">
      <c r="A12456" s="62">
        <v>51111521</v>
      </c>
      <c r="B12456" s="63" t="s">
        <v>15789</v>
      </c>
    </row>
    <row r="12457" spans="1:2" x14ac:dyDescent="0.25">
      <c r="A12457" s="62">
        <v>51111601</v>
      </c>
      <c r="B12457" s="63" t="s">
        <v>18829</v>
      </c>
    </row>
    <row r="12458" spans="1:2" x14ac:dyDescent="0.25">
      <c r="A12458" s="62">
        <v>51111602</v>
      </c>
      <c r="B12458" s="63" t="s">
        <v>12412</v>
      </c>
    </row>
    <row r="12459" spans="1:2" x14ac:dyDescent="0.25">
      <c r="A12459" s="62">
        <v>51111603</v>
      </c>
      <c r="B12459" s="63" t="s">
        <v>4908</v>
      </c>
    </row>
    <row r="12460" spans="1:2" x14ac:dyDescent="0.25">
      <c r="A12460" s="62">
        <v>51111604</v>
      </c>
      <c r="B12460" s="63" t="s">
        <v>14537</v>
      </c>
    </row>
    <row r="12461" spans="1:2" x14ac:dyDescent="0.25">
      <c r="A12461" s="62">
        <v>51111605</v>
      </c>
      <c r="B12461" s="63" t="s">
        <v>3738</v>
      </c>
    </row>
    <row r="12462" spans="1:2" x14ac:dyDescent="0.25">
      <c r="A12462" s="62">
        <v>51111606</v>
      </c>
      <c r="B12462" s="63" t="s">
        <v>6558</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1664</v>
      </c>
    </row>
    <row r="12467" spans="1:2" x14ac:dyDescent="0.25">
      <c r="A12467" s="62">
        <v>51111613</v>
      </c>
      <c r="B12467" s="63" t="s">
        <v>9623</v>
      </c>
    </row>
    <row r="12468" spans="1:2" x14ac:dyDescent="0.25">
      <c r="A12468" s="62">
        <v>51111614</v>
      </c>
      <c r="B12468" s="63" t="s">
        <v>16586</v>
      </c>
    </row>
    <row r="12469" spans="1:2" x14ac:dyDescent="0.25">
      <c r="A12469" s="62">
        <v>51111615</v>
      </c>
      <c r="B12469" s="63" t="s">
        <v>3346</v>
      </c>
    </row>
    <row r="12470" spans="1:2" x14ac:dyDescent="0.25">
      <c r="A12470" s="62">
        <v>51111616</v>
      </c>
      <c r="B12470" s="63" t="s">
        <v>6949</v>
      </c>
    </row>
    <row r="12471" spans="1:2" x14ac:dyDescent="0.25">
      <c r="A12471" s="62">
        <v>51111617</v>
      </c>
      <c r="B12471" s="63" t="s">
        <v>7976</v>
      </c>
    </row>
    <row r="12472" spans="1:2" x14ac:dyDescent="0.25">
      <c r="A12472" s="62">
        <v>51111618</v>
      </c>
      <c r="B12472" s="63" t="s">
        <v>2718</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11783</v>
      </c>
    </row>
    <row r="12476" spans="1:2" x14ac:dyDescent="0.25">
      <c r="A12476" s="62">
        <v>51111704</v>
      </c>
      <c r="B12476" s="63" t="s">
        <v>16060</v>
      </c>
    </row>
    <row r="12477" spans="1:2" x14ac:dyDescent="0.25">
      <c r="A12477" s="62">
        <v>51111705</v>
      </c>
      <c r="B12477" s="63" t="s">
        <v>2251</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2372</v>
      </c>
    </row>
    <row r="12481" spans="1:2" x14ac:dyDescent="0.25">
      <c r="A12481" s="62">
        <v>51111709</v>
      </c>
      <c r="B12481" s="63" t="s">
        <v>6183</v>
      </c>
    </row>
    <row r="12482" spans="1:2" x14ac:dyDescent="0.25">
      <c r="A12482" s="62">
        <v>51111710</v>
      </c>
      <c r="B12482" s="63" t="s">
        <v>1370</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16512</v>
      </c>
    </row>
    <row r="12486" spans="1:2" x14ac:dyDescent="0.25">
      <c r="A12486" s="62">
        <v>51111714</v>
      </c>
      <c r="B12486" s="63" t="s">
        <v>7668</v>
      </c>
    </row>
    <row r="12487" spans="1:2" x14ac:dyDescent="0.25">
      <c r="A12487" s="62">
        <v>51111715</v>
      </c>
      <c r="B12487" s="63" t="s">
        <v>8692</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7730</v>
      </c>
    </row>
    <row r="12491" spans="1:2" x14ac:dyDescent="0.25">
      <c r="A12491" s="62">
        <v>51111719</v>
      </c>
      <c r="B12491" s="63" t="s">
        <v>16709</v>
      </c>
    </row>
    <row r="12492" spans="1:2" x14ac:dyDescent="0.25">
      <c r="A12492" s="62">
        <v>51111801</v>
      </c>
      <c r="B12492" s="63" t="s">
        <v>3515</v>
      </c>
    </row>
    <row r="12493" spans="1:2" x14ac:dyDescent="0.25">
      <c r="A12493" s="62">
        <v>51111802</v>
      </c>
      <c r="B12493" s="63" t="s">
        <v>13086</v>
      </c>
    </row>
    <row r="12494" spans="1:2" x14ac:dyDescent="0.25">
      <c r="A12494" s="62">
        <v>51111803</v>
      </c>
      <c r="B12494" s="63" t="s">
        <v>7650</v>
      </c>
    </row>
    <row r="12495" spans="1:2" x14ac:dyDescent="0.25">
      <c r="A12495" s="62">
        <v>51111804</v>
      </c>
      <c r="B12495" s="63" t="s">
        <v>5710</v>
      </c>
    </row>
    <row r="12496" spans="1:2" x14ac:dyDescent="0.25">
      <c r="A12496" s="62">
        <v>51111805</v>
      </c>
      <c r="B12496" s="63" t="s">
        <v>5630</v>
      </c>
    </row>
    <row r="12497" spans="1:2" x14ac:dyDescent="0.25">
      <c r="A12497" s="62">
        <v>51111806</v>
      </c>
      <c r="B12497" s="63" t="s">
        <v>9645</v>
      </c>
    </row>
    <row r="12498" spans="1:2" x14ac:dyDescent="0.25">
      <c r="A12498" s="62">
        <v>51111807</v>
      </c>
      <c r="B12498" s="63" t="s">
        <v>14121</v>
      </c>
    </row>
    <row r="12499" spans="1:2" x14ac:dyDescent="0.25">
      <c r="A12499" s="62">
        <v>51111808</v>
      </c>
      <c r="B12499" s="63" t="s">
        <v>18331</v>
      </c>
    </row>
    <row r="12500" spans="1:2" x14ac:dyDescent="0.25">
      <c r="A12500" s="62">
        <v>51111809</v>
      </c>
      <c r="B12500" s="63" t="s">
        <v>14744</v>
      </c>
    </row>
    <row r="12501" spans="1:2" x14ac:dyDescent="0.25">
      <c r="A12501" s="62">
        <v>51111810</v>
      </c>
      <c r="B12501" s="63" t="s">
        <v>18793</v>
      </c>
    </row>
    <row r="12502" spans="1:2" x14ac:dyDescent="0.25">
      <c r="A12502" s="62">
        <v>51111811</v>
      </c>
      <c r="B12502" s="63" t="s">
        <v>14870</v>
      </c>
    </row>
    <row r="12503" spans="1:2" x14ac:dyDescent="0.25">
      <c r="A12503" s="62">
        <v>51111812</v>
      </c>
      <c r="B12503" s="63" t="s">
        <v>4804</v>
      </c>
    </row>
    <row r="12504" spans="1:2" x14ac:dyDescent="0.25">
      <c r="A12504" s="62">
        <v>51111813</v>
      </c>
      <c r="B12504" s="63" t="s">
        <v>6183</v>
      </c>
    </row>
    <row r="12505" spans="1:2" x14ac:dyDescent="0.25">
      <c r="A12505" s="62">
        <v>51111814</v>
      </c>
      <c r="B12505" s="63" t="s">
        <v>10909</v>
      </c>
    </row>
    <row r="12506" spans="1:2" x14ac:dyDescent="0.25">
      <c r="A12506" s="62">
        <v>51111815</v>
      </c>
      <c r="B12506" s="63" t="s">
        <v>12765</v>
      </c>
    </row>
    <row r="12507" spans="1:2" x14ac:dyDescent="0.25">
      <c r="A12507" s="62">
        <v>51111816</v>
      </c>
      <c r="B12507" s="63" t="s">
        <v>17665</v>
      </c>
    </row>
    <row r="12508" spans="1:2" x14ac:dyDescent="0.25">
      <c r="A12508" s="62">
        <v>51111817</v>
      </c>
      <c r="B12508" s="63" t="s">
        <v>13605</v>
      </c>
    </row>
    <row r="12509" spans="1:2" x14ac:dyDescent="0.25">
      <c r="A12509" s="62">
        <v>51111818</v>
      </c>
      <c r="B12509" s="63" t="s">
        <v>10128</v>
      </c>
    </row>
    <row r="12510" spans="1:2" x14ac:dyDescent="0.25">
      <c r="A12510" s="62">
        <v>51111819</v>
      </c>
      <c r="B12510" s="63" t="s">
        <v>9345</v>
      </c>
    </row>
    <row r="12511" spans="1:2" x14ac:dyDescent="0.25">
      <c r="A12511" s="62">
        <v>51111820</v>
      </c>
      <c r="B12511" s="63" t="s">
        <v>14303</v>
      </c>
    </row>
    <row r="12512" spans="1:2" x14ac:dyDescent="0.25">
      <c r="A12512" s="62">
        <v>51111821</v>
      </c>
      <c r="B12512" s="63" t="s">
        <v>5640</v>
      </c>
    </row>
    <row r="12513" spans="1:2" x14ac:dyDescent="0.25">
      <c r="A12513" s="62">
        <v>51111901</v>
      </c>
      <c r="B12513" s="63" t="s">
        <v>7304</v>
      </c>
    </row>
    <row r="12514" spans="1:2" x14ac:dyDescent="0.25">
      <c r="A12514" s="62">
        <v>51111902</v>
      </c>
      <c r="B12514" s="63" t="s">
        <v>2597</v>
      </c>
    </row>
    <row r="12515" spans="1:2" x14ac:dyDescent="0.25">
      <c r="A12515" s="62">
        <v>51111904</v>
      </c>
      <c r="B12515" s="63" t="s">
        <v>9881</v>
      </c>
    </row>
    <row r="12516" spans="1:2" x14ac:dyDescent="0.25">
      <c r="A12516" s="62">
        <v>51111905</v>
      </c>
      <c r="B12516" s="63" t="s">
        <v>9221</v>
      </c>
    </row>
    <row r="12517" spans="1:2" x14ac:dyDescent="0.25">
      <c r="A12517" s="62">
        <v>51111906</v>
      </c>
      <c r="B12517" s="63" t="s">
        <v>1018</v>
      </c>
    </row>
    <row r="12518" spans="1:2" x14ac:dyDescent="0.25">
      <c r="A12518" s="62">
        <v>51111907</v>
      </c>
      <c r="B12518" s="63" t="s">
        <v>18678</v>
      </c>
    </row>
    <row r="12519" spans="1:2" x14ac:dyDescent="0.25">
      <c r="A12519" s="62">
        <v>51121501</v>
      </c>
      <c r="B12519" s="63" t="s">
        <v>16947</v>
      </c>
    </row>
    <row r="12520" spans="1:2" x14ac:dyDescent="0.25">
      <c r="A12520" s="62">
        <v>51121502</v>
      </c>
      <c r="B12520" s="63" t="s">
        <v>9991</v>
      </c>
    </row>
    <row r="12521" spans="1:2" x14ac:dyDescent="0.25">
      <c r="A12521" s="62">
        <v>51121503</v>
      </c>
      <c r="B12521" s="63" t="s">
        <v>5911</v>
      </c>
    </row>
    <row r="12522" spans="1:2" x14ac:dyDescent="0.25">
      <c r="A12522" s="62">
        <v>51121504</v>
      </c>
      <c r="B12522" s="63" t="s">
        <v>13746</v>
      </c>
    </row>
    <row r="12523" spans="1:2" x14ac:dyDescent="0.25">
      <c r="A12523" s="62">
        <v>51121506</v>
      </c>
      <c r="B12523" s="63" t="s">
        <v>11032</v>
      </c>
    </row>
    <row r="12524" spans="1:2" x14ac:dyDescent="0.25">
      <c r="A12524" s="62">
        <v>51121507</v>
      </c>
      <c r="B12524" s="63" t="s">
        <v>6433</v>
      </c>
    </row>
    <row r="12525" spans="1:2" x14ac:dyDescent="0.25">
      <c r="A12525" s="62">
        <v>51121509</v>
      </c>
      <c r="B12525" s="63" t="s">
        <v>1460</v>
      </c>
    </row>
    <row r="12526" spans="1:2" x14ac:dyDescent="0.25">
      <c r="A12526" s="62">
        <v>51121510</v>
      </c>
      <c r="B12526" s="63" t="s">
        <v>10429</v>
      </c>
    </row>
    <row r="12527" spans="1:2" x14ac:dyDescent="0.25">
      <c r="A12527" s="62">
        <v>51121511</v>
      </c>
      <c r="B12527" s="63" t="s">
        <v>12686</v>
      </c>
    </row>
    <row r="12528" spans="1:2" x14ac:dyDescent="0.25">
      <c r="A12528" s="62">
        <v>51121512</v>
      </c>
      <c r="B12528" s="63" t="s">
        <v>16325</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9567</v>
      </c>
    </row>
    <row r="12532" spans="1:2" x14ac:dyDescent="0.25">
      <c r="A12532" s="62">
        <v>51121516</v>
      </c>
      <c r="B12532" s="63" t="s">
        <v>14474</v>
      </c>
    </row>
    <row r="12533" spans="1:2" x14ac:dyDescent="0.25">
      <c r="A12533" s="62">
        <v>51121517</v>
      </c>
      <c r="B12533" s="63" t="s">
        <v>16520</v>
      </c>
    </row>
    <row r="12534" spans="1:2" x14ac:dyDescent="0.25">
      <c r="A12534" s="62">
        <v>51121518</v>
      </c>
      <c r="B12534" s="63" t="s">
        <v>11173</v>
      </c>
    </row>
    <row r="12535" spans="1:2" x14ac:dyDescent="0.25">
      <c r="A12535" s="62">
        <v>51121519</v>
      </c>
      <c r="B12535" s="63" t="s">
        <v>1757</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6712</v>
      </c>
    </row>
    <row r="12539" spans="1:2" x14ac:dyDescent="0.25">
      <c r="A12539" s="62">
        <v>51121523</v>
      </c>
      <c r="B12539" s="63" t="s">
        <v>15265</v>
      </c>
    </row>
    <row r="12540" spans="1:2" x14ac:dyDescent="0.25">
      <c r="A12540" s="62">
        <v>51121601</v>
      </c>
      <c r="B12540" s="63" t="s">
        <v>11286</v>
      </c>
    </row>
    <row r="12541" spans="1:2" x14ac:dyDescent="0.25">
      <c r="A12541" s="62">
        <v>51121602</v>
      </c>
      <c r="B12541" s="63" t="s">
        <v>2896</v>
      </c>
    </row>
    <row r="12542" spans="1:2" x14ac:dyDescent="0.25">
      <c r="A12542" s="62">
        <v>51121603</v>
      </c>
      <c r="B12542" s="63" t="s">
        <v>13515</v>
      </c>
    </row>
    <row r="12543" spans="1:2" x14ac:dyDescent="0.25">
      <c r="A12543" s="62">
        <v>51121604</v>
      </c>
      <c r="B12543" s="63" t="s">
        <v>2871</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12012</v>
      </c>
    </row>
    <row r="12547" spans="1:2" x14ac:dyDescent="0.25">
      <c r="A12547" s="62">
        <v>51121610</v>
      </c>
      <c r="B12547" s="63" t="s">
        <v>2716</v>
      </c>
    </row>
    <row r="12548" spans="1:2" x14ac:dyDescent="0.25">
      <c r="A12548" s="62">
        <v>51121611</v>
      </c>
      <c r="B12548" s="63" t="s">
        <v>11837</v>
      </c>
    </row>
    <row r="12549" spans="1:2" x14ac:dyDescent="0.25">
      <c r="A12549" s="62">
        <v>51121614</v>
      </c>
      <c r="B12549" s="63" t="s">
        <v>8367</v>
      </c>
    </row>
    <row r="12550" spans="1:2" x14ac:dyDescent="0.25">
      <c r="A12550" s="62">
        <v>51121615</v>
      </c>
      <c r="B12550" s="63" t="s">
        <v>12548</v>
      </c>
    </row>
    <row r="12551" spans="1:2" x14ac:dyDescent="0.25">
      <c r="A12551" s="62">
        <v>51121616</v>
      </c>
      <c r="B12551" s="63" t="s">
        <v>9937</v>
      </c>
    </row>
    <row r="12552" spans="1:2" x14ac:dyDescent="0.25">
      <c r="A12552" s="62">
        <v>51121701</v>
      </c>
      <c r="B12552" s="63" t="s">
        <v>12754</v>
      </c>
    </row>
    <row r="12553" spans="1:2" x14ac:dyDescent="0.25">
      <c r="A12553" s="62">
        <v>51121702</v>
      </c>
      <c r="B12553" s="63" t="s">
        <v>11380</v>
      </c>
    </row>
    <row r="12554" spans="1:2" x14ac:dyDescent="0.25">
      <c r="A12554" s="62">
        <v>51121703</v>
      </c>
      <c r="B12554" s="63" t="s">
        <v>12698</v>
      </c>
    </row>
    <row r="12555" spans="1:2" x14ac:dyDescent="0.25">
      <c r="A12555" s="62">
        <v>51121704</v>
      </c>
      <c r="B12555" s="63" t="s">
        <v>17047</v>
      </c>
    </row>
    <row r="12556" spans="1:2" x14ac:dyDescent="0.25">
      <c r="A12556" s="62">
        <v>51121705</v>
      </c>
      <c r="B12556" s="63" t="s">
        <v>15976</v>
      </c>
    </row>
    <row r="12557" spans="1:2" x14ac:dyDescent="0.25">
      <c r="A12557" s="62">
        <v>51121706</v>
      </c>
      <c r="B12557" s="63" t="s">
        <v>10577</v>
      </c>
    </row>
    <row r="12558" spans="1:2" x14ac:dyDescent="0.25">
      <c r="A12558" s="62">
        <v>51121707</v>
      </c>
      <c r="B12558" s="63" t="s">
        <v>4860</v>
      </c>
    </row>
    <row r="12559" spans="1:2" x14ac:dyDescent="0.25">
      <c r="A12559" s="62">
        <v>51121708</v>
      </c>
      <c r="B12559" s="63" t="s">
        <v>13765</v>
      </c>
    </row>
    <row r="12560" spans="1:2" x14ac:dyDescent="0.25">
      <c r="A12560" s="62">
        <v>51121709</v>
      </c>
      <c r="B12560" s="63" t="s">
        <v>13230</v>
      </c>
    </row>
    <row r="12561" spans="1:2" x14ac:dyDescent="0.25">
      <c r="A12561" s="62">
        <v>51121710</v>
      </c>
      <c r="B12561" s="63" t="s">
        <v>10613</v>
      </c>
    </row>
    <row r="12562" spans="1:2" x14ac:dyDescent="0.25">
      <c r="A12562" s="62">
        <v>51121711</v>
      </c>
      <c r="B12562" s="63" t="s">
        <v>13146</v>
      </c>
    </row>
    <row r="12563" spans="1:2" x14ac:dyDescent="0.25">
      <c r="A12563" s="62">
        <v>51121713</v>
      </c>
      <c r="B12563" s="63" t="s">
        <v>16940</v>
      </c>
    </row>
    <row r="12564" spans="1:2" x14ac:dyDescent="0.25">
      <c r="A12564" s="62">
        <v>51121714</v>
      </c>
      <c r="B12564" s="63" t="s">
        <v>9558</v>
      </c>
    </row>
    <row r="12565" spans="1:2" x14ac:dyDescent="0.25">
      <c r="A12565" s="62">
        <v>51121715</v>
      </c>
      <c r="B12565" s="63" t="s">
        <v>18321</v>
      </c>
    </row>
    <row r="12566" spans="1:2" x14ac:dyDescent="0.25">
      <c r="A12566" s="62">
        <v>51121716</v>
      </c>
      <c r="B12566" s="63" t="s">
        <v>16832</v>
      </c>
    </row>
    <row r="12567" spans="1:2" x14ac:dyDescent="0.25">
      <c r="A12567" s="62">
        <v>51121717</v>
      </c>
      <c r="B12567" s="63" t="s">
        <v>7122</v>
      </c>
    </row>
    <row r="12568" spans="1:2" x14ac:dyDescent="0.25">
      <c r="A12568" s="62">
        <v>51121718</v>
      </c>
      <c r="B12568" s="63" t="s">
        <v>15172</v>
      </c>
    </row>
    <row r="12569" spans="1:2" x14ac:dyDescent="0.25">
      <c r="A12569" s="62">
        <v>51121721</v>
      </c>
      <c r="B12569" s="63" t="s">
        <v>7334</v>
      </c>
    </row>
    <row r="12570" spans="1:2" x14ac:dyDescent="0.25">
      <c r="A12570" s="62">
        <v>51121722</v>
      </c>
      <c r="B12570" s="63" t="s">
        <v>18502</v>
      </c>
    </row>
    <row r="12571" spans="1:2" x14ac:dyDescent="0.25">
      <c r="A12571" s="62">
        <v>51121724</v>
      </c>
      <c r="B12571" s="63" t="s">
        <v>15722</v>
      </c>
    </row>
    <row r="12572" spans="1:2" x14ac:dyDescent="0.25">
      <c r="A12572" s="62">
        <v>51121725</v>
      </c>
      <c r="B12572" s="63" t="s">
        <v>2635</v>
      </c>
    </row>
    <row r="12573" spans="1:2" x14ac:dyDescent="0.25">
      <c r="A12573" s="62">
        <v>51121726</v>
      </c>
      <c r="B12573" s="63" t="s">
        <v>4977</v>
      </c>
    </row>
    <row r="12574" spans="1:2" x14ac:dyDescent="0.25">
      <c r="A12574" s="62">
        <v>51121727</v>
      </c>
      <c r="B12574" s="63" t="s">
        <v>1104</v>
      </c>
    </row>
    <row r="12575" spans="1:2" x14ac:dyDescent="0.25">
      <c r="A12575" s="62">
        <v>51121728</v>
      </c>
      <c r="B12575" s="63" t="s">
        <v>15658</v>
      </c>
    </row>
    <row r="12576" spans="1:2" x14ac:dyDescent="0.25">
      <c r="A12576" s="62">
        <v>51121729</v>
      </c>
      <c r="B12576" s="63" t="s">
        <v>15500</v>
      </c>
    </row>
    <row r="12577" spans="1:2" x14ac:dyDescent="0.25">
      <c r="A12577" s="62">
        <v>51121730</v>
      </c>
      <c r="B12577" s="63" t="s">
        <v>1773</v>
      </c>
    </row>
    <row r="12578" spans="1:2" x14ac:dyDescent="0.25">
      <c r="A12578" s="62">
        <v>51121731</v>
      </c>
      <c r="B12578" s="63" t="s">
        <v>16702</v>
      </c>
    </row>
    <row r="12579" spans="1:2" x14ac:dyDescent="0.25">
      <c r="A12579" s="62">
        <v>51121732</v>
      </c>
      <c r="B12579" s="63" t="s">
        <v>1164</v>
      </c>
    </row>
    <row r="12580" spans="1:2" x14ac:dyDescent="0.25">
      <c r="A12580" s="62">
        <v>51121733</v>
      </c>
      <c r="B12580" s="63" t="s">
        <v>8042</v>
      </c>
    </row>
    <row r="12581" spans="1:2" x14ac:dyDescent="0.25">
      <c r="A12581" s="62">
        <v>51121734</v>
      </c>
      <c r="B12581" s="63" t="s">
        <v>11123</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16747</v>
      </c>
    </row>
    <row r="12585" spans="1:2" x14ac:dyDescent="0.25">
      <c r="A12585" s="62">
        <v>51121739</v>
      </c>
      <c r="B12585" s="63" t="s">
        <v>16203</v>
      </c>
    </row>
    <row r="12586" spans="1:2" x14ac:dyDescent="0.25">
      <c r="A12586" s="62">
        <v>51121740</v>
      </c>
      <c r="B12586" s="63" t="s">
        <v>16552</v>
      </c>
    </row>
    <row r="12587" spans="1:2" x14ac:dyDescent="0.25">
      <c r="A12587" s="62">
        <v>51121741</v>
      </c>
      <c r="B12587" s="63" t="s">
        <v>7609</v>
      </c>
    </row>
    <row r="12588" spans="1:2" x14ac:dyDescent="0.25">
      <c r="A12588" s="62">
        <v>51121742</v>
      </c>
      <c r="B12588" s="63" t="s">
        <v>5752</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3429</v>
      </c>
    </row>
    <row r="12592" spans="1:2" x14ac:dyDescent="0.25">
      <c r="A12592" s="62">
        <v>51121746</v>
      </c>
      <c r="B12592" s="63" t="s">
        <v>3906</v>
      </c>
    </row>
    <row r="12593" spans="1:2" x14ac:dyDescent="0.25">
      <c r="A12593" s="62">
        <v>51121747</v>
      </c>
      <c r="B12593" s="63" t="s">
        <v>15428</v>
      </c>
    </row>
    <row r="12594" spans="1:2" x14ac:dyDescent="0.25">
      <c r="A12594" s="62">
        <v>51121748</v>
      </c>
      <c r="B12594" s="63" t="s">
        <v>1721</v>
      </c>
    </row>
    <row r="12595" spans="1:2" x14ac:dyDescent="0.25">
      <c r="A12595" s="62">
        <v>51121749</v>
      </c>
      <c r="B12595" s="63" t="s">
        <v>18538</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17178</v>
      </c>
    </row>
    <row r="12599" spans="1:2" x14ac:dyDescent="0.25">
      <c r="A12599" s="62">
        <v>51121753</v>
      </c>
      <c r="B12599" s="63" t="s">
        <v>12091</v>
      </c>
    </row>
    <row r="12600" spans="1:2" x14ac:dyDescent="0.25">
      <c r="A12600" s="62">
        <v>51121754</v>
      </c>
      <c r="B12600" s="63" t="s">
        <v>7713</v>
      </c>
    </row>
    <row r="12601" spans="1:2" x14ac:dyDescent="0.25">
      <c r="A12601" s="62">
        <v>51121755</v>
      </c>
      <c r="B12601" s="63" t="s">
        <v>13339</v>
      </c>
    </row>
    <row r="12602" spans="1:2" x14ac:dyDescent="0.25">
      <c r="A12602" s="62">
        <v>51121756</v>
      </c>
      <c r="B12602" s="63" t="s">
        <v>12405</v>
      </c>
    </row>
    <row r="12603" spans="1:2" x14ac:dyDescent="0.25">
      <c r="A12603" s="62">
        <v>51121757</v>
      </c>
      <c r="B12603" s="63" t="s">
        <v>13435</v>
      </c>
    </row>
    <row r="12604" spans="1:2" x14ac:dyDescent="0.25">
      <c r="A12604" s="62">
        <v>51121758</v>
      </c>
      <c r="B12604" s="63" t="s">
        <v>17325</v>
      </c>
    </row>
    <row r="12605" spans="1:2" x14ac:dyDescent="0.25">
      <c r="A12605" s="62">
        <v>51121759</v>
      </c>
      <c r="B12605" s="63" t="s">
        <v>9516</v>
      </c>
    </row>
    <row r="12606" spans="1:2" x14ac:dyDescent="0.25">
      <c r="A12606" s="62">
        <v>51121760</v>
      </c>
      <c r="B12606" s="63" t="s">
        <v>6828</v>
      </c>
    </row>
    <row r="12607" spans="1:2" x14ac:dyDescent="0.25">
      <c r="A12607" s="62">
        <v>51121761</v>
      </c>
      <c r="B12607" s="63" t="s">
        <v>13445</v>
      </c>
    </row>
    <row r="12608" spans="1:2" x14ac:dyDescent="0.25">
      <c r="A12608" s="62">
        <v>51121762</v>
      </c>
      <c r="B12608" s="63" t="s">
        <v>8652</v>
      </c>
    </row>
    <row r="12609" spans="1:2" x14ac:dyDescent="0.25">
      <c r="A12609" s="62">
        <v>51121763</v>
      </c>
      <c r="B12609" s="63" t="s">
        <v>3539</v>
      </c>
    </row>
    <row r="12610" spans="1:2" x14ac:dyDescent="0.25">
      <c r="A12610" s="62">
        <v>51121764</v>
      </c>
      <c r="B12610" s="63" t="s">
        <v>12096</v>
      </c>
    </row>
    <row r="12611" spans="1:2" x14ac:dyDescent="0.25">
      <c r="A12611" s="62">
        <v>51121765</v>
      </c>
      <c r="B12611" s="63" t="s">
        <v>6556</v>
      </c>
    </row>
    <row r="12612" spans="1:2" x14ac:dyDescent="0.25">
      <c r="A12612" s="62">
        <v>51121801</v>
      </c>
      <c r="B12612" s="63" t="s">
        <v>5413</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4230</v>
      </c>
    </row>
    <row r="12616" spans="1:2" x14ac:dyDescent="0.25">
      <c r="A12616" s="62">
        <v>51121805</v>
      </c>
      <c r="B12616" s="63" t="s">
        <v>10995</v>
      </c>
    </row>
    <row r="12617" spans="1:2" x14ac:dyDescent="0.25">
      <c r="A12617" s="62">
        <v>51121806</v>
      </c>
      <c r="B12617" s="63" t="s">
        <v>7505</v>
      </c>
    </row>
    <row r="12618" spans="1:2" x14ac:dyDescent="0.25">
      <c r="A12618" s="62">
        <v>51121807</v>
      </c>
      <c r="B12618" s="63" t="s">
        <v>6919</v>
      </c>
    </row>
    <row r="12619" spans="1:2" x14ac:dyDescent="0.25">
      <c r="A12619" s="62">
        <v>51121808</v>
      </c>
      <c r="B12619" s="63" t="s">
        <v>14383</v>
      </c>
    </row>
    <row r="12620" spans="1:2" x14ac:dyDescent="0.25">
      <c r="A12620" s="62">
        <v>51121809</v>
      </c>
      <c r="B12620" s="63" t="s">
        <v>8179</v>
      </c>
    </row>
    <row r="12621" spans="1:2" x14ac:dyDescent="0.25">
      <c r="A12621" s="62">
        <v>51121810</v>
      </c>
      <c r="B12621" s="63" t="s">
        <v>17888</v>
      </c>
    </row>
    <row r="12622" spans="1:2" x14ac:dyDescent="0.25">
      <c r="A12622" s="62">
        <v>51121811</v>
      </c>
      <c r="B12622" s="63" t="s">
        <v>8383</v>
      </c>
    </row>
    <row r="12623" spans="1:2" x14ac:dyDescent="0.25">
      <c r="A12623" s="62">
        <v>51121812</v>
      </c>
      <c r="B12623" s="63" t="s">
        <v>2916</v>
      </c>
    </row>
    <row r="12624" spans="1:2" x14ac:dyDescent="0.25">
      <c r="A12624" s="62">
        <v>51121813</v>
      </c>
      <c r="B12624" s="63" t="s">
        <v>15574</v>
      </c>
    </row>
    <row r="12625" spans="1:2" x14ac:dyDescent="0.25">
      <c r="A12625" s="62">
        <v>51121814</v>
      </c>
      <c r="B12625" s="63" t="s">
        <v>14309</v>
      </c>
    </row>
    <row r="12626" spans="1:2" x14ac:dyDescent="0.25">
      <c r="A12626" s="62">
        <v>51121815</v>
      </c>
      <c r="B12626" s="63" t="s">
        <v>4084</v>
      </c>
    </row>
    <row r="12627" spans="1:2" x14ac:dyDescent="0.25">
      <c r="A12627" s="62">
        <v>51121816</v>
      </c>
      <c r="B12627" s="63" t="s">
        <v>14361</v>
      </c>
    </row>
    <row r="12628" spans="1:2" x14ac:dyDescent="0.25">
      <c r="A12628" s="62">
        <v>51121817</v>
      </c>
      <c r="B12628" s="63" t="s">
        <v>3897</v>
      </c>
    </row>
    <row r="12629" spans="1:2" x14ac:dyDescent="0.25">
      <c r="A12629" s="62">
        <v>51121818</v>
      </c>
      <c r="B12629" s="63" t="s">
        <v>13569</v>
      </c>
    </row>
    <row r="12630" spans="1:2" x14ac:dyDescent="0.25">
      <c r="A12630" s="62">
        <v>51121819</v>
      </c>
      <c r="B12630" s="63" t="s">
        <v>18463</v>
      </c>
    </row>
    <row r="12631" spans="1:2" x14ac:dyDescent="0.25">
      <c r="A12631" s="62">
        <v>51121820</v>
      </c>
      <c r="B12631" s="63" t="s">
        <v>9801</v>
      </c>
    </row>
    <row r="12632" spans="1:2" x14ac:dyDescent="0.25">
      <c r="A12632" s="62">
        <v>51121901</v>
      </c>
      <c r="B12632" s="63" t="s">
        <v>13760</v>
      </c>
    </row>
    <row r="12633" spans="1:2" x14ac:dyDescent="0.25">
      <c r="A12633" s="62">
        <v>51121902</v>
      </c>
      <c r="B12633" s="63" t="s">
        <v>16610</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13997</v>
      </c>
    </row>
    <row r="12637" spans="1:2" x14ac:dyDescent="0.25">
      <c r="A12637" s="62">
        <v>51121906</v>
      </c>
      <c r="B12637" s="63" t="s">
        <v>18147</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2181</v>
      </c>
    </row>
    <row r="12641" spans="1:2" x14ac:dyDescent="0.25">
      <c r="A12641" s="62">
        <v>51122102</v>
      </c>
      <c r="B12641" s="63" t="s">
        <v>4197</v>
      </c>
    </row>
    <row r="12642" spans="1:2" x14ac:dyDescent="0.25">
      <c r="A12642" s="62">
        <v>51122103</v>
      </c>
      <c r="B12642" s="63" t="s">
        <v>12172</v>
      </c>
    </row>
    <row r="12643" spans="1:2" x14ac:dyDescent="0.25">
      <c r="A12643" s="62">
        <v>51122104</v>
      </c>
      <c r="B12643" s="63" t="s">
        <v>10064</v>
      </c>
    </row>
    <row r="12644" spans="1:2" x14ac:dyDescent="0.25">
      <c r="A12644" s="62">
        <v>51122105</v>
      </c>
      <c r="B12644" s="63" t="s">
        <v>3568</v>
      </c>
    </row>
    <row r="12645" spans="1:2" x14ac:dyDescent="0.25">
      <c r="A12645" s="62">
        <v>51122107</v>
      </c>
      <c r="B12645" s="63" t="s">
        <v>7275</v>
      </c>
    </row>
    <row r="12646" spans="1:2" x14ac:dyDescent="0.25">
      <c r="A12646" s="62">
        <v>51122108</v>
      </c>
      <c r="B12646" s="63" t="s">
        <v>3706</v>
      </c>
    </row>
    <row r="12647" spans="1:2" x14ac:dyDescent="0.25">
      <c r="A12647" s="62">
        <v>51122109</v>
      </c>
      <c r="B12647" s="63" t="s">
        <v>13113</v>
      </c>
    </row>
    <row r="12648" spans="1:2" x14ac:dyDescent="0.25">
      <c r="A12648" s="62">
        <v>51122110</v>
      </c>
      <c r="B12648" s="63" t="s">
        <v>1515</v>
      </c>
    </row>
    <row r="12649" spans="1:2" x14ac:dyDescent="0.25">
      <c r="A12649" s="62">
        <v>51122111</v>
      </c>
      <c r="B12649" s="63" t="s">
        <v>2198</v>
      </c>
    </row>
    <row r="12650" spans="1:2" x14ac:dyDescent="0.25">
      <c r="A12650" s="62">
        <v>51122112</v>
      </c>
      <c r="B12650" s="63" t="s">
        <v>14844</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16764</v>
      </c>
    </row>
    <row r="12654" spans="1:2" x14ac:dyDescent="0.25">
      <c r="A12654" s="62">
        <v>51131502</v>
      </c>
      <c r="B12654" s="63" t="s">
        <v>11772</v>
      </c>
    </row>
    <row r="12655" spans="1:2" x14ac:dyDescent="0.25">
      <c r="A12655" s="62">
        <v>51131503</v>
      </c>
      <c r="B12655" s="63" t="s">
        <v>15111</v>
      </c>
    </row>
    <row r="12656" spans="1:2" x14ac:dyDescent="0.25">
      <c r="A12656" s="62">
        <v>51131504</v>
      </c>
      <c r="B12656" s="63" t="s">
        <v>499</v>
      </c>
    </row>
    <row r="12657" spans="1:2" x14ac:dyDescent="0.25">
      <c r="A12657" s="62">
        <v>51131505</v>
      </c>
      <c r="B12657" s="63" t="s">
        <v>8769</v>
      </c>
    </row>
    <row r="12658" spans="1:2" x14ac:dyDescent="0.25">
      <c r="A12658" s="62">
        <v>51131506</v>
      </c>
      <c r="B12658" s="63" t="s">
        <v>10633</v>
      </c>
    </row>
    <row r="12659" spans="1:2" x14ac:dyDescent="0.25">
      <c r="A12659" s="62">
        <v>51131507</v>
      </c>
      <c r="B12659" s="63" t="s">
        <v>5892</v>
      </c>
    </row>
    <row r="12660" spans="1:2" x14ac:dyDescent="0.25">
      <c r="A12660" s="62">
        <v>51131508</v>
      </c>
      <c r="B12660" s="63" t="s">
        <v>4222</v>
      </c>
    </row>
    <row r="12661" spans="1:2" x14ac:dyDescent="0.25">
      <c r="A12661" s="62">
        <v>51131509</v>
      </c>
      <c r="B12661" s="63" t="s">
        <v>12730</v>
      </c>
    </row>
    <row r="12662" spans="1:2" x14ac:dyDescent="0.25">
      <c r="A12662" s="62">
        <v>51131510</v>
      </c>
      <c r="B12662" s="63" t="s">
        <v>5535</v>
      </c>
    </row>
    <row r="12663" spans="1:2" x14ac:dyDescent="0.25">
      <c r="A12663" s="62">
        <v>51131511</v>
      </c>
      <c r="B12663" s="63" t="s">
        <v>3269</v>
      </c>
    </row>
    <row r="12664" spans="1:2" x14ac:dyDescent="0.25">
      <c r="A12664" s="62">
        <v>51131512</v>
      </c>
      <c r="B12664" s="63" t="s">
        <v>15815</v>
      </c>
    </row>
    <row r="12665" spans="1:2" x14ac:dyDescent="0.25">
      <c r="A12665" s="62">
        <v>51131513</v>
      </c>
      <c r="B12665" s="63" t="s">
        <v>9067</v>
      </c>
    </row>
    <row r="12666" spans="1:2" x14ac:dyDescent="0.25">
      <c r="A12666" s="62">
        <v>51131514</v>
      </c>
      <c r="B12666" s="63" t="s">
        <v>17346</v>
      </c>
    </row>
    <row r="12667" spans="1:2" x14ac:dyDescent="0.25">
      <c r="A12667" s="62">
        <v>51131515</v>
      </c>
      <c r="B12667" s="63" t="s">
        <v>5632</v>
      </c>
    </row>
    <row r="12668" spans="1:2" x14ac:dyDescent="0.25">
      <c r="A12668" s="62">
        <v>51131516</v>
      </c>
      <c r="B12668" s="63" t="s">
        <v>14675</v>
      </c>
    </row>
    <row r="12669" spans="1:2" x14ac:dyDescent="0.25">
      <c r="A12669" s="62">
        <v>51131601</v>
      </c>
      <c r="B12669" s="63" t="s">
        <v>822</v>
      </c>
    </row>
    <row r="12670" spans="1:2" x14ac:dyDescent="0.25">
      <c r="A12670" s="62">
        <v>51131602</v>
      </c>
      <c r="B12670" s="63" t="s">
        <v>13333</v>
      </c>
    </row>
    <row r="12671" spans="1:2" x14ac:dyDescent="0.25">
      <c r="A12671" s="62">
        <v>51131603</v>
      </c>
      <c r="B12671" s="63" t="s">
        <v>3731</v>
      </c>
    </row>
    <row r="12672" spans="1:2" x14ac:dyDescent="0.25">
      <c r="A12672" s="62">
        <v>51131604</v>
      </c>
      <c r="B12672" s="63" t="s">
        <v>12160</v>
      </c>
    </row>
    <row r="12673" spans="1:2" x14ac:dyDescent="0.25">
      <c r="A12673" s="62">
        <v>51131605</v>
      </c>
      <c r="B12673" s="63" t="s">
        <v>11680</v>
      </c>
    </row>
    <row r="12674" spans="1:2" x14ac:dyDescent="0.25">
      <c r="A12674" s="62">
        <v>51131606</v>
      </c>
      <c r="B12674" s="63" t="s">
        <v>1229</v>
      </c>
    </row>
    <row r="12675" spans="1:2" x14ac:dyDescent="0.25">
      <c r="A12675" s="62">
        <v>51131607</v>
      </c>
      <c r="B12675" s="63" t="s">
        <v>1354</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6798</v>
      </c>
    </row>
    <row r="12680" spans="1:2" x14ac:dyDescent="0.25">
      <c r="A12680" s="62">
        <v>51131612</v>
      </c>
      <c r="B12680" s="63" t="s">
        <v>10472</v>
      </c>
    </row>
    <row r="12681" spans="1:2" x14ac:dyDescent="0.25">
      <c r="A12681" s="62">
        <v>51131613</v>
      </c>
      <c r="B12681" s="63" t="s">
        <v>2698</v>
      </c>
    </row>
    <row r="12682" spans="1:2" x14ac:dyDescent="0.25">
      <c r="A12682" s="62">
        <v>51131614</v>
      </c>
      <c r="B12682" s="63" t="s">
        <v>6856</v>
      </c>
    </row>
    <row r="12683" spans="1:2" x14ac:dyDescent="0.25">
      <c r="A12683" s="62">
        <v>51131615</v>
      </c>
      <c r="B12683" s="63" t="s">
        <v>16979</v>
      </c>
    </row>
    <row r="12684" spans="1:2" x14ac:dyDescent="0.25">
      <c r="A12684" s="62">
        <v>51131616</v>
      </c>
      <c r="B12684" s="63" t="s">
        <v>11413</v>
      </c>
    </row>
    <row r="12685" spans="1:2" x14ac:dyDescent="0.25">
      <c r="A12685" s="62">
        <v>51131617</v>
      </c>
      <c r="B12685" s="63" t="s">
        <v>2882</v>
      </c>
    </row>
    <row r="12686" spans="1:2" x14ac:dyDescent="0.25">
      <c r="A12686" s="62">
        <v>51131701</v>
      </c>
      <c r="B12686" s="63" t="s">
        <v>15940</v>
      </c>
    </row>
    <row r="12687" spans="1:2" x14ac:dyDescent="0.25">
      <c r="A12687" s="62">
        <v>51131702</v>
      </c>
      <c r="B12687" s="63" t="s">
        <v>1287</v>
      </c>
    </row>
    <row r="12688" spans="1:2" x14ac:dyDescent="0.25">
      <c r="A12688" s="62">
        <v>51131703</v>
      </c>
      <c r="B12688" s="63" t="s">
        <v>18753</v>
      </c>
    </row>
    <row r="12689" spans="1:2" x14ac:dyDescent="0.25">
      <c r="A12689" s="62">
        <v>51131704</v>
      </c>
      <c r="B12689" s="63" t="s">
        <v>11479</v>
      </c>
    </row>
    <row r="12690" spans="1:2" x14ac:dyDescent="0.25">
      <c r="A12690" s="62">
        <v>51131705</v>
      </c>
      <c r="B12690" s="63" t="s">
        <v>10783</v>
      </c>
    </row>
    <row r="12691" spans="1:2" x14ac:dyDescent="0.25">
      <c r="A12691" s="62">
        <v>51131706</v>
      </c>
      <c r="B12691" s="63" t="s">
        <v>3940</v>
      </c>
    </row>
    <row r="12692" spans="1:2" x14ac:dyDescent="0.25">
      <c r="A12692" s="62">
        <v>51131707</v>
      </c>
      <c r="B12692" s="63" t="s">
        <v>8124</v>
      </c>
    </row>
    <row r="12693" spans="1:2" x14ac:dyDescent="0.25">
      <c r="A12693" s="62">
        <v>51131708</v>
      </c>
      <c r="B12693" s="63" t="s">
        <v>10639</v>
      </c>
    </row>
    <row r="12694" spans="1:2" x14ac:dyDescent="0.25">
      <c r="A12694" s="62">
        <v>51131709</v>
      </c>
      <c r="B12694" s="63" t="s">
        <v>1942</v>
      </c>
    </row>
    <row r="12695" spans="1:2" x14ac:dyDescent="0.25">
      <c r="A12695" s="62">
        <v>51131710</v>
      </c>
      <c r="B12695" s="63" t="s">
        <v>14300</v>
      </c>
    </row>
    <row r="12696" spans="1:2" x14ac:dyDescent="0.25">
      <c r="A12696" s="62">
        <v>51131711</v>
      </c>
      <c r="B12696" s="63" t="s">
        <v>12126</v>
      </c>
    </row>
    <row r="12697" spans="1:2" x14ac:dyDescent="0.25">
      <c r="A12697" s="62">
        <v>51131712</v>
      </c>
      <c r="B12697" s="63" t="s">
        <v>10614</v>
      </c>
    </row>
    <row r="12698" spans="1:2" x14ac:dyDescent="0.25">
      <c r="A12698" s="62">
        <v>51131713</v>
      </c>
      <c r="B12698" s="63" t="s">
        <v>8625</v>
      </c>
    </row>
    <row r="12699" spans="1:2" x14ac:dyDescent="0.25">
      <c r="A12699" s="62">
        <v>51131714</v>
      </c>
      <c r="B12699" s="63" t="s">
        <v>3107</v>
      </c>
    </row>
    <row r="12700" spans="1:2" x14ac:dyDescent="0.25">
      <c r="A12700" s="62">
        <v>51131715</v>
      </c>
      <c r="B12700" s="63" t="s">
        <v>5263</v>
      </c>
    </row>
    <row r="12701" spans="1:2" x14ac:dyDescent="0.25">
      <c r="A12701" s="62">
        <v>51131716</v>
      </c>
      <c r="B12701" s="63" t="s">
        <v>2484</v>
      </c>
    </row>
    <row r="12702" spans="1:2" x14ac:dyDescent="0.25">
      <c r="A12702" s="62">
        <v>51131801</v>
      </c>
      <c r="B12702" s="63" t="s">
        <v>1385</v>
      </c>
    </row>
    <row r="12703" spans="1:2" x14ac:dyDescent="0.25">
      <c r="A12703" s="62">
        <v>51131802</v>
      </c>
      <c r="B12703" s="63" t="s">
        <v>7623</v>
      </c>
    </row>
    <row r="12704" spans="1:2" x14ac:dyDescent="0.25">
      <c r="A12704" s="62">
        <v>51131803</v>
      </c>
      <c r="B12704" s="63" t="s">
        <v>6738</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10725</v>
      </c>
    </row>
    <row r="12709" spans="1:2" x14ac:dyDescent="0.25">
      <c r="A12709" s="62">
        <v>51131808</v>
      </c>
      <c r="B12709" s="63" t="s">
        <v>4318</v>
      </c>
    </row>
    <row r="12710" spans="1:2" x14ac:dyDescent="0.25">
      <c r="A12710" s="62">
        <v>51131809</v>
      </c>
      <c r="B12710" s="63" t="s">
        <v>17644</v>
      </c>
    </row>
    <row r="12711" spans="1:2" x14ac:dyDescent="0.25">
      <c r="A12711" s="62">
        <v>51131901</v>
      </c>
      <c r="B12711" s="63" t="s">
        <v>1223</v>
      </c>
    </row>
    <row r="12712" spans="1:2" x14ac:dyDescent="0.25">
      <c r="A12712" s="62">
        <v>51131903</v>
      </c>
      <c r="B12712" s="63" t="s">
        <v>15070</v>
      </c>
    </row>
    <row r="12713" spans="1:2" x14ac:dyDescent="0.25">
      <c r="A12713" s="62">
        <v>51131904</v>
      </c>
      <c r="B12713" s="63" t="s">
        <v>12996</v>
      </c>
    </row>
    <row r="12714" spans="1:2" x14ac:dyDescent="0.25">
      <c r="A12714" s="62">
        <v>51131905</v>
      </c>
      <c r="B12714" s="63" t="s">
        <v>1517</v>
      </c>
    </row>
    <row r="12715" spans="1:2" x14ac:dyDescent="0.25">
      <c r="A12715" s="62">
        <v>51131906</v>
      </c>
      <c r="B12715" s="63" t="s">
        <v>18270</v>
      </c>
    </row>
    <row r="12716" spans="1:2" x14ac:dyDescent="0.25">
      <c r="A12716" s="62">
        <v>51131907</v>
      </c>
      <c r="B12716" s="63" t="s">
        <v>3997</v>
      </c>
    </row>
    <row r="12717" spans="1:2" x14ac:dyDescent="0.25">
      <c r="A12717" s="62">
        <v>51131908</v>
      </c>
      <c r="B12717" s="63" t="s">
        <v>14619</v>
      </c>
    </row>
    <row r="12718" spans="1:2" x14ac:dyDescent="0.25">
      <c r="A12718" s="62">
        <v>51131909</v>
      </c>
      <c r="B12718" s="63" t="s">
        <v>18455</v>
      </c>
    </row>
    <row r="12719" spans="1:2" x14ac:dyDescent="0.25">
      <c r="A12719" s="62">
        <v>51131910</v>
      </c>
      <c r="B12719" s="63" t="s">
        <v>9209</v>
      </c>
    </row>
    <row r="12720" spans="1:2" x14ac:dyDescent="0.25">
      <c r="A12720" s="62">
        <v>51132001</v>
      </c>
      <c r="B12720" s="63" t="s">
        <v>2226</v>
      </c>
    </row>
    <row r="12721" spans="1:2" x14ac:dyDescent="0.25">
      <c r="A12721" s="62">
        <v>51141501</v>
      </c>
      <c r="B12721" s="63" t="s">
        <v>13706</v>
      </c>
    </row>
    <row r="12722" spans="1:2" x14ac:dyDescent="0.25">
      <c r="A12722" s="62">
        <v>51141502</v>
      </c>
      <c r="B12722" s="63" t="s">
        <v>9156</v>
      </c>
    </row>
    <row r="12723" spans="1:2" x14ac:dyDescent="0.25">
      <c r="A12723" s="62">
        <v>51141503</v>
      </c>
      <c r="B12723" s="63" t="s">
        <v>7581</v>
      </c>
    </row>
    <row r="12724" spans="1:2" x14ac:dyDescent="0.25">
      <c r="A12724" s="62">
        <v>51141504</v>
      </c>
      <c r="B12724" s="63" t="s">
        <v>14104</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7709</v>
      </c>
    </row>
    <row r="12728" spans="1:2" x14ac:dyDescent="0.25">
      <c r="A12728" s="62">
        <v>51141508</v>
      </c>
      <c r="B12728" s="63" t="s">
        <v>12888</v>
      </c>
    </row>
    <row r="12729" spans="1:2" x14ac:dyDescent="0.25">
      <c r="A12729" s="62">
        <v>51141509</v>
      </c>
      <c r="B12729" s="63" t="s">
        <v>1251</v>
      </c>
    </row>
    <row r="12730" spans="1:2" x14ac:dyDescent="0.25">
      <c r="A12730" s="62">
        <v>51141510</v>
      </c>
      <c r="B12730" s="63" t="s">
        <v>1116</v>
      </c>
    </row>
    <row r="12731" spans="1:2" x14ac:dyDescent="0.25">
      <c r="A12731" s="62">
        <v>51141511</v>
      </c>
      <c r="B12731" s="63" t="s">
        <v>15366</v>
      </c>
    </row>
    <row r="12732" spans="1:2" x14ac:dyDescent="0.25">
      <c r="A12732" s="62">
        <v>51141512</v>
      </c>
      <c r="B12732" s="63" t="s">
        <v>16286</v>
      </c>
    </row>
    <row r="12733" spans="1:2" x14ac:dyDescent="0.25">
      <c r="A12733" s="62">
        <v>51141513</v>
      </c>
      <c r="B12733" s="63" t="s">
        <v>12972</v>
      </c>
    </row>
    <row r="12734" spans="1:2" x14ac:dyDescent="0.25">
      <c r="A12734" s="62">
        <v>51141514</v>
      </c>
      <c r="B12734" s="63" t="s">
        <v>15002</v>
      </c>
    </row>
    <row r="12735" spans="1:2" x14ac:dyDescent="0.25">
      <c r="A12735" s="62">
        <v>51141515</v>
      </c>
      <c r="B12735" s="63" t="s">
        <v>5131</v>
      </c>
    </row>
    <row r="12736" spans="1:2" x14ac:dyDescent="0.25">
      <c r="A12736" s="62">
        <v>51141516</v>
      </c>
      <c r="B12736" s="63" t="s">
        <v>7323</v>
      </c>
    </row>
    <row r="12737" spans="1:2" x14ac:dyDescent="0.25">
      <c r="A12737" s="62">
        <v>51141517</v>
      </c>
      <c r="B12737" s="63" t="s">
        <v>13969</v>
      </c>
    </row>
    <row r="12738" spans="1:2" x14ac:dyDescent="0.25">
      <c r="A12738" s="62">
        <v>51141518</v>
      </c>
      <c r="B12738" s="63" t="s">
        <v>6842</v>
      </c>
    </row>
    <row r="12739" spans="1:2" x14ac:dyDescent="0.25">
      <c r="A12739" s="62">
        <v>51141519</v>
      </c>
      <c r="B12739" s="63" t="s">
        <v>3528</v>
      </c>
    </row>
    <row r="12740" spans="1:2" x14ac:dyDescent="0.25">
      <c r="A12740" s="62">
        <v>51141520</v>
      </c>
      <c r="B12740" s="63" t="s">
        <v>8273</v>
      </c>
    </row>
    <row r="12741" spans="1:2" x14ac:dyDescent="0.25">
      <c r="A12741" s="62">
        <v>51141521</v>
      </c>
      <c r="B12741" s="63" t="s">
        <v>8371</v>
      </c>
    </row>
    <row r="12742" spans="1:2" x14ac:dyDescent="0.25">
      <c r="A12742" s="62">
        <v>51141522</v>
      </c>
      <c r="B12742" s="63" t="s">
        <v>14938</v>
      </c>
    </row>
    <row r="12743" spans="1:2" x14ac:dyDescent="0.25">
      <c r="A12743" s="62">
        <v>51141523</v>
      </c>
      <c r="B12743" s="63" t="s">
        <v>2306</v>
      </c>
    </row>
    <row r="12744" spans="1:2" x14ac:dyDescent="0.25">
      <c r="A12744" s="62">
        <v>51141524</v>
      </c>
      <c r="B12744" s="63" t="s">
        <v>4440</v>
      </c>
    </row>
    <row r="12745" spans="1:2" x14ac:dyDescent="0.25">
      <c r="A12745" s="62">
        <v>51141525</v>
      </c>
      <c r="B12745" s="63" t="s">
        <v>15640</v>
      </c>
    </row>
    <row r="12746" spans="1:2" x14ac:dyDescent="0.25">
      <c r="A12746" s="62">
        <v>51141526</v>
      </c>
      <c r="B12746" s="63" t="s">
        <v>3260</v>
      </c>
    </row>
    <row r="12747" spans="1:2" x14ac:dyDescent="0.25">
      <c r="A12747" s="62">
        <v>51141527</v>
      </c>
      <c r="B12747" s="63" t="s">
        <v>4159</v>
      </c>
    </row>
    <row r="12748" spans="1:2" x14ac:dyDescent="0.25">
      <c r="A12748" s="62">
        <v>51141528</v>
      </c>
      <c r="B12748" s="63" t="s">
        <v>7014</v>
      </c>
    </row>
    <row r="12749" spans="1:2" x14ac:dyDescent="0.25">
      <c r="A12749" s="62">
        <v>51141529</v>
      </c>
      <c r="B12749" s="63" t="s">
        <v>16261</v>
      </c>
    </row>
    <row r="12750" spans="1:2" x14ac:dyDescent="0.25">
      <c r="A12750" s="62">
        <v>51141530</v>
      </c>
      <c r="B12750" s="63" t="s">
        <v>3035</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5676</v>
      </c>
    </row>
    <row r="12754" spans="1:2" x14ac:dyDescent="0.25">
      <c r="A12754" s="62">
        <v>51141601</v>
      </c>
      <c r="B12754" s="63" t="s">
        <v>277</v>
      </c>
    </row>
    <row r="12755" spans="1:2" x14ac:dyDescent="0.25">
      <c r="A12755" s="62">
        <v>51141602</v>
      </c>
      <c r="B12755" s="63" t="s">
        <v>7671</v>
      </c>
    </row>
    <row r="12756" spans="1:2" x14ac:dyDescent="0.25">
      <c r="A12756" s="62">
        <v>51141603</v>
      </c>
      <c r="B12756" s="63" t="s">
        <v>10899</v>
      </c>
    </row>
    <row r="12757" spans="1:2" x14ac:dyDescent="0.25">
      <c r="A12757" s="62">
        <v>51141604</v>
      </c>
      <c r="B12757" s="63" t="s">
        <v>7378</v>
      </c>
    </row>
    <row r="12758" spans="1:2" x14ac:dyDescent="0.25">
      <c r="A12758" s="62">
        <v>51141605</v>
      </c>
      <c r="B12758" s="63" t="s">
        <v>8731</v>
      </c>
    </row>
    <row r="12759" spans="1:2" x14ac:dyDescent="0.25">
      <c r="A12759" s="62">
        <v>51141606</v>
      </c>
      <c r="B12759" s="63" t="s">
        <v>13850</v>
      </c>
    </row>
    <row r="12760" spans="1:2" x14ac:dyDescent="0.25">
      <c r="A12760" s="62">
        <v>51141607</v>
      </c>
      <c r="B12760" s="63" t="s">
        <v>3194</v>
      </c>
    </row>
    <row r="12761" spans="1:2" x14ac:dyDescent="0.25">
      <c r="A12761" s="62">
        <v>51141608</v>
      </c>
      <c r="B12761" s="63" t="s">
        <v>14740</v>
      </c>
    </row>
    <row r="12762" spans="1:2" x14ac:dyDescent="0.25">
      <c r="A12762" s="62">
        <v>51141609</v>
      </c>
      <c r="B12762" s="63" t="s">
        <v>7168</v>
      </c>
    </row>
    <row r="12763" spans="1:2" x14ac:dyDescent="0.25">
      <c r="A12763" s="62">
        <v>51141610</v>
      </c>
      <c r="B12763" s="63" t="s">
        <v>12112</v>
      </c>
    </row>
    <row r="12764" spans="1:2" x14ac:dyDescent="0.25">
      <c r="A12764" s="62">
        <v>51141611</v>
      </c>
      <c r="B12764" s="63" t="s">
        <v>8374</v>
      </c>
    </row>
    <row r="12765" spans="1:2" x14ac:dyDescent="0.25">
      <c r="A12765" s="62">
        <v>51141612</v>
      </c>
      <c r="B12765" s="63" t="s">
        <v>15949</v>
      </c>
    </row>
    <row r="12766" spans="1:2" x14ac:dyDescent="0.25">
      <c r="A12766" s="62">
        <v>51141613</v>
      </c>
      <c r="B12766" s="63" t="s">
        <v>18235</v>
      </c>
    </row>
    <row r="12767" spans="1:2" x14ac:dyDescent="0.25">
      <c r="A12767" s="62">
        <v>51141614</v>
      </c>
      <c r="B12767" s="63" t="s">
        <v>3131</v>
      </c>
    </row>
    <row r="12768" spans="1:2" x14ac:dyDescent="0.25">
      <c r="A12768" s="62">
        <v>51141615</v>
      </c>
      <c r="B12768" s="63" t="s">
        <v>10453</v>
      </c>
    </row>
    <row r="12769" spans="1:2" x14ac:dyDescent="0.25">
      <c r="A12769" s="62">
        <v>51141616</v>
      </c>
      <c r="B12769" s="63" t="s">
        <v>14652</v>
      </c>
    </row>
    <row r="12770" spans="1:2" x14ac:dyDescent="0.25">
      <c r="A12770" s="62">
        <v>51141617</v>
      </c>
      <c r="B12770" s="63" t="s">
        <v>6579</v>
      </c>
    </row>
    <row r="12771" spans="1:2" x14ac:dyDescent="0.25">
      <c r="A12771" s="62">
        <v>51141618</v>
      </c>
      <c r="B12771" s="63" t="s">
        <v>4588</v>
      </c>
    </row>
    <row r="12772" spans="1:2" x14ac:dyDescent="0.25">
      <c r="A12772" s="62">
        <v>51141619</v>
      </c>
      <c r="B12772" s="63" t="s">
        <v>8754</v>
      </c>
    </row>
    <row r="12773" spans="1:2" x14ac:dyDescent="0.25">
      <c r="A12773" s="62">
        <v>51141620</v>
      </c>
      <c r="B12773" s="63" t="s">
        <v>14078</v>
      </c>
    </row>
    <row r="12774" spans="1:2" x14ac:dyDescent="0.25">
      <c r="A12774" s="62">
        <v>51141621</v>
      </c>
      <c r="B12774" s="63" t="s">
        <v>3427</v>
      </c>
    </row>
    <row r="12775" spans="1:2" x14ac:dyDescent="0.25">
      <c r="A12775" s="62">
        <v>51141622</v>
      </c>
      <c r="B12775" s="63" t="s">
        <v>5041</v>
      </c>
    </row>
    <row r="12776" spans="1:2" x14ac:dyDescent="0.25">
      <c r="A12776" s="62">
        <v>51141623</v>
      </c>
      <c r="B12776" s="63" t="s">
        <v>8468</v>
      </c>
    </row>
    <row r="12777" spans="1:2" x14ac:dyDescent="0.25">
      <c r="A12777" s="62">
        <v>51141624</v>
      </c>
      <c r="B12777" s="63" t="s">
        <v>83</v>
      </c>
    </row>
    <row r="12778" spans="1:2" x14ac:dyDescent="0.25">
      <c r="A12778" s="62">
        <v>51141625</v>
      </c>
      <c r="B12778" s="63" t="s">
        <v>5409</v>
      </c>
    </row>
    <row r="12779" spans="1:2" x14ac:dyDescent="0.25">
      <c r="A12779" s="62">
        <v>51141626</v>
      </c>
      <c r="B12779" s="63" t="s">
        <v>6245</v>
      </c>
    </row>
    <row r="12780" spans="1:2" x14ac:dyDescent="0.25">
      <c r="A12780" s="62">
        <v>51141627</v>
      </c>
      <c r="B12780" s="63" t="s">
        <v>14600</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17796</v>
      </c>
    </row>
    <row r="12784" spans="1:2" x14ac:dyDescent="0.25">
      <c r="A12784" s="62">
        <v>51141631</v>
      </c>
      <c r="B12784" s="63" t="s">
        <v>5797</v>
      </c>
    </row>
    <row r="12785" spans="1:2" x14ac:dyDescent="0.25">
      <c r="A12785" s="62">
        <v>51141632</v>
      </c>
      <c r="B12785" s="63" t="s">
        <v>12842</v>
      </c>
    </row>
    <row r="12786" spans="1:2" x14ac:dyDescent="0.25">
      <c r="A12786" s="62">
        <v>51141633</v>
      </c>
      <c r="B12786" s="63" t="s">
        <v>15669</v>
      </c>
    </row>
    <row r="12787" spans="1:2" x14ac:dyDescent="0.25">
      <c r="A12787" s="62">
        <v>51141701</v>
      </c>
      <c r="B12787" s="63" t="s">
        <v>15848</v>
      </c>
    </row>
    <row r="12788" spans="1:2" x14ac:dyDescent="0.25">
      <c r="A12788" s="62">
        <v>51141702</v>
      </c>
      <c r="B12788" s="63" t="s">
        <v>15091</v>
      </c>
    </row>
    <row r="12789" spans="1:2" x14ac:dyDescent="0.25">
      <c r="A12789" s="62">
        <v>51141703</v>
      </c>
      <c r="B12789" s="63" t="s">
        <v>3258</v>
      </c>
    </row>
    <row r="12790" spans="1:2" x14ac:dyDescent="0.25">
      <c r="A12790" s="62">
        <v>51141704</v>
      </c>
      <c r="B12790" s="63" t="s">
        <v>2692</v>
      </c>
    </row>
    <row r="12791" spans="1:2" x14ac:dyDescent="0.25">
      <c r="A12791" s="62">
        <v>51141705</v>
      </c>
      <c r="B12791" s="63" t="s">
        <v>1215</v>
      </c>
    </row>
    <row r="12792" spans="1:2" x14ac:dyDescent="0.25">
      <c r="A12792" s="62">
        <v>51141706</v>
      </c>
      <c r="B12792" s="63" t="s">
        <v>15232</v>
      </c>
    </row>
    <row r="12793" spans="1:2" x14ac:dyDescent="0.25">
      <c r="A12793" s="62">
        <v>51141707</v>
      </c>
      <c r="B12793" s="63" t="s">
        <v>16052</v>
      </c>
    </row>
    <row r="12794" spans="1:2" x14ac:dyDescent="0.25">
      <c r="A12794" s="62">
        <v>51141708</v>
      </c>
      <c r="B12794" s="63" t="s">
        <v>17177</v>
      </c>
    </row>
    <row r="12795" spans="1:2" x14ac:dyDescent="0.25">
      <c r="A12795" s="62">
        <v>51141709</v>
      </c>
      <c r="B12795" s="63" t="s">
        <v>16466</v>
      </c>
    </row>
    <row r="12796" spans="1:2" x14ac:dyDescent="0.25">
      <c r="A12796" s="62">
        <v>51141710</v>
      </c>
      <c r="B12796" s="63" t="s">
        <v>1620</v>
      </c>
    </row>
    <row r="12797" spans="1:2" x14ac:dyDescent="0.25">
      <c r="A12797" s="62">
        <v>51141711</v>
      </c>
      <c r="B12797" s="63" t="s">
        <v>513</v>
      </c>
    </row>
    <row r="12798" spans="1:2" x14ac:dyDescent="0.25">
      <c r="A12798" s="62">
        <v>51141712</v>
      </c>
      <c r="B12798" s="63" t="s">
        <v>8708</v>
      </c>
    </row>
    <row r="12799" spans="1:2" x14ac:dyDescent="0.25">
      <c r="A12799" s="62">
        <v>51141713</v>
      </c>
      <c r="B12799" s="63" t="s">
        <v>3455</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16852</v>
      </c>
    </row>
    <row r="12803" spans="1:2" x14ac:dyDescent="0.25">
      <c r="A12803" s="62">
        <v>51141717</v>
      </c>
      <c r="B12803" s="63" t="s">
        <v>1809</v>
      </c>
    </row>
    <row r="12804" spans="1:2" x14ac:dyDescent="0.25">
      <c r="A12804" s="62">
        <v>51141718</v>
      </c>
      <c r="B12804" s="63" t="s">
        <v>348</v>
      </c>
    </row>
    <row r="12805" spans="1:2" x14ac:dyDescent="0.25">
      <c r="A12805" s="62">
        <v>51141719</v>
      </c>
      <c r="B12805" s="63" t="s">
        <v>7324</v>
      </c>
    </row>
    <row r="12806" spans="1:2" x14ac:dyDescent="0.25">
      <c r="A12806" s="62">
        <v>51141720</v>
      </c>
      <c r="B12806" s="63" t="s">
        <v>10793</v>
      </c>
    </row>
    <row r="12807" spans="1:2" x14ac:dyDescent="0.25">
      <c r="A12807" s="62">
        <v>51141721</v>
      </c>
      <c r="B12807" s="63" t="s">
        <v>18418</v>
      </c>
    </row>
    <row r="12808" spans="1:2" x14ac:dyDescent="0.25">
      <c r="A12808" s="62">
        <v>51141722</v>
      </c>
      <c r="B12808" s="63" t="s">
        <v>17028</v>
      </c>
    </row>
    <row r="12809" spans="1:2" x14ac:dyDescent="0.25">
      <c r="A12809" s="62">
        <v>51141723</v>
      </c>
      <c r="B12809" s="63" t="s">
        <v>14610</v>
      </c>
    </row>
    <row r="12810" spans="1:2" x14ac:dyDescent="0.25">
      <c r="A12810" s="62">
        <v>51141724</v>
      </c>
      <c r="B12810" s="63" t="s">
        <v>17142</v>
      </c>
    </row>
    <row r="12811" spans="1:2" x14ac:dyDescent="0.25">
      <c r="A12811" s="62">
        <v>51141725</v>
      </c>
      <c r="B12811" s="63" t="s">
        <v>976</v>
      </c>
    </row>
    <row r="12812" spans="1:2" x14ac:dyDescent="0.25">
      <c r="A12812" s="62">
        <v>51141726</v>
      </c>
      <c r="B12812" s="63" t="s">
        <v>5046</v>
      </c>
    </row>
    <row r="12813" spans="1:2" x14ac:dyDescent="0.25">
      <c r="A12813" s="62">
        <v>51141727</v>
      </c>
      <c r="B12813" s="63" t="s">
        <v>17932</v>
      </c>
    </row>
    <row r="12814" spans="1:2" x14ac:dyDescent="0.25">
      <c r="A12814" s="62">
        <v>51141728</v>
      </c>
      <c r="B12814" s="63" t="s">
        <v>15209</v>
      </c>
    </row>
    <row r="12815" spans="1:2" x14ac:dyDescent="0.25">
      <c r="A12815" s="62">
        <v>51141729</v>
      </c>
      <c r="B12815" s="63" t="s">
        <v>7057</v>
      </c>
    </row>
    <row r="12816" spans="1:2" x14ac:dyDescent="0.25">
      <c r="A12816" s="62">
        <v>51141801</v>
      </c>
      <c r="B12816" s="63" t="s">
        <v>1987</v>
      </c>
    </row>
    <row r="12817" spans="1:2" x14ac:dyDescent="0.25">
      <c r="A12817" s="62">
        <v>51141802</v>
      </c>
      <c r="B12817" s="63" t="s">
        <v>12792</v>
      </c>
    </row>
    <row r="12818" spans="1:2" x14ac:dyDescent="0.25">
      <c r="A12818" s="62">
        <v>51141803</v>
      </c>
      <c r="B12818" s="63" t="s">
        <v>3908</v>
      </c>
    </row>
    <row r="12819" spans="1:2" x14ac:dyDescent="0.25">
      <c r="A12819" s="62">
        <v>51141804</v>
      </c>
      <c r="B12819" s="63" t="s">
        <v>10311</v>
      </c>
    </row>
    <row r="12820" spans="1:2" x14ac:dyDescent="0.25">
      <c r="A12820" s="62">
        <v>51141805</v>
      </c>
      <c r="B12820" s="63" t="s">
        <v>14816</v>
      </c>
    </row>
    <row r="12821" spans="1:2" x14ac:dyDescent="0.25">
      <c r="A12821" s="62">
        <v>51141806</v>
      </c>
      <c r="B12821" s="63" t="s">
        <v>11929</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6019</v>
      </c>
    </row>
    <row r="12825" spans="1:2" x14ac:dyDescent="0.25">
      <c r="A12825" s="62">
        <v>51141810</v>
      </c>
      <c r="B12825" s="63" t="s">
        <v>2705</v>
      </c>
    </row>
    <row r="12826" spans="1:2" x14ac:dyDescent="0.25">
      <c r="A12826" s="62">
        <v>51141811</v>
      </c>
      <c r="B12826" s="63" t="s">
        <v>14989</v>
      </c>
    </row>
    <row r="12827" spans="1:2" x14ac:dyDescent="0.25">
      <c r="A12827" s="62">
        <v>51141812</v>
      </c>
      <c r="B12827" s="63" t="s">
        <v>11439</v>
      </c>
    </row>
    <row r="12828" spans="1:2" x14ac:dyDescent="0.25">
      <c r="A12828" s="62">
        <v>51141813</v>
      </c>
      <c r="B12828" s="63" t="s">
        <v>6777</v>
      </c>
    </row>
    <row r="12829" spans="1:2" x14ac:dyDescent="0.25">
      <c r="A12829" s="62">
        <v>51141814</v>
      </c>
      <c r="B12829" s="63" t="s">
        <v>2727</v>
      </c>
    </row>
    <row r="12830" spans="1:2" x14ac:dyDescent="0.25">
      <c r="A12830" s="62">
        <v>51141815</v>
      </c>
      <c r="B12830" s="63" t="s">
        <v>6172</v>
      </c>
    </row>
    <row r="12831" spans="1:2" x14ac:dyDescent="0.25">
      <c r="A12831" s="62">
        <v>51141816</v>
      </c>
      <c r="B12831" s="63" t="s">
        <v>6988</v>
      </c>
    </row>
    <row r="12832" spans="1:2" x14ac:dyDescent="0.25">
      <c r="A12832" s="62">
        <v>51141817</v>
      </c>
      <c r="B12832" s="63" t="s">
        <v>2067</v>
      </c>
    </row>
    <row r="12833" spans="1:2" x14ac:dyDescent="0.25">
      <c r="A12833" s="62">
        <v>51141818</v>
      </c>
      <c r="B12833" s="63" t="s">
        <v>13675</v>
      </c>
    </row>
    <row r="12834" spans="1:2" x14ac:dyDescent="0.25">
      <c r="A12834" s="62">
        <v>51141819</v>
      </c>
      <c r="B12834" s="63" t="s">
        <v>6762</v>
      </c>
    </row>
    <row r="12835" spans="1:2" x14ac:dyDescent="0.25">
      <c r="A12835" s="62">
        <v>51141820</v>
      </c>
      <c r="B12835" s="63" t="s">
        <v>9319</v>
      </c>
    </row>
    <row r="12836" spans="1:2" x14ac:dyDescent="0.25">
      <c r="A12836" s="62">
        <v>51141821</v>
      </c>
      <c r="B12836" s="63" t="s">
        <v>6042</v>
      </c>
    </row>
    <row r="12837" spans="1:2" x14ac:dyDescent="0.25">
      <c r="A12837" s="62">
        <v>51141822</v>
      </c>
      <c r="B12837" s="63" t="s">
        <v>13009</v>
      </c>
    </row>
    <row r="12838" spans="1:2" x14ac:dyDescent="0.25">
      <c r="A12838" s="62">
        <v>51141903</v>
      </c>
      <c r="B12838" s="63" t="s">
        <v>13671</v>
      </c>
    </row>
    <row r="12839" spans="1:2" x14ac:dyDescent="0.25">
      <c r="A12839" s="62">
        <v>51141904</v>
      </c>
      <c r="B12839" s="63" t="s">
        <v>10835</v>
      </c>
    </row>
    <row r="12840" spans="1:2" x14ac:dyDescent="0.25">
      <c r="A12840" s="62">
        <v>51141907</v>
      </c>
      <c r="B12840" s="63" t="s">
        <v>18465</v>
      </c>
    </row>
    <row r="12841" spans="1:2" x14ac:dyDescent="0.25">
      <c r="A12841" s="62">
        <v>51141908</v>
      </c>
      <c r="B12841" s="63" t="s">
        <v>10231</v>
      </c>
    </row>
    <row r="12842" spans="1:2" x14ac:dyDescent="0.25">
      <c r="A12842" s="62">
        <v>51141910</v>
      </c>
      <c r="B12842" s="63" t="s">
        <v>7449</v>
      </c>
    </row>
    <row r="12843" spans="1:2" x14ac:dyDescent="0.25">
      <c r="A12843" s="62">
        <v>51141911</v>
      </c>
      <c r="B12843" s="63" t="s">
        <v>6220</v>
      </c>
    </row>
    <row r="12844" spans="1:2" x14ac:dyDescent="0.25">
      <c r="A12844" s="62">
        <v>51141912</v>
      </c>
      <c r="B12844" s="63" t="s">
        <v>3795</v>
      </c>
    </row>
    <row r="12845" spans="1:2" x14ac:dyDescent="0.25">
      <c r="A12845" s="62">
        <v>51141913</v>
      </c>
      <c r="B12845" s="63" t="s">
        <v>10973</v>
      </c>
    </row>
    <row r="12846" spans="1:2" x14ac:dyDescent="0.25">
      <c r="A12846" s="62">
        <v>51141914</v>
      </c>
      <c r="B12846" s="63" t="s">
        <v>18487</v>
      </c>
    </row>
    <row r="12847" spans="1:2" x14ac:dyDescent="0.25">
      <c r="A12847" s="62">
        <v>51141915</v>
      </c>
      <c r="B12847" s="63" t="s">
        <v>16082</v>
      </c>
    </row>
    <row r="12848" spans="1:2" x14ac:dyDescent="0.25">
      <c r="A12848" s="62">
        <v>51141916</v>
      </c>
      <c r="B12848" s="63" t="s">
        <v>7137</v>
      </c>
    </row>
    <row r="12849" spans="1:2" x14ac:dyDescent="0.25">
      <c r="A12849" s="62">
        <v>51141917</v>
      </c>
      <c r="B12849" s="63" t="s">
        <v>16381</v>
      </c>
    </row>
    <row r="12850" spans="1:2" x14ac:dyDescent="0.25">
      <c r="A12850" s="62">
        <v>51141918</v>
      </c>
      <c r="B12850" s="63" t="s">
        <v>10730</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2095</v>
      </c>
    </row>
    <row r="12854" spans="1:2" x14ac:dyDescent="0.25">
      <c r="A12854" s="62">
        <v>51141922</v>
      </c>
      <c r="B12854" s="63" t="s">
        <v>16593</v>
      </c>
    </row>
    <row r="12855" spans="1:2" x14ac:dyDescent="0.25">
      <c r="A12855" s="62">
        <v>51142001</v>
      </c>
      <c r="B12855" s="63" t="s">
        <v>3141</v>
      </c>
    </row>
    <row r="12856" spans="1:2" x14ac:dyDescent="0.25">
      <c r="A12856" s="62">
        <v>51142002</v>
      </c>
      <c r="B12856" s="63" t="s">
        <v>2300</v>
      </c>
    </row>
    <row r="12857" spans="1:2" x14ac:dyDescent="0.25">
      <c r="A12857" s="62">
        <v>51142003</v>
      </c>
      <c r="B12857" s="63" t="s">
        <v>13506</v>
      </c>
    </row>
    <row r="12858" spans="1:2" x14ac:dyDescent="0.25">
      <c r="A12858" s="62">
        <v>51142004</v>
      </c>
      <c r="B12858" s="63" t="s">
        <v>3869</v>
      </c>
    </row>
    <row r="12859" spans="1:2" x14ac:dyDescent="0.25">
      <c r="A12859" s="62">
        <v>51142005</v>
      </c>
      <c r="B12859" s="63" t="s">
        <v>14001</v>
      </c>
    </row>
    <row r="12860" spans="1:2" x14ac:dyDescent="0.25">
      <c r="A12860" s="62">
        <v>51142006</v>
      </c>
      <c r="B12860" s="63" t="s">
        <v>15979</v>
      </c>
    </row>
    <row r="12861" spans="1:2" x14ac:dyDescent="0.25">
      <c r="A12861" s="62">
        <v>51142009</v>
      </c>
      <c r="B12861" s="63" t="s">
        <v>3517</v>
      </c>
    </row>
    <row r="12862" spans="1:2" x14ac:dyDescent="0.25">
      <c r="A12862" s="62">
        <v>51142010</v>
      </c>
      <c r="B12862" s="63" t="s">
        <v>5705</v>
      </c>
    </row>
    <row r="12863" spans="1:2" x14ac:dyDescent="0.25">
      <c r="A12863" s="62">
        <v>51142011</v>
      </c>
      <c r="B12863" s="63" t="s">
        <v>7240</v>
      </c>
    </row>
    <row r="12864" spans="1:2" x14ac:dyDescent="0.25">
      <c r="A12864" s="62">
        <v>51142012</v>
      </c>
      <c r="B12864" s="63" t="s">
        <v>16681</v>
      </c>
    </row>
    <row r="12865" spans="1:2" x14ac:dyDescent="0.25">
      <c r="A12865" s="62">
        <v>51142013</v>
      </c>
      <c r="B12865" s="63" t="s">
        <v>15529</v>
      </c>
    </row>
    <row r="12866" spans="1:2" x14ac:dyDescent="0.25">
      <c r="A12866" s="62">
        <v>51142014</v>
      </c>
      <c r="B12866" s="63" t="s">
        <v>4675</v>
      </c>
    </row>
    <row r="12867" spans="1:2" x14ac:dyDescent="0.25">
      <c r="A12867" s="62">
        <v>51142015</v>
      </c>
      <c r="B12867" s="63" t="s">
        <v>7972</v>
      </c>
    </row>
    <row r="12868" spans="1:2" x14ac:dyDescent="0.25">
      <c r="A12868" s="62">
        <v>51142016</v>
      </c>
      <c r="B12868" s="63" t="s">
        <v>7483</v>
      </c>
    </row>
    <row r="12869" spans="1:2" x14ac:dyDescent="0.25">
      <c r="A12869" s="62">
        <v>51142017</v>
      </c>
      <c r="B12869" s="63" t="s">
        <v>12366</v>
      </c>
    </row>
    <row r="12870" spans="1:2" x14ac:dyDescent="0.25">
      <c r="A12870" s="62">
        <v>51142018</v>
      </c>
      <c r="B12870" s="63" t="s">
        <v>8806</v>
      </c>
    </row>
    <row r="12871" spans="1:2" x14ac:dyDescent="0.25">
      <c r="A12871" s="62">
        <v>51142101</v>
      </c>
      <c r="B12871" s="63" t="s">
        <v>7470</v>
      </c>
    </row>
    <row r="12872" spans="1:2" x14ac:dyDescent="0.25">
      <c r="A12872" s="62">
        <v>51142102</v>
      </c>
      <c r="B12872" s="63" t="s">
        <v>18763</v>
      </c>
    </row>
    <row r="12873" spans="1:2" x14ac:dyDescent="0.25">
      <c r="A12873" s="62">
        <v>51142103</v>
      </c>
      <c r="B12873" s="63" t="s">
        <v>11056</v>
      </c>
    </row>
    <row r="12874" spans="1:2" x14ac:dyDescent="0.25">
      <c r="A12874" s="62">
        <v>51142104</v>
      </c>
      <c r="B12874" s="63" t="s">
        <v>2693</v>
      </c>
    </row>
    <row r="12875" spans="1:2" x14ac:dyDescent="0.25">
      <c r="A12875" s="62">
        <v>51142105</v>
      </c>
      <c r="B12875" s="63" t="s">
        <v>10269</v>
      </c>
    </row>
    <row r="12876" spans="1:2" x14ac:dyDescent="0.25">
      <c r="A12876" s="62">
        <v>51142106</v>
      </c>
      <c r="B12876" s="63" t="s">
        <v>6880</v>
      </c>
    </row>
    <row r="12877" spans="1:2" x14ac:dyDescent="0.25">
      <c r="A12877" s="62">
        <v>51142107</v>
      </c>
      <c r="B12877" s="63" t="s">
        <v>5090</v>
      </c>
    </row>
    <row r="12878" spans="1:2" x14ac:dyDescent="0.25">
      <c r="A12878" s="62">
        <v>51142108</v>
      </c>
      <c r="B12878" s="63" t="s">
        <v>16200</v>
      </c>
    </row>
    <row r="12879" spans="1:2" x14ac:dyDescent="0.25">
      <c r="A12879" s="62">
        <v>51142109</v>
      </c>
      <c r="B12879" s="63" t="s">
        <v>1847</v>
      </c>
    </row>
    <row r="12880" spans="1:2" x14ac:dyDescent="0.25">
      <c r="A12880" s="62">
        <v>51142110</v>
      </c>
      <c r="B12880" s="63" t="s">
        <v>6474</v>
      </c>
    </row>
    <row r="12881" spans="1:2" x14ac:dyDescent="0.25">
      <c r="A12881" s="62">
        <v>51142111</v>
      </c>
      <c r="B12881" s="63" t="s">
        <v>3453</v>
      </c>
    </row>
    <row r="12882" spans="1:2" x14ac:dyDescent="0.25">
      <c r="A12882" s="62">
        <v>51142112</v>
      </c>
      <c r="B12882" s="63" t="s">
        <v>6704</v>
      </c>
    </row>
    <row r="12883" spans="1:2" x14ac:dyDescent="0.25">
      <c r="A12883" s="62">
        <v>51142113</v>
      </c>
      <c r="B12883" s="63" t="s">
        <v>6148</v>
      </c>
    </row>
    <row r="12884" spans="1:2" x14ac:dyDescent="0.25">
      <c r="A12884" s="62">
        <v>51142114</v>
      </c>
      <c r="B12884" s="63" t="s">
        <v>15767</v>
      </c>
    </row>
    <row r="12885" spans="1:2" x14ac:dyDescent="0.25">
      <c r="A12885" s="62">
        <v>51142116</v>
      </c>
      <c r="B12885" s="63" t="s">
        <v>15886</v>
      </c>
    </row>
    <row r="12886" spans="1:2" x14ac:dyDescent="0.25">
      <c r="A12886" s="62">
        <v>51142117</v>
      </c>
      <c r="B12886" s="63" t="s">
        <v>15102</v>
      </c>
    </row>
    <row r="12887" spans="1:2" x14ac:dyDescent="0.25">
      <c r="A12887" s="62">
        <v>51142118</v>
      </c>
      <c r="B12887" s="63" t="s">
        <v>10770</v>
      </c>
    </row>
    <row r="12888" spans="1:2" x14ac:dyDescent="0.25">
      <c r="A12888" s="62">
        <v>51142119</v>
      </c>
      <c r="B12888" s="63" t="s">
        <v>9120</v>
      </c>
    </row>
    <row r="12889" spans="1:2" x14ac:dyDescent="0.25">
      <c r="A12889" s="62">
        <v>51142120</v>
      </c>
      <c r="B12889" s="63" t="s">
        <v>16016</v>
      </c>
    </row>
    <row r="12890" spans="1:2" x14ac:dyDescent="0.25">
      <c r="A12890" s="62">
        <v>51142121</v>
      </c>
      <c r="B12890" s="63" t="s">
        <v>14381</v>
      </c>
    </row>
    <row r="12891" spans="1:2" x14ac:dyDescent="0.25">
      <c r="A12891" s="62">
        <v>51142122</v>
      </c>
      <c r="B12891" s="63" t="s">
        <v>13153</v>
      </c>
    </row>
    <row r="12892" spans="1:2" x14ac:dyDescent="0.25">
      <c r="A12892" s="62">
        <v>51142123</v>
      </c>
      <c r="B12892" s="63" t="s">
        <v>10199</v>
      </c>
    </row>
    <row r="12893" spans="1:2" x14ac:dyDescent="0.25">
      <c r="A12893" s="62">
        <v>51142124</v>
      </c>
      <c r="B12893" s="63" t="s">
        <v>16218</v>
      </c>
    </row>
    <row r="12894" spans="1:2" x14ac:dyDescent="0.25">
      <c r="A12894" s="62">
        <v>51142125</v>
      </c>
      <c r="B12894" s="63" t="s">
        <v>11850</v>
      </c>
    </row>
    <row r="12895" spans="1:2" x14ac:dyDescent="0.25">
      <c r="A12895" s="62">
        <v>51142126</v>
      </c>
      <c r="B12895" s="63" t="s">
        <v>17169</v>
      </c>
    </row>
    <row r="12896" spans="1:2" x14ac:dyDescent="0.25">
      <c r="A12896" s="62">
        <v>51142127</v>
      </c>
      <c r="B12896" s="63" t="s">
        <v>16632</v>
      </c>
    </row>
    <row r="12897" spans="1:2" x14ac:dyDescent="0.25">
      <c r="A12897" s="62">
        <v>51142128</v>
      </c>
      <c r="B12897" s="63" t="s">
        <v>13083</v>
      </c>
    </row>
    <row r="12898" spans="1:2" x14ac:dyDescent="0.25">
      <c r="A12898" s="62">
        <v>51142129</v>
      </c>
      <c r="B12898" s="63" t="s">
        <v>10124</v>
      </c>
    </row>
    <row r="12899" spans="1:2" x14ac:dyDescent="0.25">
      <c r="A12899" s="62">
        <v>51142130</v>
      </c>
      <c r="B12899" s="63" t="s">
        <v>1982</v>
      </c>
    </row>
    <row r="12900" spans="1:2" x14ac:dyDescent="0.25">
      <c r="A12900" s="62">
        <v>51142131</v>
      </c>
      <c r="B12900" s="63" t="s">
        <v>16146</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3069</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10228</v>
      </c>
    </row>
    <row r="12907" spans="1:2" x14ac:dyDescent="0.25">
      <c r="A12907" s="62">
        <v>51142138</v>
      </c>
      <c r="B12907" s="63" t="s">
        <v>3500</v>
      </c>
    </row>
    <row r="12908" spans="1:2" x14ac:dyDescent="0.25">
      <c r="A12908" s="62">
        <v>51142139</v>
      </c>
      <c r="B12908" s="63" t="s">
        <v>8169</v>
      </c>
    </row>
    <row r="12909" spans="1:2" x14ac:dyDescent="0.25">
      <c r="A12909" s="62">
        <v>51142140</v>
      </c>
      <c r="B12909" s="63" t="s">
        <v>11573</v>
      </c>
    </row>
    <row r="12910" spans="1:2" x14ac:dyDescent="0.25">
      <c r="A12910" s="62">
        <v>51142141</v>
      </c>
      <c r="B12910" s="63" t="s">
        <v>1549</v>
      </c>
    </row>
    <row r="12911" spans="1:2" x14ac:dyDescent="0.25">
      <c r="A12911" s="62">
        <v>51142142</v>
      </c>
      <c r="B12911" s="63" t="s">
        <v>15188</v>
      </c>
    </row>
    <row r="12912" spans="1:2" x14ac:dyDescent="0.25">
      <c r="A12912" s="62">
        <v>51142143</v>
      </c>
      <c r="B12912" s="63" t="s">
        <v>2876</v>
      </c>
    </row>
    <row r="12913" spans="1:2" x14ac:dyDescent="0.25">
      <c r="A12913" s="62">
        <v>51142144</v>
      </c>
      <c r="B12913" s="63" t="s">
        <v>9661</v>
      </c>
    </row>
    <row r="12914" spans="1:2" x14ac:dyDescent="0.25">
      <c r="A12914" s="62">
        <v>51142145</v>
      </c>
      <c r="B12914" s="63" t="s">
        <v>11941</v>
      </c>
    </row>
    <row r="12915" spans="1:2" x14ac:dyDescent="0.25">
      <c r="A12915" s="62">
        <v>51142146</v>
      </c>
      <c r="B12915" s="63" t="s">
        <v>10002</v>
      </c>
    </row>
    <row r="12916" spans="1:2" x14ac:dyDescent="0.25">
      <c r="A12916" s="62">
        <v>51142147</v>
      </c>
      <c r="B12916" s="63" t="s">
        <v>5958</v>
      </c>
    </row>
    <row r="12917" spans="1:2" x14ac:dyDescent="0.25">
      <c r="A12917" s="62">
        <v>51142148</v>
      </c>
      <c r="B12917" s="63" t="s">
        <v>16132</v>
      </c>
    </row>
    <row r="12918" spans="1:2" x14ac:dyDescent="0.25">
      <c r="A12918" s="62">
        <v>51142149</v>
      </c>
      <c r="B12918" s="63" t="s">
        <v>8890</v>
      </c>
    </row>
    <row r="12919" spans="1:2" x14ac:dyDescent="0.25">
      <c r="A12919" s="62">
        <v>51142201</v>
      </c>
      <c r="B12919" s="63" t="s">
        <v>4196</v>
      </c>
    </row>
    <row r="12920" spans="1:2" x14ac:dyDescent="0.25">
      <c r="A12920" s="62">
        <v>51142202</v>
      </c>
      <c r="B12920" s="63" t="s">
        <v>8456</v>
      </c>
    </row>
    <row r="12921" spans="1:2" x14ac:dyDescent="0.25">
      <c r="A12921" s="62">
        <v>51142203</v>
      </c>
      <c r="B12921" s="63" t="s">
        <v>11863</v>
      </c>
    </row>
    <row r="12922" spans="1:2" x14ac:dyDescent="0.25">
      <c r="A12922" s="62">
        <v>51142205</v>
      </c>
      <c r="B12922" s="63" t="s">
        <v>6637</v>
      </c>
    </row>
    <row r="12923" spans="1:2" x14ac:dyDescent="0.25">
      <c r="A12923" s="62">
        <v>51142206</v>
      </c>
      <c r="B12923" s="63" t="s">
        <v>11882</v>
      </c>
    </row>
    <row r="12924" spans="1:2" x14ac:dyDescent="0.25">
      <c r="A12924" s="62">
        <v>51142207</v>
      </c>
      <c r="B12924" s="63" t="s">
        <v>10637</v>
      </c>
    </row>
    <row r="12925" spans="1:2" x14ac:dyDescent="0.25">
      <c r="A12925" s="62">
        <v>51142208</v>
      </c>
      <c r="B12925" s="63" t="s">
        <v>2676</v>
      </c>
    </row>
    <row r="12926" spans="1:2" x14ac:dyDescent="0.25">
      <c r="A12926" s="62">
        <v>51142209</v>
      </c>
      <c r="B12926" s="63" t="s">
        <v>16110</v>
      </c>
    </row>
    <row r="12927" spans="1:2" x14ac:dyDescent="0.25">
      <c r="A12927" s="62">
        <v>51142210</v>
      </c>
      <c r="B12927" s="63" t="s">
        <v>15214</v>
      </c>
    </row>
    <row r="12928" spans="1:2" x14ac:dyDescent="0.25">
      <c r="A12928" s="62">
        <v>51142211</v>
      </c>
      <c r="B12928" s="63" t="s">
        <v>6699</v>
      </c>
    </row>
    <row r="12929" spans="1:2" x14ac:dyDescent="0.25">
      <c r="A12929" s="62">
        <v>51142212</v>
      </c>
      <c r="B12929" s="63" t="s">
        <v>10710</v>
      </c>
    </row>
    <row r="12930" spans="1:2" x14ac:dyDescent="0.25">
      <c r="A12930" s="62">
        <v>51142213</v>
      </c>
      <c r="B12930" s="63" t="s">
        <v>7204</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7510</v>
      </c>
    </row>
    <row r="12935" spans="1:2" x14ac:dyDescent="0.25">
      <c r="A12935" s="62">
        <v>51142218</v>
      </c>
      <c r="B12935" s="63" t="s">
        <v>2330</v>
      </c>
    </row>
    <row r="12936" spans="1:2" x14ac:dyDescent="0.25">
      <c r="A12936" s="62">
        <v>51142219</v>
      </c>
      <c r="B12936" s="63" t="s">
        <v>5232</v>
      </c>
    </row>
    <row r="12937" spans="1:2" x14ac:dyDescent="0.25">
      <c r="A12937" s="62">
        <v>51142220</v>
      </c>
      <c r="B12937" s="63" t="s">
        <v>1707</v>
      </c>
    </row>
    <row r="12938" spans="1:2" x14ac:dyDescent="0.25">
      <c r="A12938" s="62">
        <v>51142221</v>
      </c>
      <c r="B12938" s="63" t="s">
        <v>1359</v>
      </c>
    </row>
    <row r="12939" spans="1:2" x14ac:dyDescent="0.25">
      <c r="A12939" s="62">
        <v>51142222</v>
      </c>
      <c r="B12939" s="63" t="s">
        <v>15837</v>
      </c>
    </row>
    <row r="12940" spans="1:2" x14ac:dyDescent="0.25">
      <c r="A12940" s="62">
        <v>51142223</v>
      </c>
      <c r="B12940" s="63" t="s">
        <v>5140</v>
      </c>
    </row>
    <row r="12941" spans="1:2" x14ac:dyDescent="0.25">
      <c r="A12941" s="62">
        <v>51142224</v>
      </c>
      <c r="B12941" s="63" t="s">
        <v>15175</v>
      </c>
    </row>
    <row r="12942" spans="1:2" x14ac:dyDescent="0.25">
      <c r="A12942" s="62">
        <v>51142225</v>
      </c>
      <c r="B12942" s="63" t="s">
        <v>11609</v>
      </c>
    </row>
    <row r="12943" spans="1:2" x14ac:dyDescent="0.25">
      <c r="A12943" s="62">
        <v>51142226</v>
      </c>
      <c r="B12943" s="63" t="s">
        <v>15802</v>
      </c>
    </row>
    <row r="12944" spans="1:2" x14ac:dyDescent="0.25">
      <c r="A12944" s="62">
        <v>51142227</v>
      </c>
      <c r="B12944" s="63" t="s">
        <v>14583</v>
      </c>
    </row>
    <row r="12945" spans="1:2" x14ac:dyDescent="0.25">
      <c r="A12945" s="62">
        <v>51142228</v>
      </c>
      <c r="B12945" s="63" t="s">
        <v>17566</v>
      </c>
    </row>
    <row r="12946" spans="1:2" x14ac:dyDescent="0.25">
      <c r="A12946" s="62">
        <v>51142229</v>
      </c>
      <c r="B12946" s="63" t="s">
        <v>7801</v>
      </c>
    </row>
    <row r="12947" spans="1:2" x14ac:dyDescent="0.25">
      <c r="A12947" s="62">
        <v>51142230</v>
      </c>
      <c r="B12947" s="63" t="s">
        <v>8614</v>
      </c>
    </row>
    <row r="12948" spans="1:2" x14ac:dyDescent="0.25">
      <c r="A12948" s="62">
        <v>51142231</v>
      </c>
      <c r="B12948" s="63" t="s">
        <v>16431</v>
      </c>
    </row>
    <row r="12949" spans="1:2" x14ac:dyDescent="0.25">
      <c r="A12949" s="62">
        <v>51142232</v>
      </c>
      <c r="B12949" s="63" t="s">
        <v>2369</v>
      </c>
    </row>
    <row r="12950" spans="1:2" x14ac:dyDescent="0.25">
      <c r="A12950" s="62">
        <v>51142233</v>
      </c>
      <c r="B12950" s="63" t="s">
        <v>8403</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5126</v>
      </c>
    </row>
    <row r="12954" spans="1:2" x14ac:dyDescent="0.25">
      <c r="A12954" s="62">
        <v>51142237</v>
      </c>
      <c r="B12954" s="63" t="s">
        <v>1791</v>
      </c>
    </row>
    <row r="12955" spans="1:2" x14ac:dyDescent="0.25">
      <c r="A12955" s="62">
        <v>51142301</v>
      </c>
      <c r="B12955" s="63" t="s">
        <v>8626</v>
      </c>
    </row>
    <row r="12956" spans="1:2" x14ac:dyDescent="0.25">
      <c r="A12956" s="62">
        <v>51142302</v>
      </c>
      <c r="B12956" s="63" t="s">
        <v>17153</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10576</v>
      </c>
    </row>
    <row r="12960" spans="1:2" x14ac:dyDescent="0.25">
      <c r="A12960" s="62">
        <v>51142401</v>
      </c>
      <c r="B12960" s="63" t="s">
        <v>1513</v>
      </c>
    </row>
    <row r="12961" spans="1:2" x14ac:dyDescent="0.25">
      <c r="A12961" s="62">
        <v>51142402</v>
      </c>
      <c r="B12961" s="63" t="s">
        <v>15481</v>
      </c>
    </row>
    <row r="12962" spans="1:2" x14ac:dyDescent="0.25">
      <c r="A12962" s="62">
        <v>51142403</v>
      </c>
      <c r="B12962" s="63" t="s">
        <v>6155</v>
      </c>
    </row>
    <row r="12963" spans="1:2" x14ac:dyDescent="0.25">
      <c r="A12963" s="62">
        <v>51142404</v>
      </c>
      <c r="B12963" s="63" t="s">
        <v>16280</v>
      </c>
    </row>
    <row r="12964" spans="1:2" x14ac:dyDescent="0.25">
      <c r="A12964" s="62">
        <v>51142405</v>
      </c>
      <c r="B12964" s="63" t="s">
        <v>10397</v>
      </c>
    </row>
    <row r="12965" spans="1:2" x14ac:dyDescent="0.25">
      <c r="A12965" s="62">
        <v>51142406</v>
      </c>
      <c r="B12965" s="63" t="s">
        <v>4980</v>
      </c>
    </row>
    <row r="12966" spans="1:2" x14ac:dyDescent="0.25">
      <c r="A12966" s="62">
        <v>51142407</v>
      </c>
      <c r="B12966" s="63" t="s">
        <v>14655</v>
      </c>
    </row>
    <row r="12967" spans="1:2" x14ac:dyDescent="0.25">
      <c r="A12967" s="62">
        <v>51142408</v>
      </c>
      <c r="B12967" s="63" t="s">
        <v>7698</v>
      </c>
    </row>
    <row r="12968" spans="1:2" x14ac:dyDescent="0.25">
      <c r="A12968" s="62">
        <v>51142409</v>
      </c>
      <c r="B12968" s="63" t="s">
        <v>2677</v>
      </c>
    </row>
    <row r="12969" spans="1:2" x14ac:dyDescent="0.25">
      <c r="A12969" s="62">
        <v>51142410</v>
      </c>
      <c r="B12969" s="63" t="s">
        <v>15195</v>
      </c>
    </row>
    <row r="12970" spans="1:2" x14ac:dyDescent="0.25">
      <c r="A12970" s="62">
        <v>51142411</v>
      </c>
      <c r="B12970" s="63" t="s">
        <v>3298</v>
      </c>
    </row>
    <row r="12971" spans="1:2" x14ac:dyDescent="0.25">
      <c r="A12971" s="62">
        <v>51142412</v>
      </c>
      <c r="B12971" s="63" t="s">
        <v>5234</v>
      </c>
    </row>
    <row r="12972" spans="1:2" x14ac:dyDescent="0.25">
      <c r="A12972" s="62">
        <v>51142413</v>
      </c>
      <c r="B12972" s="63" t="s">
        <v>3459</v>
      </c>
    </row>
    <row r="12973" spans="1:2" x14ac:dyDescent="0.25">
      <c r="A12973" s="62">
        <v>51142414</v>
      </c>
      <c r="B12973" s="63" t="s">
        <v>4953</v>
      </c>
    </row>
    <row r="12974" spans="1:2" x14ac:dyDescent="0.25">
      <c r="A12974" s="62">
        <v>51142501</v>
      </c>
      <c r="B12974" s="63" t="s">
        <v>12050</v>
      </c>
    </row>
    <row r="12975" spans="1:2" x14ac:dyDescent="0.25">
      <c r="A12975" s="62">
        <v>51142502</v>
      </c>
      <c r="B12975" s="63" t="s">
        <v>9117</v>
      </c>
    </row>
    <row r="12976" spans="1:2" x14ac:dyDescent="0.25">
      <c r="A12976" s="62">
        <v>51142503</v>
      </c>
      <c r="B12976" s="63" t="s">
        <v>6401</v>
      </c>
    </row>
    <row r="12977" spans="1:2" x14ac:dyDescent="0.25">
      <c r="A12977" s="62">
        <v>51142504</v>
      </c>
      <c r="B12977" s="63" t="s">
        <v>14635</v>
      </c>
    </row>
    <row r="12978" spans="1:2" x14ac:dyDescent="0.25">
      <c r="A12978" s="62">
        <v>51142505</v>
      </c>
      <c r="B12978" s="63" t="s">
        <v>18320</v>
      </c>
    </row>
    <row r="12979" spans="1:2" x14ac:dyDescent="0.25">
      <c r="A12979" s="62">
        <v>51142506</v>
      </c>
      <c r="B12979" s="63" t="s">
        <v>5681</v>
      </c>
    </row>
    <row r="12980" spans="1:2" x14ac:dyDescent="0.25">
      <c r="A12980" s="62">
        <v>51142507</v>
      </c>
      <c r="B12980" s="63" t="s">
        <v>11731</v>
      </c>
    </row>
    <row r="12981" spans="1:2" x14ac:dyDescent="0.25">
      <c r="A12981" s="62">
        <v>51142508</v>
      </c>
      <c r="B12981" s="63" t="s">
        <v>17141</v>
      </c>
    </row>
    <row r="12982" spans="1:2" x14ac:dyDescent="0.25">
      <c r="A12982" s="62">
        <v>51142509</v>
      </c>
      <c r="B12982" s="63" t="s">
        <v>5680</v>
      </c>
    </row>
    <row r="12983" spans="1:2" x14ac:dyDescent="0.25">
      <c r="A12983" s="62">
        <v>51142510</v>
      </c>
      <c r="B12983" s="63" t="s">
        <v>3433</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11720</v>
      </c>
    </row>
    <row r="12987" spans="1:2" x14ac:dyDescent="0.25">
      <c r="A12987" s="62">
        <v>51142604</v>
      </c>
      <c r="B12987" s="63" t="s">
        <v>10063</v>
      </c>
    </row>
    <row r="12988" spans="1:2" x14ac:dyDescent="0.25">
      <c r="A12988" s="62">
        <v>51142605</v>
      </c>
      <c r="B12988" s="63" t="s">
        <v>15120</v>
      </c>
    </row>
    <row r="12989" spans="1:2" x14ac:dyDescent="0.25">
      <c r="A12989" s="62">
        <v>51142606</v>
      </c>
      <c r="B12989" s="63" t="s">
        <v>7583</v>
      </c>
    </row>
    <row r="12990" spans="1:2" x14ac:dyDescent="0.25">
      <c r="A12990" s="62">
        <v>51142607</v>
      </c>
      <c r="B12990" s="63" t="s">
        <v>13648</v>
      </c>
    </row>
    <row r="12991" spans="1:2" x14ac:dyDescent="0.25">
      <c r="A12991" s="62">
        <v>51142608</v>
      </c>
      <c r="B12991" s="63" t="s">
        <v>11648</v>
      </c>
    </row>
    <row r="12992" spans="1:2" x14ac:dyDescent="0.25">
      <c r="A12992" s="62">
        <v>51142609</v>
      </c>
      <c r="B12992" s="63" t="s">
        <v>4859</v>
      </c>
    </row>
    <row r="12993" spans="1:2" x14ac:dyDescent="0.25">
      <c r="A12993" s="62">
        <v>51142610</v>
      </c>
      <c r="B12993" s="63" t="s">
        <v>3235</v>
      </c>
    </row>
    <row r="12994" spans="1:2" x14ac:dyDescent="0.25">
      <c r="A12994" s="62">
        <v>51142611</v>
      </c>
      <c r="B12994" s="63" t="s">
        <v>12683</v>
      </c>
    </row>
    <row r="12995" spans="1:2" x14ac:dyDescent="0.25">
      <c r="A12995" s="62">
        <v>51142612</v>
      </c>
      <c r="B12995" s="63" t="s">
        <v>11003</v>
      </c>
    </row>
    <row r="12996" spans="1:2" x14ac:dyDescent="0.25">
      <c r="A12996" s="62">
        <v>51142613</v>
      </c>
      <c r="B12996" s="63" t="s">
        <v>16975</v>
      </c>
    </row>
    <row r="12997" spans="1:2" x14ac:dyDescent="0.25">
      <c r="A12997" s="62">
        <v>51142614</v>
      </c>
      <c r="B12997" s="63" t="s">
        <v>11398</v>
      </c>
    </row>
    <row r="12998" spans="1:2" x14ac:dyDescent="0.25">
      <c r="A12998" s="62">
        <v>51142615</v>
      </c>
      <c r="B12998" s="63" t="s">
        <v>16712</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3077</v>
      </c>
    </row>
    <row r="13002" spans="1:2" x14ac:dyDescent="0.25">
      <c r="A13002" s="62">
        <v>51142619</v>
      </c>
      <c r="B13002" s="63" t="s">
        <v>2577</v>
      </c>
    </row>
    <row r="13003" spans="1:2" x14ac:dyDescent="0.25">
      <c r="A13003" s="62">
        <v>51142701</v>
      </c>
      <c r="B13003" s="63" t="s">
        <v>2777</v>
      </c>
    </row>
    <row r="13004" spans="1:2" x14ac:dyDescent="0.25">
      <c r="A13004" s="62">
        <v>51142702</v>
      </c>
      <c r="B13004" s="63" t="s">
        <v>8137</v>
      </c>
    </row>
    <row r="13005" spans="1:2" x14ac:dyDescent="0.25">
      <c r="A13005" s="62">
        <v>51142801</v>
      </c>
      <c r="B13005" s="63" t="s">
        <v>14550</v>
      </c>
    </row>
    <row r="13006" spans="1:2" x14ac:dyDescent="0.25">
      <c r="A13006" s="62">
        <v>51142901</v>
      </c>
      <c r="B13006" s="63" t="s">
        <v>4855</v>
      </c>
    </row>
    <row r="13007" spans="1:2" x14ac:dyDescent="0.25">
      <c r="A13007" s="62">
        <v>51142902</v>
      </c>
      <c r="B13007" s="63" t="s">
        <v>13615</v>
      </c>
    </row>
    <row r="13008" spans="1:2" x14ac:dyDescent="0.25">
      <c r="A13008" s="62">
        <v>51142903</v>
      </c>
      <c r="B13008" s="63" t="s">
        <v>3404</v>
      </c>
    </row>
    <row r="13009" spans="1:2" x14ac:dyDescent="0.25">
      <c r="A13009" s="62">
        <v>51142904</v>
      </c>
      <c r="B13009" s="63" t="s">
        <v>17228</v>
      </c>
    </row>
    <row r="13010" spans="1:2" x14ac:dyDescent="0.25">
      <c r="A13010" s="62">
        <v>51142905</v>
      </c>
      <c r="B13010" s="63" t="s">
        <v>13190</v>
      </c>
    </row>
    <row r="13011" spans="1:2" x14ac:dyDescent="0.25">
      <c r="A13011" s="62">
        <v>51142906</v>
      </c>
      <c r="B13011" s="63" t="s">
        <v>6476</v>
      </c>
    </row>
    <row r="13012" spans="1:2" x14ac:dyDescent="0.25">
      <c r="A13012" s="62">
        <v>51142907</v>
      </c>
      <c r="B13012" s="63" t="s">
        <v>1254</v>
      </c>
    </row>
    <row r="13013" spans="1:2" x14ac:dyDescent="0.25">
      <c r="A13013" s="62">
        <v>51142908</v>
      </c>
      <c r="B13013" s="63" t="s">
        <v>18759</v>
      </c>
    </row>
    <row r="13014" spans="1:2" x14ac:dyDescent="0.25">
      <c r="A13014" s="62">
        <v>51142909</v>
      </c>
      <c r="B13014" s="63" t="s">
        <v>1454</v>
      </c>
    </row>
    <row r="13015" spans="1:2" x14ac:dyDescent="0.25">
      <c r="A13015" s="62">
        <v>51142910</v>
      </c>
      <c r="B13015" s="63" t="s">
        <v>9838</v>
      </c>
    </row>
    <row r="13016" spans="1:2" x14ac:dyDescent="0.25">
      <c r="A13016" s="62">
        <v>51142911</v>
      </c>
      <c r="B13016" s="63" t="s">
        <v>14588</v>
      </c>
    </row>
    <row r="13017" spans="1:2" x14ac:dyDescent="0.25">
      <c r="A13017" s="62">
        <v>51142912</v>
      </c>
      <c r="B13017" s="63" t="s">
        <v>1010</v>
      </c>
    </row>
    <row r="13018" spans="1:2" x14ac:dyDescent="0.25">
      <c r="A13018" s="62">
        <v>51142913</v>
      </c>
      <c r="B13018" s="63" t="s">
        <v>6397</v>
      </c>
    </row>
    <row r="13019" spans="1:2" x14ac:dyDescent="0.25">
      <c r="A13019" s="62">
        <v>51142914</v>
      </c>
      <c r="B13019" s="63" t="s">
        <v>13685</v>
      </c>
    </row>
    <row r="13020" spans="1:2" x14ac:dyDescent="0.25">
      <c r="A13020" s="62">
        <v>51142915</v>
      </c>
      <c r="B13020" s="63" t="s">
        <v>12699</v>
      </c>
    </row>
    <row r="13021" spans="1:2" x14ac:dyDescent="0.25">
      <c r="A13021" s="62">
        <v>51142916</v>
      </c>
      <c r="B13021" s="63" t="s">
        <v>7688</v>
      </c>
    </row>
    <row r="13022" spans="1:2" x14ac:dyDescent="0.25">
      <c r="A13022" s="62">
        <v>51142917</v>
      </c>
      <c r="B13022" s="63" t="s">
        <v>10042</v>
      </c>
    </row>
    <row r="13023" spans="1:2" x14ac:dyDescent="0.25">
      <c r="A13023" s="62">
        <v>51142918</v>
      </c>
      <c r="B13023" s="63" t="s">
        <v>8021</v>
      </c>
    </row>
    <row r="13024" spans="1:2" x14ac:dyDescent="0.25">
      <c r="A13024" s="62">
        <v>51142919</v>
      </c>
      <c r="B13024" s="63" t="s">
        <v>10967</v>
      </c>
    </row>
    <row r="13025" spans="1:2" x14ac:dyDescent="0.25">
      <c r="A13025" s="62">
        <v>51142920</v>
      </c>
      <c r="B13025" s="63" t="s">
        <v>2307</v>
      </c>
    </row>
    <row r="13026" spans="1:2" x14ac:dyDescent="0.25">
      <c r="A13026" s="62">
        <v>51142921</v>
      </c>
      <c r="B13026" s="63" t="s">
        <v>14470</v>
      </c>
    </row>
    <row r="13027" spans="1:2" x14ac:dyDescent="0.25">
      <c r="A13027" s="62">
        <v>51142922</v>
      </c>
      <c r="B13027" s="63" t="s">
        <v>6753</v>
      </c>
    </row>
    <row r="13028" spans="1:2" x14ac:dyDescent="0.25">
      <c r="A13028" s="62">
        <v>51142923</v>
      </c>
      <c r="B13028" s="63" t="s">
        <v>3326</v>
      </c>
    </row>
    <row r="13029" spans="1:2" x14ac:dyDescent="0.25">
      <c r="A13029" s="62">
        <v>51142924</v>
      </c>
      <c r="B13029" s="63" t="s">
        <v>5394</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7636</v>
      </c>
    </row>
    <row r="13035" spans="1:2" x14ac:dyDescent="0.25">
      <c r="A13035" s="62">
        <v>51142930</v>
      </c>
      <c r="B13035" s="63" t="s">
        <v>18330</v>
      </c>
    </row>
    <row r="13036" spans="1:2" x14ac:dyDescent="0.25">
      <c r="A13036" s="62">
        <v>51142931</v>
      </c>
      <c r="B13036" s="63" t="s">
        <v>2551</v>
      </c>
    </row>
    <row r="13037" spans="1:2" x14ac:dyDescent="0.25">
      <c r="A13037" s="62">
        <v>51142932</v>
      </c>
      <c r="B13037" s="63" t="s">
        <v>2980</v>
      </c>
    </row>
    <row r="13038" spans="1:2" x14ac:dyDescent="0.25">
      <c r="A13038" s="62">
        <v>51142933</v>
      </c>
      <c r="B13038" s="63" t="s">
        <v>4727</v>
      </c>
    </row>
    <row r="13039" spans="1:2" x14ac:dyDescent="0.25">
      <c r="A13039" s="62">
        <v>51142934</v>
      </c>
      <c r="B13039" s="63" t="s">
        <v>5773</v>
      </c>
    </row>
    <row r="13040" spans="1:2" x14ac:dyDescent="0.25">
      <c r="A13040" s="62">
        <v>51142935</v>
      </c>
      <c r="B13040" s="63" t="s">
        <v>4537</v>
      </c>
    </row>
    <row r="13041" spans="1:2" x14ac:dyDescent="0.25">
      <c r="A13041" s="62">
        <v>51142936</v>
      </c>
      <c r="B13041" s="63" t="s">
        <v>15838</v>
      </c>
    </row>
    <row r="13042" spans="1:2" x14ac:dyDescent="0.25">
      <c r="A13042" s="62">
        <v>51142937</v>
      </c>
      <c r="B13042" s="63" t="s">
        <v>2572</v>
      </c>
    </row>
    <row r="13043" spans="1:2" x14ac:dyDescent="0.25">
      <c r="A13043" s="62">
        <v>51142938</v>
      </c>
      <c r="B13043" s="63" t="s">
        <v>11953</v>
      </c>
    </row>
    <row r="13044" spans="1:2" x14ac:dyDescent="0.25">
      <c r="A13044" s="62">
        <v>51142939</v>
      </c>
      <c r="B13044" s="63" t="s">
        <v>14765</v>
      </c>
    </row>
    <row r="13045" spans="1:2" x14ac:dyDescent="0.25">
      <c r="A13045" s="62">
        <v>51142940</v>
      </c>
      <c r="B13045" s="63" t="s">
        <v>17772</v>
      </c>
    </row>
    <row r="13046" spans="1:2" x14ac:dyDescent="0.25">
      <c r="A13046" s="62">
        <v>51142941</v>
      </c>
      <c r="B13046" s="63" t="s">
        <v>11481</v>
      </c>
    </row>
    <row r="13047" spans="1:2" x14ac:dyDescent="0.25">
      <c r="A13047" s="62">
        <v>51142942</v>
      </c>
      <c r="B13047" s="63" t="s">
        <v>3440</v>
      </c>
    </row>
    <row r="13048" spans="1:2" x14ac:dyDescent="0.25">
      <c r="A13048" s="62">
        <v>51142943</v>
      </c>
      <c r="B13048" s="63" t="s">
        <v>9717</v>
      </c>
    </row>
    <row r="13049" spans="1:2" x14ac:dyDescent="0.25">
      <c r="A13049" s="62">
        <v>51142944</v>
      </c>
      <c r="B13049" s="63" t="s">
        <v>2283</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12641</v>
      </c>
    </row>
    <row r="13053" spans="1:2" x14ac:dyDescent="0.25">
      <c r="A13053" s="62">
        <v>51151501</v>
      </c>
      <c r="B13053" s="63" t="s">
        <v>6662</v>
      </c>
    </row>
    <row r="13054" spans="1:2" x14ac:dyDescent="0.25">
      <c r="A13054" s="62">
        <v>51151502</v>
      </c>
      <c r="B13054" s="63" t="s">
        <v>2987</v>
      </c>
    </row>
    <row r="13055" spans="1:2" x14ac:dyDescent="0.25">
      <c r="A13055" s="62">
        <v>51151503</v>
      </c>
      <c r="B13055" s="63" t="s">
        <v>4417</v>
      </c>
    </row>
    <row r="13056" spans="1:2" x14ac:dyDescent="0.25">
      <c r="A13056" s="62">
        <v>51151504</v>
      </c>
      <c r="B13056" s="63" t="s">
        <v>16969</v>
      </c>
    </row>
    <row r="13057" spans="1:2" x14ac:dyDescent="0.25">
      <c r="A13057" s="62">
        <v>51151505</v>
      </c>
      <c r="B13057" s="63" t="s">
        <v>15381</v>
      </c>
    </row>
    <row r="13058" spans="1:2" x14ac:dyDescent="0.25">
      <c r="A13058" s="62">
        <v>51151506</v>
      </c>
      <c r="B13058" s="63" t="s">
        <v>7353</v>
      </c>
    </row>
    <row r="13059" spans="1:2" x14ac:dyDescent="0.25">
      <c r="A13059" s="62">
        <v>51151507</v>
      </c>
      <c r="B13059" s="63" t="s">
        <v>5809</v>
      </c>
    </row>
    <row r="13060" spans="1:2" x14ac:dyDescent="0.25">
      <c r="A13060" s="62">
        <v>51151508</v>
      </c>
      <c r="B13060" s="63" t="s">
        <v>4265</v>
      </c>
    </row>
    <row r="13061" spans="1:2" x14ac:dyDescent="0.25">
      <c r="A13061" s="62">
        <v>51151509</v>
      </c>
      <c r="B13061" s="63" t="s">
        <v>18462</v>
      </c>
    </row>
    <row r="13062" spans="1:2" x14ac:dyDescent="0.25">
      <c r="A13062" s="62">
        <v>51151510</v>
      </c>
      <c r="B13062" s="63" t="s">
        <v>13348</v>
      </c>
    </row>
    <row r="13063" spans="1:2" x14ac:dyDescent="0.25">
      <c r="A13063" s="62">
        <v>51151511</v>
      </c>
      <c r="B13063" s="63" t="s">
        <v>17658</v>
      </c>
    </row>
    <row r="13064" spans="1:2" x14ac:dyDescent="0.25">
      <c r="A13064" s="62">
        <v>51151512</v>
      </c>
      <c r="B13064" s="63" t="s">
        <v>3071</v>
      </c>
    </row>
    <row r="13065" spans="1:2" x14ac:dyDescent="0.25">
      <c r="A13065" s="62">
        <v>51151513</v>
      </c>
      <c r="B13065" s="63" t="s">
        <v>1277</v>
      </c>
    </row>
    <row r="13066" spans="1:2" x14ac:dyDescent="0.25">
      <c r="A13066" s="62">
        <v>51151514</v>
      </c>
      <c r="B13066" s="63" t="s">
        <v>11107</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16205</v>
      </c>
    </row>
    <row r="13070" spans="1:2" x14ac:dyDescent="0.25">
      <c r="A13070" s="62">
        <v>51151518</v>
      </c>
      <c r="B13070" s="63" t="s">
        <v>11322</v>
      </c>
    </row>
    <row r="13071" spans="1:2" x14ac:dyDescent="0.25">
      <c r="A13071" s="62">
        <v>51151601</v>
      </c>
      <c r="B13071" s="63" t="s">
        <v>16190</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9509</v>
      </c>
    </row>
    <row r="13075" spans="1:2" x14ac:dyDescent="0.25">
      <c r="A13075" s="62">
        <v>51151605</v>
      </c>
      <c r="B13075" s="63" t="s">
        <v>9775</v>
      </c>
    </row>
    <row r="13076" spans="1:2" x14ac:dyDescent="0.25">
      <c r="A13076" s="62">
        <v>51151606</v>
      </c>
      <c r="B13076" s="63" t="s">
        <v>2737</v>
      </c>
    </row>
    <row r="13077" spans="1:2" x14ac:dyDescent="0.25">
      <c r="A13077" s="62">
        <v>51151607</v>
      </c>
      <c r="B13077" s="63" t="s">
        <v>1357</v>
      </c>
    </row>
    <row r="13078" spans="1:2" x14ac:dyDescent="0.25">
      <c r="A13078" s="62">
        <v>51151608</v>
      </c>
      <c r="B13078" s="63" t="s">
        <v>10135</v>
      </c>
    </row>
    <row r="13079" spans="1:2" x14ac:dyDescent="0.25">
      <c r="A13079" s="62">
        <v>51151609</v>
      </c>
      <c r="B13079" s="63" t="s">
        <v>5169</v>
      </c>
    </row>
    <row r="13080" spans="1:2" x14ac:dyDescent="0.25">
      <c r="A13080" s="62">
        <v>51151610</v>
      </c>
      <c r="B13080" s="63" t="s">
        <v>1193</v>
      </c>
    </row>
    <row r="13081" spans="1:2" x14ac:dyDescent="0.25">
      <c r="A13081" s="62">
        <v>51151611</v>
      </c>
      <c r="B13081" s="63" t="s">
        <v>4607</v>
      </c>
    </row>
    <row r="13082" spans="1:2" x14ac:dyDescent="0.25">
      <c r="A13082" s="62">
        <v>51151612</v>
      </c>
      <c r="B13082" s="63" t="s">
        <v>18600</v>
      </c>
    </row>
    <row r="13083" spans="1:2" x14ac:dyDescent="0.25">
      <c r="A13083" s="62">
        <v>51151613</v>
      </c>
      <c r="B13083" s="63" t="s">
        <v>12868</v>
      </c>
    </row>
    <row r="13084" spans="1:2" x14ac:dyDescent="0.25">
      <c r="A13084" s="62">
        <v>51151614</v>
      </c>
      <c r="B13084" s="63" t="s">
        <v>5066</v>
      </c>
    </row>
    <row r="13085" spans="1:2" x14ac:dyDescent="0.25">
      <c r="A13085" s="62">
        <v>51151615</v>
      </c>
      <c r="B13085" s="63" t="s">
        <v>2288</v>
      </c>
    </row>
    <row r="13086" spans="1:2" x14ac:dyDescent="0.25">
      <c r="A13086" s="62">
        <v>51151616</v>
      </c>
      <c r="B13086" s="63" t="s">
        <v>17079</v>
      </c>
    </row>
    <row r="13087" spans="1:2" x14ac:dyDescent="0.25">
      <c r="A13087" s="62">
        <v>51151701</v>
      </c>
      <c r="B13087" s="63" t="s">
        <v>7995</v>
      </c>
    </row>
    <row r="13088" spans="1:2" x14ac:dyDescent="0.25">
      <c r="A13088" s="62">
        <v>51151702</v>
      </c>
      <c r="B13088" s="63" t="s">
        <v>2548</v>
      </c>
    </row>
    <row r="13089" spans="1:2" x14ac:dyDescent="0.25">
      <c r="A13089" s="62">
        <v>51151703</v>
      </c>
      <c r="B13089" s="63" t="s">
        <v>9236</v>
      </c>
    </row>
    <row r="13090" spans="1:2" x14ac:dyDescent="0.25">
      <c r="A13090" s="62">
        <v>51151704</v>
      </c>
      <c r="B13090" s="63" t="s">
        <v>3207</v>
      </c>
    </row>
    <row r="13091" spans="1:2" x14ac:dyDescent="0.25">
      <c r="A13091" s="62">
        <v>51151705</v>
      </c>
      <c r="B13091" s="63" t="s">
        <v>3741</v>
      </c>
    </row>
    <row r="13092" spans="1:2" x14ac:dyDescent="0.25">
      <c r="A13092" s="62">
        <v>51151706</v>
      </c>
      <c r="B13092" s="63" t="s">
        <v>3061</v>
      </c>
    </row>
    <row r="13093" spans="1:2" x14ac:dyDescent="0.25">
      <c r="A13093" s="62">
        <v>51151707</v>
      </c>
      <c r="B13093" s="63" t="s">
        <v>12747</v>
      </c>
    </row>
    <row r="13094" spans="1:2" x14ac:dyDescent="0.25">
      <c r="A13094" s="62">
        <v>51151708</v>
      </c>
      <c r="B13094" s="63" t="s">
        <v>2148</v>
      </c>
    </row>
    <row r="13095" spans="1:2" x14ac:dyDescent="0.25">
      <c r="A13095" s="62">
        <v>51151709</v>
      </c>
      <c r="B13095" s="63" t="s">
        <v>2328</v>
      </c>
    </row>
    <row r="13096" spans="1:2" x14ac:dyDescent="0.25">
      <c r="A13096" s="62">
        <v>51151710</v>
      </c>
      <c r="B13096" s="63" t="s">
        <v>9515</v>
      </c>
    </row>
    <row r="13097" spans="1:2" x14ac:dyDescent="0.25">
      <c r="A13097" s="62">
        <v>51151711</v>
      </c>
      <c r="B13097" s="63" t="s">
        <v>6015</v>
      </c>
    </row>
    <row r="13098" spans="1:2" x14ac:dyDescent="0.25">
      <c r="A13098" s="62">
        <v>51151712</v>
      </c>
      <c r="B13098" s="63" t="s">
        <v>9643</v>
      </c>
    </row>
    <row r="13099" spans="1:2" x14ac:dyDescent="0.25">
      <c r="A13099" s="62">
        <v>51151713</v>
      </c>
      <c r="B13099" s="63" t="s">
        <v>3079</v>
      </c>
    </row>
    <row r="13100" spans="1:2" x14ac:dyDescent="0.25">
      <c r="A13100" s="62">
        <v>51151714</v>
      </c>
      <c r="B13100" s="63" t="s">
        <v>5065</v>
      </c>
    </row>
    <row r="13101" spans="1:2" x14ac:dyDescent="0.25">
      <c r="A13101" s="62">
        <v>51151715</v>
      </c>
      <c r="B13101" s="63" t="s">
        <v>14935</v>
      </c>
    </row>
    <row r="13102" spans="1:2" x14ac:dyDescent="0.25">
      <c r="A13102" s="62">
        <v>51151716</v>
      </c>
      <c r="B13102" s="63" t="s">
        <v>15474</v>
      </c>
    </row>
    <row r="13103" spans="1:2" x14ac:dyDescent="0.25">
      <c r="A13103" s="62">
        <v>51151717</v>
      </c>
      <c r="B13103" s="63" t="s">
        <v>16001</v>
      </c>
    </row>
    <row r="13104" spans="1:2" x14ac:dyDescent="0.25">
      <c r="A13104" s="62">
        <v>51151718</v>
      </c>
      <c r="B13104" s="63" t="s">
        <v>9017</v>
      </c>
    </row>
    <row r="13105" spans="1:2" x14ac:dyDescent="0.25">
      <c r="A13105" s="62">
        <v>51151719</v>
      </c>
      <c r="B13105" s="63" t="s">
        <v>4976</v>
      </c>
    </row>
    <row r="13106" spans="1:2" x14ac:dyDescent="0.25">
      <c r="A13106" s="62">
        <v>51151720</v>
      </c>
      <c r="B13106" s="63" t="s">
        <v>3132</v>
      </c>
    </row>
    <row r="13107" spans="1:2" x14ac:dyDescent="0.25">
      <c r="A13107" s="62">
        <v>51151721</v>
      </c>
      <c r="B13107" s="63" t="s">
        <v>2992</v>
      </c>
    </row>
    <row r="13108" spans="1:2" x14ac:dyDescent="0.25">
      <c r="A13108" s="62">
        <v>51151722</v>
      </c>
      <c r="B13108" s="63" t="s">
        <v>16904</v>
      </c>
    </row>
    <row r="13109" spans="1:2" x14ac:dyDescent="0.25">
      <c r="A13109" s="62">
        <v>51151723</v>
      </c>
      <c r="B13109" s="63" t="s">
        <v>14679</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11357</v>
      </c>
    </row>
    <row r="13113" spans="1:2" x14ac:dyDescent="0.25">
      <c r="A13113" s="62">
        <v>51151727</v>
      </c>
      <c r="B13113" s="63" t="s">
        <v>7597</v>
      </c>
    </row>
    <row r="13114" spans="1:2" x14ac:dyDescent="0.25">
      <c r="A13114" s="62">
        <v>51151728</v>
      </c>
      <c r="B13114" s="63" t="s">
        <v>16135</v>
      </c>
    </row>
    <row r="13115" spans="1:2" x14ac:dyDescent="0.25">
      <c r="A13115" s="62">
        <v>51151729</v>
      </c>
      <c r="B13115" s="63" t="s">
        <v>14031</v>
      </c>
    </row>
    <row r="13116" spans="1:2" x14ac:dyDescent="0.25">
      <c r="A13116" s="62">
        <v>51151730</v>
      </c>
      <c r="B13116" s="63" t="s">
        <v>12834</v>
      </c>
    </row>
    <row r="13117" spans="1:2" x14ac:dyDescent="0.25">
      <c r="A13117" s="62">
        <v>51151731</v>
      </c>
      <c r="B13117" s="63" t="s">
        <v>10418</v>
      </c>
    </row>
    <row r="13118" spans="1:2" x14ac:dyDescent="0.25">
      <c r="A13118" s="62">
        <v>51151732</v>
      </c>
      <c r="B13118" s="63" t="s">
        <v>16668</v>
      </c>
    </row>
    <row r="13119" spans="1:2" x14ac:dyDescent="0.25">
      <c r="A13119" s="62">
        <v>51151733</v>
      </c>
      <c r="B13119" s="63" t="s">
        <v>2947</v>
      </c>
    </row>
    <row r="13120" spans="1:2" x14ac:dyDescent="0.25">
      <c r="A13120" s="62">
        <v>51151734</v>
      </c>
      <c r="B13120" s="63" t="s">
        <v>15240</v>
      </c>
    </row>
    <row r="13121" spans="1:2" x14ac:dyDescent="0.25">
      <c r="A13121" s="62">
        <v>51151735</v>
      </c>
      <c r="B13121" s="63" t="s">
        <v>1959</v>
      </c>
    </row>
    <row r="13122" spans="1:2" x14ac:dyDescent="0.25">
      <c r="A13122" s="62">
        <v>51151736</v>
      </c>
      <c r="B13122" s="63" t="s">
        <v>61</v>
      </c>
    </row>
    <row r="13123" spans="1:2" x14ac:dyDescent="0.25">
      <c r="A13123" s="62">
        <v>51151737</v>
      </c>
      <c r="B13123" s="63" t="s">
        <v>7013</v>
      </c>
    </row>
    <row r="13124" spans="1:2" x14ac:dyDescent="0.25">
      <c r="A13124" s="62">
        <v>51151738</v>
      </c>
      <c r="B13124" s="63" t="s">
        <v>2217</v>
      </c>
    </row>
    <row r="13125" spans="1:2" x14ac:dyDescent="0.25">
      <c r="A13125" s="62">
        <v>51151739</v>
      </c>
      <c r="B13125" s="63" t="s">
        <v>18006</v>
      </c>
    </row>
    <row r="13126" spans="1:2" x14ac:dyDescent="0.25">
      <c r="A13126" s="62">
        <v>51151740</v>
      </c>
      <c r="B13126" s="63" t="s">
        <v>7842</v>
      </c>
    </row>
    <row r="13127" spans="1:2" x14ac:dyDescent="0.25">
      <c r="A13127" s="62">
        <v>51151741</v>
      </c>
      <c r="B13127" s="63" t="s">
        <v>11657</v>
      </c>
    </row>
    <row r="13128" spans="1:2" x14ac:dyDescent="0.25">
      <c r="A13128" s="62">
        <v>51151742</v>
      </c>
      <c r="B13128" s="63" t="s">
        <v>3650</v>
      </c>
    </row>
    <row r="13129" spans="1:2" x14ac:dyDescent="0.25">
      <c r="A13129" s="62">
        <v>51151743</v>
      </c>
      <c r="B13129" s="63" t="s">
        <v>6208</v>
      </c>
    </row>
    <row r="13130" spans="1:2" x14ac:dyDescent="0.25">
      <c r="A13130" s="62">
        <v>51151744</v>
      </c>
      <c r="B13130" s="63" t="s">
        <v>5073</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5484</v>
      </c>
    </row>
    <row r="13134" spans="1:2" x14ac:dyDescent="0.25">
      <c r="A13134" s="62">
        <v>51151748</v>
      </c>
      <c r="B13134" s="63" t="s">
        <v>15362</v>
      </c>
    </row>
    <row r="13135" spans="1:2" x14ac:dyDescent="0.25">
      <c r="A13135" s="62">
        <v>51151749</v>
      </c>
      <c r="B13135" s="63" t="s">
        <v>13638</v>
      </c>
    </row>
    <row r="13136" spans="1:2" x14ac:dyDescent="0.25">
      <c r="A13136" s="62">
        <v>51151801</v>
      </c>
      <c r="B13136" s="63" t="s">
        <v>8173</v>
      </c>
    </row>
    <row r="13137" spans="1:2" x14ac:dyDescent="0.25">
      <c r="A13137" s="62">
        <v>51151802</v>
      </c>
      <c r="B13137" s="63" t="s">
        <v>17861</v>
      </c>
    </row>
    <row r="13138" spans="1:2" x14ac:dyDescent="0.25">
      <c r="A13138" s="62">
        <v>51151803</v>
      </c>
      <c r="B13138" s="63" t="s">
        <v>7117</v>
      </c>
    </row>
    <row r="13139" spans="1:2" x14ac:dyDescent="0.25">
      <c r="A13139" s="62">
        <v>51151804</v>
      </c>
      <c r="B13139" s="63" t="s">
        <v>14673</v>
      </c>
    </row>
    <row r="13140" spans="1:2" x14ac:dyDescent="0.25">
      <c r="A13140" s="62">
        <v>51151805</v>
      </c>
      <c r="B13140" s="63" t="s">
        <v>5112</v>
      </c>
    </row>
    <row r="13141" spans="1:2" x14ac:dyDescent="0.25">
      <c r="A13141" s="62">
        <v>51151810</v>
      </c>
      <c r="B13141" s="63" t="s">
        <v>15685</v>
      </c>
    </row>
    <row r="13142" spans="1:2" x14ac:dyDescent="0.25">
      <c r="A13142" s="62">
        <v>51151811</v>
      </c>
      <c r="B13142" s="63" t="s">
        <v>12519</v>
      </c>
    </row>
    <row r="13143" spans="1:2" x14ac:dyDescent="0.25">
      <c r="A13143" s="62">
        <v>51151812</v>
      </c>
      <c r="B13143" s="63" t="s">
        <v>11363</v>
      </c>
    </row>
    <row r="13144" spans="1:2" x14ac:dyDescent="0.25">
      <c r="A13144" s="62">
        <v>51151813</v>
      </c>
      <c r="B13144" s="63" t="s">
        <v>14423</v>
      </c>
    </row>
    <row r="13145" spans="1:2" x14ac:dyDescent="0.25">
      <c r="A13145" s="62">
        <v>51151814</v>
      </c>
      <c r="B13145" s="63" t="s">
        <v>11268</v>
      </c>
    </row>
    <row r="13146" spans="1:2" x14ac:dyDescent="0.25">
      <c r="A13146" s="62">
        <v>51151815</v>
      </c>
      <c r="B13146" s="63" t="s">
        <v>4373</v>
      </c>
    </row>
    <row r="13147" spans="1:2" x14ac:dyDescent="0.25">
      <c r="A13147" s="62">
        <v>51151816</v>
      </c>
      <c r="B13147" s="63" t="s">
        <v>10098</v>
      </c>
    </row>
    <row r="13148" spans="1:2" x14ac:dyDescent="0.25">
      <c r="A13148" s="62">
        <v>51151817</v>
      </c>
      <c r="B13148" s="63" t="s">
        <v>12788</v>
      </c>
    </row>
    <row r="13149" spans="1:2" x14ac:dyDescent="0.25">
      <c r="A13149" s="62">
        <v>51151818</v>
      </c>
      <c r="B13149" s="63" t="s">
        <v>10077</v>
      </c>
    </row>
    <row r="13150" spans="1:2" x14ac:dyDescent="0.25">
      <c r="A13150" s="62">
        <v>51151819</v>
      </c>
      <c r="B13150" s="63" t="s">
        <v>16821</v>
      </c>
    </row>
    <row r="13151" spans="1:2" x14ac:dyDescent="0.25">
      <c r="A13151" s="62">
        <v>51151820</v>
      </c>
      <c r="B13151" s="63" t="s">
        <v>8601</v>
      </c>
    </row>
    <row r="13152" spans="1:2" x14ac:dyDescent="0.25">
      <c r="A13152" s="62">
        <v>51151821</v>
      </c>
      <c r="B13152" s="63" t="s">
        <v>17552</v>
      </c>
    </row>
    <row r="13153" spans="1:2" x14ac:dyDescent="0.25">
      <c r="A13153" s="62">
        <v>51151822</v>
      </c>
      <c r="B13153" s="63" t="s">
        <v>14512</v>
      </c>
    </row>
    <row r="13154" spans="1:2" x14ac:dyDescent="0.25">
      <c r="A13154" s="62">
        <v>51151823</v>
      </c>
      <c r="B13154" s="63" t="s">
        <v>17213</v>
      </c>
    </row>
    <row r="13155" spans="1:2" x14ac:dyDescent="0.25">
      <c r="A13155" s="62">
        <v>51151824</v>
      </c>
      <c r="B13155" s="63" t="s">
        <v>8177</v>
      </c>
    </row>
    <row r="13156" spans="1:2" x14ac:dyDescent="0.25">
      <c r="A13156" s="62">
        <v>51151825</v>
      </c>
      <c r="B13156" s="63" t="s">
        <v>9357</v>
      </c>
    </row>
    <row r="13157" spans="1:2" x14ac:dyDescent="0.25">
      <c r="A13157" s="62">
        <v>51151901</v>
      </c>
      <c r="B13157" s="63" t="s">
        <v>11487</v>
      </c>
    </row>
    <row r="13158" spans="1:2" x14ac:dyDescent="0.25">
      <c r="A13158" s="62">
        <v>51151902</v>
      </c>
      <c r="B13158" s="63" t="s">
        <v>8226</v>
      </c>
    </row>
    <row r="13159" spans="1:2" x14ac:dyDescent="0.25">
      <c r="A13159" s="62">
        <v>51151903</v>
      </c>
      <c r="B13159" s="63" t="s">
        <v>13038</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8249</v>
      </c>
    </row>
    <row r="13164" spans="1:2" x14ac:dyDescent="0.25">
      <c r="A13164" s="62">
        <v>51151908</v>
      </c>
      <c r="B13164" s="63" t="s">
        <v>17284</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5828</v>
      </c>
    </row>
    <row r="13169" spans="1:2" x14ac:dyDescent="0.25">
      <c r="A13169" s="62">
        <v>51151914</v>
      </c>
      <c r="B13169" s="63" t="s">
        <v>10623</v>
      </c>
    </row>
    <row r="13170" spans="1:2" x14ac:dyDescent="0.25">
      <c r="A13170" s="62">
        <v>51151915</v>
      </c>
      <c r="B13170" s="63" t="s">
        <v>17400</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2584</v>
      </c>
    </row>
    <row r="13174" spans="1:2" x14ac:dyDescent="0.25">
      <c r="A13174" s="62">
        <v>51152002</v>
      </c>
      <c r="B13174" s="63" t="s">
        <v>7142</v>
      </c>
    </row>
    <row r="13175" spans="1:2" x14ac:dyDescent="0.25">
      <c r="A13175" s="62">
        <v>51152003</v>
      </c>
      <c r="B13175" s="63" t="s">
        <v>15316</v>
      </c>
    </row>
    <row r="13176" spans="1:2" x14ac:dyDescent="0.25">
      <c r="A13176" s="62">
        <v>51152004</v>
      </c>
      <c r="B13176" s="63" t="s">
        <v>4858</v>
      </c>
    </row>
    <row r="13177" spans="1:2" x14ac:dyDescent="0.25">
      <c r="A13177" s="62">
        <v>51152005</v>
      </c>
      <c r="B13177" s="63" t="s">
        <v>17524</v>
      </c>
    </row>
    <row r="13178" spans="1:2" x14ac:dyDescent="0.25">
      <c r="A13178" s="62">
        <v>51152006</v>
      </c>
      <c r="B13178" s="63" t="s">
        <v>4488</v>
      </c>
    </row>
    <row r="13179" spans="1:2" x14ac:dyDescent="0.25">
      <c r="A13179" s="62">
        <v>51152007</v>
      </c>
      <c r="B13179" s="63" t="s">
        <v>17216</v>
      </c>
    </row>
    <row r="13180" spans="1:2" x14ac:dyDescent="0.25">
      <c r="A13180" s="62">
        <v>51152008</v>
      </c>
      <c r="B13180" s="63" t="s">
        <v>15418</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7190</v>
      </c>
    </row>
    <row r="13185" spans="1:2" x14ac:dyDescent="0.25">
      <c r="A13185" s="62">
        <v>51161501</v>
      </c>
      <c r="B13185" s="63" t="s">
        <v>15475</v>
      </c>
    </row>
    <row r="13186" spans="1:2" x14ac:dyDescent="0.25">
      <c r="A13186" s="62">
        <v>51161502</v>
      </c>
      <c r="B13186" s="63" t="s">
        <v>6525</v>
      </c>
    </row>
    <row r="13187" spans="1:2" x14ac:dyDescent="0.25">
      <c r="A13187" s="62">
        <v>51161503</v>
      </c>
      <c r="B13187" s="63" t="s">
        <v>6580</v>
      </c>
    </row>
    <row r="13188" spans="1:2" x14ac:dyDescent="0.25">
      <c r="A13188" s="62">
        <v>51161504</v>
      </c>
      <c r="B13188" s="63" t="s">
        <v>18069</v>
      </c>
    </row>
    <row r="13189" spans="1:2" x14ac:dyDescent="0.25">
      <c r="A13189" s="62">
        <v>51161505</v>
      </c>
      <c r="B13189" s="63" t="s">
        <v>16770</v>
      </c>
    </row>
    <row r="13190" spans="1:2" x14ac:dyDescent="0.25">
      <c r="A13190" s="62">
        <v>51161506</v>
      </c>
      <c r="B13190" s="63" t="s">
        <v>3617</v>
      </c>
    </row>
    <row r="13191" spans="1:2" x14ac:dyDescent="0.25">
      <c r="A13191" s="62">
        <v>51161507</v>
      </c>
      <c r="B13191" s="63" t="s">
        <v>4600</v>
      </c>
    </row>
    <row r="13192" spans="1:2" x14ac:dyDescent="0.25">
      <c r="A13192" s="62">
        <v>51161508</v>
      </c>
      <c r="B13192" s="63" t="s">
        <v>11645</v>
      </c>
    </row>
    <row r="13193" spans="1:2" x14ac:dyDescent="0.25">
      <c r="A13193" s="62">
        <v>51161510</v>
      </c>
      <c r="B13193" s="63" t="s">
        <v>16770</v>
      </c>
    </row>
    <row r="13194" spans="1:2" x14ac:dyDescent="0.25">
      <c r="A13194" s="62">
        <v>51161511</v>
      </c>
      <c r="B13194" s="63" t="s">
        <v>4138</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4270</v>
      </c>
    </row>
    <row r="13198" spans="1:2" x14ac:dyDescent="0.25">
      <c r="A13198" s="62">
        <v>51161516</v>
      </c>
      <c r="B13198" s="63" t="s">
        <v>11011</v>
      </c>
    </row>
    <row r="13199" spans="1:2" x14ac:dyDescent="0.25">
      <c r="A13199" s="62">
        <v>51161517</v>
      </c>
      <c r="B13199" s="63" t="s">
        <v>15618</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16816</v>
      </c>
    </row>
    <row r="13205" spans="1:2" x14ac:dyDescent="0.25">
      <c r="A13205" s="62">
        <v>51161607</v>
      </c>
      <c r="B13205" s="63" t="s">
        <v>8380</v>
      </c>
    </row>
    <row r="13206" spans="1:2" x14ac:dyDescent="0.25">
      <c r="A13206" s="62">
        <v>51161608</v>
      </c>
      <c r="B13206" s="63" t="s">
        <v>11164</v>
      </c>
    </row>
    <row r="13207" spans="1:2" x14ac:dyDescent="0.25">
      <c r="A13207" s="62">
        <v>51161609</v>
      </c>
      <c r="B13207" s="63" t="s">
        <v>5184</v>
      </c>
    </row>
    <row r="13208" spans="1:2" x14ac:dyDescent="0.25">
      <c r="A13208" s="62">
        <v>51161610</v>
      </c>
      <c r="B13208" s="63" t="s">
        <v>5785</v>
      </c>
    </row>
    <row r="13209" spans="1:2" x14ac:dyDescent="0.25">
      <c r="A13209" s="62">
        <v>51161611</v>
      </c>
      <c r="B13209" s="63" t="s">
        <v>16932</v>
      </c>
    </row>
    <row r="13210" spans="1:2" x14ac:dyDescent="0.25">
      <c r="A13210" s="62">
        <v>51161612</v>
      </c>
      <c r="B13210" s="63" t="s">
        <v>1609</v>
      </c>
    </row>
    <row r="13211" spans="1:2" x14ac:dyDescent="0.25">
      <c r="A13211" s="62">
        <v>51161613</v>
      </c>
      <c r="B13211" s="63" t="s">
        <v>6242</v>
      </c>
    </row>
    <row r="13212" spans="1:2" x14ac:dyDescent="0.25">
      <c r="A13212" s="62">
        <v>51161614</v>
      </c>
      <c r="B13212" s="63" t="s">
        <v>7904</v>
      </c>
    </row>
    <row r="13213" spans="1:2" x14ac:dyDescent="0.25">
      <c r="A13213" s="62">
        <v>51161615</v>
      </c>
      <c r="B13213" s="63" t="s">
        <v>9408</v>
      </c>
    </row>
    <row r="13214" spans="1:2" x14ac:dyDescent="0.25">
      <c r="A13214" s="62">
        <v>51161616</v>
      </c>
      <c r="B13214" s="63" t="s">
        <v>7518</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18131</v>
      </c>
    </row>
    <row r="13219" spans="1:2" x14ac:dyDescent="0.25">
      <c r="A13219" s="62">
        <v>51161621</v>
      </c>
      <c r="B13219" s="63" t="s">
        <v>16382</v>
      </c>
    </row>
    <row r="13220" spans="1:2" x14ac:dyDescent="0.25">
      <c r="A13220" s="62">
        <v>51161622</v>
      </c>
      <c r="B13220" s="63" t="s">
        <v>4138</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15122</v>
      </c>
    </row>
    <row r="13226" spans="1:2" x14ac:dyDescent="0.25">
      <c r="A13226" s="62">
        <v>51161628</v>
      </c>
      <c r="B13226" s="63" t="s">
        <v>8119</v>
      </c>
    </row>
    <row r="13227" spans="1:2" x14ac:dyDescent="0.25">
      <c r="A13227" s="62">
        <v>51161629</v>
      </c>
      <c r="B13227" s="63" t="s">
        <v>18531</v>
      </c>
    </row>
    <row r="13228" spans="1:2" x14ac:dyDescent="0.25">
      <c r="A13228" s="62">
        <v>51161630</v>
      </c>
      <c r="B13228" s="63" t="s">
        <v>8017</v>
      </c>
    </row>
    <row r="13229" spans="1:2" x14ac:dyDescent="0.25">
      <c r="A13229" s="62">
        <v>51161631</v>
      </c>
      <c r="B13229" s="63" t="s">
        <v>16126</v>
      </c>
    </row>
    <row r="13230" spans="1:2" x14ac:dyDescent="0.25">
      <c r="A13230" s="62">
        <v>51161632</v>
      </c>
      <c r="B13230" s="63" t="s">
        <v>10037</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10897</v>
      </c>
    </row>
    <row r="13234" spans="1:2" x14ac:dyDescent="0.25">
      <c r="A13234" s="62">
        <v>51161636</v>
      </c>
      <c r="B13234" s="63" t="s">
        <v>17403</v>
      </c>
    </row>
    <row r="13235" spans="1:2" x14ac:dyDescent="0.25">
      <c r="A13235" s="62">
        <v>51161637</v>
      </c>
      <c r="B13235" s="63" t="s">
        <v>7932</v>
      </c>
    </row>
    <row r="13236" spans="1:2" x14ac:dyDescent="0.25">
      <c r="A13236" s="62">
        <v>51161638</v>
      </c>
      <c r="B13236" s="63" t="s">
        <v>12663</v>
      </c>
    </row>
    <row r="13237" spans="1:2" x14ac:dyDescent="0.25">
      <c r="A13237" s="62">
        <v>51161639</v>
      </c>
      <c r="B13237" s="63" t="s">
        <v>7458</v>
      </c>
    </row>
    <row r="13238" spans="1:2" x14ac:dyDescent="0.25">
      <c r="A13238" s="62">
        <v>51161640</v>
      </c>
      <c r="B13238" s="63" t="s">
        <v>5343</v>
      </c>
    </row>
    <row r="13239" spans="1:2" x14ac:dyDescent="0.25">
      <c r="A13239" s="62">
        <v>51161646</v>
      </c>
      <c r="B13239" s="63" t="s">
        <v>11215</v>
      </c>
    </row>
    <row r="13240" spans="1:2" x14ac:dyDescent="0.25">
      <c r="A13240" s="62">
        <v>51161647</v>
      </c>
      <c r="B13240" s="63" t="s">
        <v>14966</v>
      </c>
    </row>
    <row r="13241" spans="1:2" x14ac:dyDescent="0.25">
      <c r="A13241" s="62">
        <v>51161648</v>
      </c>
      <c r="B13241" s="63" t="s">
        <v>7195</v>
      </c>
    </row>
    <row r="13242" spans="1:2" x14ac:dyDescent="0.25">
      <c r="A13242" s="62">
        <v>51161649</v>
      </c>
      <c r="B13242" s="63" t="s">
        <v>17891</v>
      </c>
    </row>
    <row r="13243" spans="1:2" x14ac:dyDescent="0.25">
      <c r="A13243" s="62">
        <v>51161650</v>
      </c>
      <c r="B13243" s="63" t="s">
        <v>6502</v>
      </c>
    </row>
    <row r="13244" spans="1:2" x14ac:dyDescent="0.25">
      <c r="A13244" s="62">
        <v>51161651</v>
      </c>
      <c r="B13244" s="63" t="s">
        <v>15082</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16405</v>
      </c>
    </row>
    <row r="13249" spans="1:2" x14ac:dyDescent="0.25">
      <c r="A13249" s="62">
        <v>51161705</v>
      </c>
      <c r="B13249" s="63" t="s">
        <v>13489</v>
      </c>
    </row>
    <row r="13250" spans="1:2" x14ac:dyDescent="0.25">
      <c r="A13250" s="62">
        <v>51161706</v>
      </c>
      <c r="B13250" s="63" t="s">
        <v>2646</v>
      </c>
    </row>
    <row r="13251" spans="1:2" x14ac:dyDescent="0.25">
      <c r="A13251" s="62">
        <v>51161707</v>
      </c>
      <c r="B13251" s="63" t="s">
        <v>614</v>
      </c>
    </row>
    <row r="13252" spans="1:2" x14ac:dyDescent="0.25">
      <c r="A13252" s="62">
        <v>51161708</v>
      </c>
      <c r="B13252" s="63" t="s">
        <v>7265</v>
      </c>
    </row>
    <row r="13253" spans="1:2" x14ac:dyDescent="0.25">
      <c r="A13253" s="62">
        <v>51161709</v>
      </c>
      <c r="B13253" s="63" t="s">
        <v>9212</v>
      </c>
    </row>
    <row r="13254" spans="1:2" x14ac:dyDescent="0.25">
      <c r="A13254" s="62">
        <v>51161710</v>
      </c>
      <c r="B13254" s="63" t="s">
        <v>14092</v>
      </c>
    </row>
    <row r="13255" spans="1:2" x14ac:dyDescent="0.25">
      <c r="A13255" s="62">
        <v>51161801</v>
      </c>
      <c r="B13255" s="63" t="s">
        <v>17069</v>
      </c>
    </row>
    <row r="13256" spans="1:2" x14ac:dyDescent="0.25">
      <c r="A13256" s="62">
        <v>51161802</v>
      </c>
      <c r="B13256" s="63" t="s">
        <v>18559</v>
      </c>
    </row>
    <row r="13257" spans="1:2" x14ac:dyDescent="0.25">
      <c r="A13257" s="62">
        <v>51161803</v>
      </c>
      <c r="B13257" s="63" t="s">
        <v>5621</v>
      </c>
    </row>
    <row r="13258" spans="1:2" x14ac:dyDescent="0.25">
      <c r="A13258" s="62">
        <v>51161805</v>
      </c>
      <c r="B13258" s="63" t="s">
        <v>1424</v>
      </c>
    </row>
    <row r="13259" spans="1:2" x14ac:dyDescent="0.25">
      <c r="A13259" s="62">
        <v>51161806</v>
      </c>
      <c r="B13259" s="63" t="s">
        <v>9354</v>
      </c>
    </row>
    <row r="13260" spans="1:2" x14ac:dyDescent="0.25">
      <c r="A13260" s="62">
        <v>51161808</v>
      </c>
      <c r="B13260" s="63" t="s">
        <v>9371</v>
      </c>
    </row>
    <row r="13261" spans="1:2" x14ac:dyDescent="0.25">
      <c r="A13261" s="62">
        <v>51161809</v>
      </c>
      <c r="B13261" s="63" t="s">
        <v>9882</v>
      </c>
    </row>
    <row r="13262" spans="1:2" x14ac:dyDescent="0.25">
      <c r="A13262" s="62">
        <v>51161810</v>
      </c>
      <c r="B13262" s="63" t="s">
        <v>10368</v>
      </c>
    </row>
    <row r="13263" spans="1:2" x14ac:dyDescent="0.25">
      <c r="A13263" s="62">
        <v>51161811</v>
      </c>
      <c r="B13263" s="63" t="s">
        <v>5873</v>
      </c>
    </row>
    <row r="13264" spans="1:2" x14ac:dyDescent="0.25">
      <c r="A13264" s="62">
        <v>51161812</v>
      </c>
      <c r="B13264" s="63" t="s">
        <v>16085</v>
      </c>
    </row>
    <row r="13265" spans="1:2" x14ac:dyDescent="0.25">
      <c r="A13265" s="62">
        <v>51161813</v>
      </c>
      <c r="B13265" s="63" t="s">
        <v>980</v>
      </c>
    </row>
    <row r="13266" spans="1:2" x14ac:dyDescent="0.25">
      <c r="A13266" s="62">
        <v>51161814</v>
      </c>
      <c r="B13266" s="63" t="s">
        <v>3695</v>
      </c>
    </row>
    <row r="13267" spans="1:2" x14ac:dyDescent="0.25">
      <c r="A13267" s="62">
        <v>51161815</v>
      </c>
      <c r="B13267" s="63" t="s">
        <v>10791</v>
      </c>
    </row>
    <row r="13268" spans="1:2" x14ac:dyDescent="0.25">
      <c r="A13268" s="62">
        <v>51161817</v>
      </c>
      <c r="B13268" s="63" t="s">
        <v>9105</v>
      </c>
    </row>
    <row r="13269" spans="1:2" x14ac:dyDescent="0.25">
      <c r="A13269" s="62">
        <v>51161818</v>
      </c>
      <c r="B13269" s="63" t="s">
        <v>14433</v>
      </c>
    </row>
    <row r="13270" spans="1:2" x14ac:dyDescent="0.25">
      <c r="A13270" s="62">
        <v>51161819</v>
      </c>
      <c r="B13270" s="63" t="s">
        <v>12827</v>
      </c>
    </row>
    <row r="13271" spans="1:2" x14ac:dyDescent="0.25">
      <c r="A13271" s="62">
        <v>51161820</v>
      </c>
      <c r="B13271" s="63" t="s">
        <v>14235</v>
      </c>
    </row>
    <row r="13272" spans="1:2" x14ac:dyDescent="0.25">
      <c r="A13272" s="62">
        <v>51161901</v>
      </c>
      <c r="B13272" s="63" t="s">
        <v>8588</v>
      </c>
    </row>
    <row r="13273" spans="1:2" x14ac:dyDescent="0.25">
      <c r="A13273" s="62">
        <v>51161903</v>
      </c>
      <c r="B13273" s="63" t="s">
        <v>17910</v>
      </c>
    </row>
    <row r="13274" spans="1:2" x14ac:dyDescent="0.25">
      <c r="A13274" s="62">
        <v>51171501</v>
      </c>
      <c r="B13274" s="63" t="s">
        <v>4596</v>
      </c>
    </row>
    <row r="13275" spans="1:2" x14ac:dyDescent="0.25">
      <c r="A13275" s="62">
        <v>51171502</v>
      </c>
      <c r="B13275" s="63" t="s">
        <v>12877</v>
      </c>
    </row>
    <row r="13276" spans="1:2" x14ac:dyDescent="0.25">
      <c r="A13276" s="62">
        <v>51171503</v>
      </c>
      <c r="B13276" s="63" t="s">
        <v>2846</v>
      </c>
    </row>
    <row r="13277" spans="1:2" x14ac:dyDescent="0.25">
      <c r="A13277" s="62">
        <v>51171504</v>
      </c>
      <c r="B13277" s="63" t="s">
        <v>6219</v>
      </c>
    </row>
    <row r="13278" spans="1:2" x14ac:dyDescent="0.25">
      <c r="A13278" s="62">
        <v>51171505</v>
      </c>
      <c r="B13278" s="63" t="s">
        <v>3746</v>
      </c>
    </row>
    <row r="13279" spans="1:2" x14ac:dyDescent="0.25">
      <c r="A13279" s="62">
        <v>51171507</v>
      </c>
      <c r="B13279" s="63" t="s">
        <v>14097</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13910</v>
      </c>
    </row>
    <row r="13283" spans="1:2" x14ac:dyDescent="0.25">
      <c r="A13283" s="62">
        <v>51171511</v>
      </c>
      <c r="B13283" s="63" t="s">
        <v>2561</v>
      </c>
    </row>
    <row r="13284" spans="1:2" x14ac:dyDescent="0.25">
      <c r="A13284" s="62">
        <v>51171513</v>
      </c>
      <c r="B13284" s="63" t="s">
        <v>12379</v>
      </c>
    </row>
    <row r="13285" spans="1:2" x14ac:dyDescent="0.25">
      <c r="A13285" s="62">
        <v>51171601</v>
      </c>
      <c r="B13285" s="63" t="s">
        <v>17014</v>
      </c>
    </row>
    <row r="13286" spans="1:2" x14ac:dyDescent="0.25">
      <c r="A13286" s="62">
        <v>51171602</v>
      </c>
      <c r="B13286" s="63" t="s">
        <v>6165</v>
      </c>
    </row>
    <row r="13287" spans="1:2" x14ac:dyDescent="0.25">
      <c r="A13287" s="62">
        <v>51171603</v>
      </c>
      <c r="B13287" s="63" t="s">
        <v>5869</v>
      </c>
    </row>
    <row r="13288" spans="1:2" x14ac:dyDescent="0.25">
      <c r="A13288" s="62">
        <v>51171604</v>
      </c>
      <c r="B13288" s="63" t="s">
        <v>5563</v>
      </c>
    </row>
    <row r="13289" spans="1:2" x14ac:dyDescent="0.25">
      <c r="A13289" s="62">
        <v>51171605</v>
      </c>
      <c r="B13289" s="63" t="s">
        <v>14547</v>
      </c>
    </row>
    <row r="13290" spans="1:2" x14ac:dyDescent="0.25">
      <c r="A13290" s="62">
        <v>51171606</v>
      </c>
      <c r="B13290" s="63" t="s">
        <v>5284</v>
      </c>
    </row>
    <row r="13291" spans="1:2" x14ac:dyDescent="0.25">
      <c r="A13291" s="62">
        <v>51171607</v>
      </c>
      <c r="B13291" s="63" t="s">
        <v>8130</v>
      </c>
    </row>
    <row r="13292" spans="1:2" x14ac:dyDescent="0.25">
      <c r="A13292" s="62">
        <v>51171608</v>
      </c>
      <c r="B13292" s="63" t="s">
        <v>8170</v>
      </c>
    </row>
    <row r="13293" spans="1:2" x14ac:dyDescent="0.25">
      <c r="A13293" s="62">
        <v>51171609</v>
      </c>
      <c r="B13293" s="63" t="s">
        <v>2096</v>
      </c>
    </row>
    <row r="13294" spans="1:2" x14ac:dyDescent="0.25">
      <c r="A13294" s="62">
        <v>51171610</v>
      </c>
      <c r="B13294" s="63" t="s">
        <v>11519</v>
      </c>
    </row>
    <row r="13295" spans="1:2" x14ac:dyDescent="0.25">
      <c r="A13295" s="62">
        <v>51171611</v>
      </c>
      <c r="B13295" s="63" t="s">
        <v>7780</v>
      </c>
    </row>
    <row r="13296" spans="1:2" x14ac:dyDescent="0.25">
      <c r="A13296" s="62">
        <v>51171612</v>
      </c>
      <c r="B13296" s="63" t="s">
        <v>1338</v>
      </c>
    </row>
    <row r="13297" spans="1:2" x14ac:dyDescent="0.25">
      <c r="A13297" s="62">
        <v>51171613</v>
      </c>
      <c r="B13297" s="63" t="s">
        <v>9053</v>
      </c>
    </row>
    <row r="13298" spans="1:2" x14ac:dyDescent="0.25">
      <c r="A13298" s="62">
        <v>51171614</v>
      </c>
      <c r="B13298" s="63" t="s">
        <v>5098</v>
      </c>
    </row>
    <row r="13299" spans="1:2" x14ac:dyDescent="0.25">
      <c r="A13299" s="62">
        <v>51171615</v>
      </c>
      <c r="B13299" s="63" t="s">
        <v>6256</v>
      </c>
    </row>
    <row r="13300" spans="1:2" x14ac:dyDescent="0.25">
      <c r="A13300" s="62">
        <v>51171616</v>
      </c>
      <c r="B13300" s="63" t="s">
        <v>9415</v>
      </c>
    </row>
    <row r="13301" spans="1:2" x14ac:dyDescent="0.25">
      <c r="A13301" s="62">
        <v>51171617</v>
      </c>
      <c r="B13301" s="63" t="s">
        <v>13682</v>
      </c>
    </row>
    <row r="13302" spans="1:2" x14ac:dyDescent="0.25">
      <c r="A13302" s="62">
        <v>51171618</v>
      </c>
      <c r="B13302" s="63" t="s">
        <v>8191</v>
      </c>
    </row>
    <row r="13303" spans="1:2" x14ac:dyDescent="0.25">
      <c r="A13303" s="62">
        <v>51171619</v>
      </c>
      <c r="B13303" s="63" t="s">
        <v>3923</v>
      </c>
    </row>
    <row r="13304" spans="1:2" x14ac:dyDescent="0.25">
      <c r="A13304" s="62">
        <v>51171620</v>
      </c>
      <c r="B13304" s="63" t="s">
        <v>18310</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9463</v>
      </c>
    </row>
    <row r="13309" spans="1:2" x14ac:dyDescent="0.25">
      <c r="A13309" s="62">
        <v>51171626</v>
      </c>
      <c r="B13309" s="63" t="s">
        <v>242</v>
      </c>
    </row>
    <row r="13310" spans="1:2" x14ac:dyDescent="0.25">
      <c r="A13310" s="62">
        <v>51171627</v>
      </c>
      <c r="B13310" s="63" t="s">
        <v>6209</v>
      </c>
    </row>
    <row r="13311" spans="1:2" x14ac:dyDescent="0.25">
      <c r="A13311" s="62">
        <v>51171628</v>
      </c>
      <c r="B13311" s="63" t="s">
        <v>15897</v>
      </c>
    </row>
    <row r="13312" spans="1:2" x14ac:dyDescent="0.25">
      <c r="A13312" s="62">
        <v>51171629</v>
      </c>
      <c r="B13312" s="63" t="s">
        <v>9258</v>
      </c>
    </row>
    <row r="13313" spans="1:2" x14ac:dyDescent="0.25">
      <c r="A13313" s="62">
        <v>51171630</v>
      </c>
      <c r="B13313" s="63" t="s">
        <v>4556</v>
      </c>
    </row>
    <row r="13314" spans="1:2" x14ac:dyDescent="0.25">
      <c r="A13314" s="62">
        <v>51171631</v>
      </c>
      <c r="B13314" s="63" t="s">
        <v>1462</v>
      </c>
    </row>
    <row r="13315" spans="1:2" x14ac:dyDescent="0.25">
      <c r="A13315" s="62">
        <v>51171632</v>
      </c>
      <c r="B13315" s="63" t="s">
        <v>11329</v>
      </c>
    </row>
    <row r="13316" spans="1:2" x14ac:dyDescent="0.25">
      <c r="A13316" s="62">
        <v>51171701</v>
      </c>
      <c r="B13316" s="63" t="s">
        <v>2082</v>
      </c>
    </row>
    <row r="13317" spans="1:2" x14ac:dyDescent="0.25">
      <c r="A13317" s="62">
        <v>51171702</v>
      </c>
      <c r="B13317" s="63" t="s">
        <v>17939</v>
      </c>
    </row>
    <row r="13318" spans="1:2" x14ac:dyDescent="0.25">
      <c r="A13318" s="62">
        <v>51171703</v>
      </c>
      <c r="B13318" s="63" t="s">
        <v>8022</v>
      </c>
    </row>
    <row r="13319" spans="1:2" x14ac:dyDescent="0.25">
      <c r="A13319" s="62">
        <v>51171704</v>
      </c>
      <c r="B13319" s="63" t="s">
        <v>7416</v>
      </c>
    </row>
    <row r="13320" spans="1:2" x14ac:dyDescent="0.25">
      <c r="A13320" s="62">
        <v>51171706</v>
      </c>
      <c r="B13320" s="63" t="s">
        <v>11989</v>
      </c>
    </row>
    <row r="13321" spans="1:2" x14ac:dyDescent="0.25">
      <c r="A13321" s="62">
        <v>51171707</v>
      </c>
      <c r="B13321" s="63" t="s">
        <v>3113</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9876</v>
      </c>
    </row>
    <row r="13325" spans="1:2" x14ac:dyDescent="0.25">
      <c r="A13325" s="62">
        <v>51171711</v>
      </c>
      <c r="B13325" s="63" t="s">
        <v>17996</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2649</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18667</v>
      </c>
    </row>
    <row r="13334" spans="1:2" x14ac:dyDescent="0.25">
      <c r="A13334" s="62">
        <v>51171808</v>
      </c>
      <c r="B13334" s="63" t="s">
        <v>10041</v>
      </c>
    </row>
    <row r="13335" spans="1:2" x14ac:dyDescent="0.25">
      <c r="A13335" s="62">
        <v>51171809</v>
      </c>
      <c r="B13335" s="63" t="s">
        <v>12043</v>
      </c>
    </row>
    <row r="13336" spans="1:2" x14ac:dyDescent="0.25">
      <c r="A13336" s="62">
        <v>51171811</v>
      </c>
      <c r="B13336" s="63" t="s">
        <v>3301</v>
      </c>
    </row>
    <row r="13337" spans="1:2" x14ac:dyDescent="0.25">
      <c r="A13337" s="62">
        <v>51171812</v>
      </c>
      <c r="B13337" s="63" t="s">
        <v>2219</v>
      </c>
    </row>
    <row r="13338" spans="1:2" x14ac:dyDescent="0.25">
      <c r="A13338" s="62">
        <v>51171813</v>
      </c>
      <c r="B13338" s="63" t="s">
        <v>1886</v>
      </c>
    </row>
    <row r="13339" spans="1:2" x14ac:dyDescent="0.25">
      <c r="A13339" s="62">
        <v>51171814</v>
      </c>
      <c r="B13339" s="63" t="s">
        <v>15615</v>
      </c>
    </row>
    <row r="13340" spans="1:2" x14ac:dyDescent="0.25">
      <c r="A13340" s="62">
        <v>51171815</v>
      </c>
      <c r="B13340" s="63" t="s">
        <v>1463</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1737</v>
      </c>
    </row>
    <row r="13347" spans="1:2" x14ac:dyDescent="0.25">
      <c r="A13347" s="62">
        <v>51171822</v>
      </c>
      <c r="B13347" s="63" t="s">
        <v>11409</v>
      </c>
    </row>
    <row r="13348" spans="1:2" x14ac:dyDescent="0.25">
      <c r="A13348" s="62">
        <v>51171901</v>
      </c>
      <c r="B13348" s="63" t="s">
        <v>14372</v>
      </c>
    </row>
    <row r="13349" spans="1:2" x14ac:dyDescent="0.25">
      <c r="A13349" s="62">
        <v>51171902</v>
      </c>
      <c r="B13349" s="63" t="s">
        <v>7312</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7244</v>
      </c>
    </row>
    <row r="13353" spans="1:2" x14ac:dyDescent="0.25">
      <c r="A13353" s="62">
        <v>51171906</v>
      </c>
      <c r="B13353" s="63" t="s">
        <v>11878</v>
      </c>
    </row>
    <row r="13354" spans="1:2" x14ac:dyDescent="0.25">
      <c r="A13354" s="62">
        <v>51171907</v>
      </c>
      <c r="B13354" s="63" t="s">
        <v>10958</v>
      </c>
    </row>
    <row r="13355" spans="1:2" x14ac:dyDescent="0.25">
      <c r="A13355" s="62">
        <v>51171908</v>
      </c>
      <c r="B13355" s="63" t="s">
        <v>7104</v>
      </c>
    </row>
    <row r="13356" spans="1:2" x14ac:dyDescent="0.25">
      <c r="A13356" s="62">
        <v>51171909</v>
      </c>
      <c r="B13356" s="63" t="s">
        <v>16224</v>
      </c>
    </row>
    <row r="13357" spans="1:2" x14ac:dyDescent="0.25">
      <c r="A13357" s="62">
        <v>51171910</v>
      </c>
      <c r="B13357" s="63" t="s">
        <v>17103</v>
      </c>
    </row>
    <row r="13358" spans="1:2" x14ac:dyDescent="0.25">
      <c r="A13358" s="62">
        <v>51171911</v>
      </c>
      <c r="B13358" s="63" t="s">
        <v>11634</v>
      </c>
    </row>
    <row r="13359" spans="1:2" x14ac:dyDescent="0.25">
      <c r="A13359" s="62">
        <v>51171912</v>
      </c>
      <c r="B13359" s="63" t="s">
        <v>16059</v>
      </c>
    </row>
    <row r="13360" spans="1:2" x14ac:dyDescent="0.25">
      <c r="A13360" s="62">
        <v>51171913</v>
      </c>
      <c r="B13360" s="63" t="s">
        <v>9757</v>
      </c>
    </row>
    <row r="13361" spans="1:2" x14ac:dyDescent="0.25">
      <c r="A13361" s="62">
        <v>51171914</v>
      </c>
      <c r="B13361" s="63" t="s">
        <v>12205</v>
      </c>
    </row>
    <row r="13362" spans="1:2" x14ac:dyDescent="0.25">
      <c r="A13362" s="62">
        <v>51171915</v>
      </c>
      <c r="B13362" s="63" t="s">
        <v>8996</v>
      </c>
    </row>
    <row r="13363" spans="1:2" x14ac:dyDescent="0.25">
      <c r="A13363" s="62">
        <v>51171916</v>
      </c>
      <c r="B13363" s="63" t="s">
        <v>17224</v>
      </c>
    </row>
    <row r="13364" spans="1:2" x14ac:dyDescent="0.25">
      <c r="A13364" s="62">
        <v>51171917</v>
      </c>
      <c r="B13364" s="63" t="s">
        <v>11681</v>
      </c>
    </row>
    <row r="13365" spans="1:2" x14ac:dyDescent="0.25">
      <c r="A13365" s="62">
        <v>51171918</v>
      </c>
      <c r="B13365" s="63" t="s">
        <v>10625</v>
      </c>
    </row>
    <row r="13366" spans="1:2" x14ac:dyDescent="0.25">
      <c r="A13366" s="62">
        <v>51172001</v>
      </c>
      <c r="B13366" s="63" t="s">
        <v>2399</v>
      </c>
    </row>
    <row r="13367" spans="1:2" x14ac:dyDescent="0.25">
      <c r="A13367" s="62">
        <v>51172002</v>
      </c>
      <c r="B13367" s="63" t="s">
        <v>15791</v>
      </c>
    </row>
    <row r="13368" spans="1:2" x14ac:dyDescent="0.25">
      <c r="A13368" s="62">
        <v>51172003</v>
      </c>
      <c r="B13368" s="63" t="s">
        <v>4180</v>
      </c>
    </row>
    <row r="13369" spans="1:2" x14ac:dyDescent="0.25">
      <c r="A13369" s="62">
        <v>51172004</v>
      </c>
      <c r="B13369" s="63" t="s">
        <v>12587</v>
      </c>
    </row>
    <row r="13370" spans="1:2" x14ac:dyDescent="0.25">
      <c r="A13370" s="62">
        <v>51172101</v>
      </c>
      <c r="B13370" s="63" t="s">
        <v>9879</v>
      </c>
    </row>
    <row r="13371" spans="1:2" x14ac:dyDescent="0.25">
      <c r="A13371" s="62">
        <v>51172102</v>
      </c>
      <c r="B13371" s="63" t="s">
        <v>8932</v>
      </c>
    </row>
    <row r="13372" spans="1:2" x14ac:dyDescent="0.25">
      <c r="A13372" s="62">
        <v>51172103</v>
      </c>
      <c r="B13372" s="63" t="s">
        <v>3843</v>
      </c>
    </row>
    <row r="13373" spans="1:2" x14ac:dyDescent="0.25">
      <c r="A13373" s="62">
        <v>51172105</v>
      </c>
      <c r="B13373" s="63" t="s">
        <v>17077</v>
      </c>
    </row>
    <row r="13374" spans="1:2" x14ac:dyDescent="0.25">
      <c r="A13374" s="62">
        <v>51172106</v>
      </c>
      <c r="B13374" s="63" t="s">
        <v>12061</v>
      </c>
    </row>
    <row r="13375" spans="1:2" x14ac:dyDescent="0.25">
      <c r="A13375" s="62">
        <v>51172107</v>
      </c>
      <c r="B13375" s="63" t="s">
        <v>8078</v>
      </c>
    </row>
    <row r="13376" spans="1:2" x14ac:dyDescent="0.25">
      <c r="A13376" s="62">
        <v>51172108</v>
      </c>
      <c r="B13376" s="63" t="s">
        <v>14272</v>
      </c>
    </row>
    <row r="13377" spans="1:2" x14ac:dyDescent="0.25">
      <c r="A13377" s="62">
        <v>51172109</v>
      </c>
      <c r="B13377" s="63" t="s">
        <v>15627</v>
      </c>
    </row>
    <row r="13378" spans="1:2" x14ac:dyDescent="0.25">
      <c r="A13378" s="62">
        <v>51172110</v>
      </c>
      <c r="B13378" s="63" t="s">
        <v>15806</v>
      </c>
    </row>
    <row r="13379" spans="1:2" x14ac:dyDescent="0.25">
      <c r="A13379" s="62">
        <v>51172111</v>
      </c>
      <c r="B13379" s="63" t="s">
        <v>15924</v>
      </c>
    </row>
    <row r="13380" spans="1:2" x14ac:dyDescent="0.25">
      <c r="A13380" s="62">
        <v>51181501</v>
      </c>
      <c r="B13380" s="63" t="s">
        <v>6060</v>
      </c>
    </row>
    <row r="13381" spans="1:2" x14ac:dyDescent="0.25">
      <c r="A13381" s="62">
        <v>51181502</v>
      </c>
      <c r="B13381" s="63" t="s">
        <v>4162</v>
      </c>
    </row>
    <row r="13382" spans="1:2" x14ac:dyDescent="0.25">
      <c r="A13382" s="62">
        <v>51181503</v>
      </c>
      <c r="B13382" s="63" t="s">
        <v>13848</v>
      </c>
    </row>
    <row r="13383" spans="1:2" x14ac:dyDescent="0.25">
      <c r="A13383" s="62">
        <v>51181504</v>
      </c>
      <c r="B13383" s="63" t="s">
        <v>16314</v>
      </c>
    </row>
    <row r="13384" spans="1:2" x14ac:dyDescent="0.25">
      <c r="A13384" s="62">
        <v>51181505</v>
      </c>
      <c r="B13384" s="63" t="s">
        <v>5973</v>
      </c>
    </row>
    <row r="13385" spans="1:2" x14ac:dyDescent="0.25">
      <c r="A13385" s="62">
        <v>51181506</v>
      </c>
      <c r="B13385" s="63" t="s">
        <v>4625</v>
      </c>
    </row>
    <row r="13386" spans="1:2" x14ac:dyDescent="0.25">
      <c r="A13386" s="62">
        <v>51181508</v>
      </c>
      <c r="B13386" s="63" t="s">
        <v>14436</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4664</v>
      </c>
    </row>
    <row r="13390" spans="1:2" x14ac:dyDescent="0.25">
      <c r="A13390" s="62">
        <v>51181513</v>
      </c>
      <c r="B13390" s="63" t="s">
        <v>17449</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10864</v>
      </c>
    </row>
    <row r="13397" spans="1:2" x14ac:dyDescent="0.25">
      <c r="A13397" s="62">
        <v>51181521</v>
      </c>
      <c r="B13397" s="63" t="s">
        <v>6192</v>
      </c>
    </row>
    <row r="13398" spans="1:2" x14ac:dyDescent="0.25">
      <c r="A13398" s="62">
        <v>51181522</v>
      </c>
      <c r="B13398" s="63" t="s">
        <v>12807</v>
      </c>
    </row>
    <row r="13399" spans="1:2" x14ac:dyDescent="0.25">
      <c r="A13399" s="62">
        <v>51181523</v>
      </c>
      <c r="B13399" s="63" t="s">
        <v>7961</v>
      </c>
    </row>
    <row r="13400" spans="1:2" x14ac:dyDescent="0.25">
      <c r="A13400" s="62">
        <v>51181524</v>
      </c>
      <c r="B13400" s="63" t="s">
        <v>18754</v>
      </c>
    </row>
    <row r="13401" spans="1:2" x14ac:dyDescent="0.25">
      <c r="A13401" s="62">
        <v>51181601</v>
      </c>
      <c r="B13401" s="63" t="s">
        <v>2770</v>
      </c>
    </row>
    <row r="13402" spans="1:2" x14ac:dyDescent="0.25">
      <c r="A13402" s="62">
        <v>51181602</v>
      </c>
      <c r="B13402" s="63" t="s">
        <v>2975</v>
      </c>
    </row>
    <row r="13403" spans="1:2" x14ac:dyDescent="0.25">
      <c r="A13403" s="62">
        <v>51181603</v>
      </c>
      <c r="B13403" s="63" t="s">
        <v>13264</v>
      </c>
    </row>
    <row r="13404" spans="1:2" x14ac:dyDescent="0.25">
      <c r="A13404" s="62">
        <v>51181604</v>
      </c>
      <c r="B13404" s="63" t="s">
        <v>4942</v>
      </c>
    </row>
    <row r="13405" spans="1:2" x14ac:dyDescent="0.25">
      <c r="A13405" s="62">
        <v>51181605</v>
      </c>
      <c r="B13405" s="63" t="s">
        <v>7751</v>
      </c>
    </row>
    <row r="13406" spans="1:2" x14ac:dyDescent="0.25">
      <c r="A13406" s="62">
        <v>51181606</v>
      </c>
      <c r="B13406" s="63" t="s">
        <v>6007</v>
      </c>
    </row>
    <row r="13407" spans="1:2" x14ac:dyDescent="0.25">
      <c r="A13407" s="62">
        <v>51181607</v>
      </c>
      <c r="B13407" s="63" t="s">
        <v>5806</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12052</v>
      </c>
    </row>
    <row r="13411" spans="1:2" x14ac:dyDescent="0.25">
      <c r="A13411" s="62">
        <v>51181702</v>
      </c>
      <c r="B13411" s="63" t="s">
        <v>2592</v>
      </c>
    </row>
    <row r="13412" spans="1:2" x14ac:dyDescent="0.25">
      <c r="A13412" s="62">
        <v>51181703</v>
      </c>
      <c r="B13412" s="63" t="s">
        <v>4700</v>
      </c>
    </row>
    <row r="13413" spans="1:2" x14ac:dyDescent="0.25">
      <c r="A13413" s="62">
        <v>51181704</v>
      </c>
      <c r="B13413" s="63" t="s">
        <v>16819</v>
      </c>
    </row>
    <row r="13414" spans="1:2" x14ac:dyDescent="0.25">
      <c r="A13414" s="62">
        <v>51181705</v>
      </c>
      <c r="B13414" s="63" t="s">
        <v>1509</v>
      </c>
    </row>
    <row r="13415" spans="1:2" x14ac:dyDescent="0.25">
      <c r="A13415" s="62">
        <v>51181706</v>
      </c>
      <c r="B13415" s="63" t="s">
        <v>16830</v>
      </c>
    </row>
    <row r="13416" spans="1:2" x14ac:dyDescent="0.25">
      <c r="A13416" s="62">
        <v>51181707</v>
      </c>
      <c r="B13416" s="63" t="s">
        <v>7644</v>
      </c>
    </row>
    <row r="13417" spans="1:2" x14ac:dyDescent="0.25">
      <c r="A13417" s="62">
        <v>51181708</v>
      </c>
      <c r="B13417" s="63" t="s">
        <v>13996</v>
      </c>
    </row>
    <row r="13418" spans="1:2" x14ac:dyDescent="0.25">
      <c r="A13418" s="62">
        <v>51181709</v>
      </c>
      <c r="B13418" s="63" t="s">
        <v>12103</v>
      </c>
    </row>
    <row r="13419" spans="1:2" x14ac:dyDescent="0.25">
      <c r="A13419" s="62">
        <v>51181710</v>
      </c>
      <c r="B13419" s="63" t="s">
        <v>13755</v>
      </c>
    </row>
    <row r="13420" spans="1:2" x14ac:dyDescent="0.25">
      <c r="A13420" s="62">
        <v>51181711</v>
      </c>
      <c r="B13420" s="63" t="s">
        <v>4780</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2080</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2564</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14660</v>
      </c>
    </row>
    <row r="13430" spans="1:2" x14ac:dyDescent="0.25">
      <c r="A13430" s="62">
        <v>51181721</v>
      </c>
      <c r="B13430" s="63" t="s">
        <v>1947</v>
      </c>
    </row>
    <row r="13431" spans="1:2" x14ac:dyDescent="0.25">
      <c r="A13431" s="62">
        <v>51181722</v>
      </c>
      <c r="B13431" s="63" t="s">
        <v>18123</v>
      </c>
    </row>
    <row r="13432" spans="1:2" x14ac:dyDescent="0.25">
      <c r="A13432" s="62">
        <v>51181723</v>
      </c>
      <c r="B13432" s="63" t="s">
        <v>14499</v>
      </c>
    </row>
    <row r="13433" spans="1:2" x14ac:dyDescent="0.25">
      <c r="A13433" s="62">
        <v>51181724</v>
      </c>
      <c r="B13433" s="63" t="s">
        <v>17157</v>
      </c>
    </row>
    <row r="13434" spans="1:2" x14ac:dyDescent="0.25">
      <c r="A13434" s="62">
        <v>51181725</v>
      </c>
      <c r="B13434" s="63" t="s">
        <v>95</v>
      </c>
    </row>
    <row r="13435" spans="1:2" x14ac:dyDescent="0.25">
      <c r="A13435" s="62">
        <v>51181726</v>
      </c>
      <c r="B13435" s="63" t="s">
        <v>460</v>
      </c>
    </row>
    <row r="13436" spans="1:2" x14ac:dyDescent="0.25">
      <c r="A13436" s="62">
        <v>51181727</v>
      </c>
      <c r="B13436" s="63" t="s">
        <v>16066</v>
      </c>
    </row>
    <row r="13437" spans="1:2" x14ac:dyDescent="0.25">
      <c r="A13437" s="62">
        <v>51181728</v>
      </c>
      <c r="B13437" s="63" t="s">
        <v>9099</v>
      </c>
    </row>
    <row r="13438" spans="1:2" x14ac:dyDescent="0.25">
      <c r="A13438" s="62">
        <v>51181729</v>
      </c>
      <c r="B13438" s="63" t="s">
        <v>10000</v>
      </c>
    </row>
    <row r="13439" spans="1:2" x14ac:dyDescent="0.25">
      <c r="A13439" s="62">
        <v>51181730</v>
      </c>
      <c r="B13439" s="63" t="s">
        <v>4345</v>
      </c>
    </row>
    <row r="13440" spans="1:2" x14ac:dyDescent="0.25">
      <c r="A13440" s="62">
        <v>51181731</v>
      </c>
      <c r="B13440" s="63" t="s">
        <v>7879</v>
      </c>
    </row>
    <row r="13441" spans="1:2" x14ac:dyDescent="0.25">
      <c r="A13441" s="62">
        <v>51181732</v>
      </c>
      <c r="B13441" s="63" t="s">
        <v>1963</v>
      </c>
    </row>
    <row r="13442" spans="1:2" x14ac:dyDescent="0.25">
      <c r="A13442" s="62">
        <v>51181733</v>
      </c>
      <c r="B13442" s="63" t="s">
        <v>2285</v>
      </c>
    </row>
    <row r="13443" spans="1:2" x14ac:dyDescent="0.25">
      <c r="A13443" s="62">
        <v>51181734</v>
      </c>
      <c r="B13443" s="63" t="s">
        <v>10573</v>
      </c>
    </row>
    <row r="13444" spans="1:2" x14ac:dyDescent="0.25">
      <c r="A13444" s="62">
        <v>51181735</v>
      </c>
      <c r="B13444" s="63" t="s">
        <v>8116</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5851</v>
      </c>
    </row>
    <row r="13449" spans="1:2" x14ac:dyDescent="0.25">
      <c r="A13449" s="62">
        <v>51181740</v>
      </c>
      <c r="B13449" s="63" t="s">
        <v>2485</v>
      </c>
    </row>
    <row r="13450" spans="1:2" x14ac:dyDescent="0.25">
      <c r="A13450" s="62">
        <v>51181741</v>
      </c>
      <c r="B13450" s="63" t="s">
        <v>5043</v>
      </c>
    </row>
    <row r="13451" spans="1:2" x14ac:dyDescent="0.25">
      <c r="A13451" s="62">
        <v>51181742</v>
      </c>
      <c r="B13451" s="63" t="s">
        <v>12249</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11419</v>
      </c>
    </row>
    <row r="13456" spans="1:2" x14ac:dyDescent="0.25">
      <c r="A13456" s="62">
        <v>51181747</v>
      </c>
      <c r="B13456" s="63" t="s">
        <v>16524</v>
      </c>
    </row>
    <row r="13457" spans="1:2" x14ac:dyDescent="0.25">
      <c r="A13457" s="62">
        <v>51181748</v>
      </c>
      <c r="B13457" s="63" t="s">
        <v>8180</v>
      </c>
    </row>
    <row r="13458" spans="1:2" x14ac:dyDescent="0.25">
      <c r="A13458" s="62">
        <v>51181749</v>
      </c>
      <c r="B13458" s="63" t="s">
        <v>2526</v>
      </c>
    </row>
    <row r="13459" spans="1:2" x14ac:dyDescent="0.25">
      <c r="A13459" s="62">
        <v>51181750</v>
      </c>
      <c r="B13459" s="63" t="s">
        <v>14365</v>
      </c>
    </row>
    <row r="13460" spans="1:2" x14ac:dyDescent="0.25">
      <c r="A13460" s="62">
        <v>51181751</v>
      </c>
      <c r="B13460" s="63" t="s">
        <v>15206</v>
      </c>
    </row>
    <row r="13461" spans="1:2" x14ac:dyDescent="0.25">
      <c r="A13461" s="62">
        <v>51181752</v>
      </c>
      <c r="B13461" s="63" t="s">
        <v>18798</v>
      </c>
    </row>
    <row r="13462" spans="1:2" x14ac:dyDescent="0.25">
      <c r="A13462" s="62">
        <v>51181753</v>
      </c>
      <c r="B13462" s="63" t="s">
        <v>13032</v>
      </c>
    </row>
    <row r="13463" spans="1:2" x14ac:dyDescent="0.25">
      <c r="A13463" s="62">
        <v>51181754</v>
      </c>
      <c r="B13463" s="63" t="s">
        <v>18354</v>
      </c>
    </row>
    <row r="13464" spans="1:2" x14ac:dyDescent="0.25">
      <c r="A13464" s="62">
        <v>51181755</v>
      </c>
      <c r="B13464" s="63" t="s">
        <v>7008</v>
      </c>
    </row>
    <row r="13465" spans="1:2" x14ac:dyDescent="0.25">
      <c r="A13465" s="62">
        <v>51181801</v>
      </c>
      <c r="B13465" s="63" t="s">
        <v>15893</v>
      </c>
    </row>
    <row r="13466" spans="1:2" x14ac:dyDescent="0.25">
      <c r="A13466" s="62">
        <v>51181802</v>
      </c>
      <c r="B13466" s="63" t="s">
        <v>18407</v>
      </c>
    </row>
    <row r="13467" spans="1:2" x14ac:dyDescent="0.25">
      <c r="A13467" s="62">
        <v>51181803</v>
      </c>
      <c r="B13467" s="63" t="s">
        <v>2797</v>
      </c>
    </row>
    <row r="13468" spans="1:2" x14ac:dyDescent="0.25">
      <c r="A13468" s="62">
        <v>51181804</v>
      </c>
      <c r="B13468" s="63" t="s">
        <v>13065</v>
      </c>
    </row>
    <row r="13469" spans="1:2" x14ac:dyDescent="0.25">
      <c r="A13469" s="62">
        <v>51181805</v>
      </c>
      <c r="B13469" s="63" t="s">
        <v>1344</v>
      </c>
    </row>
    <row r="13470" spans="1:2" x14ac:dyDescent="0.25">
      <c r="A13470" s="62">
        <v>51181806</v>
      </c>
      <c r="B13470" s="63" t="s">
        <v>735</v>
      </c>
    </row>
    <row r="13471" spans="1:2" x14ac:dyDescent="0.25">
      <c r="A13471" s="62">
        <v>51181807</v>
      </c>
      <c r="B13471" s="63" t="s">
        <v>10009</v>
      </c>
    </row>
    <row r="13472" spans="1:2" x14ac:dyDescent="0.25">
      <c r="A13472" s="62">
        <v>51181808</v>
      </c>
      <c r="B13472" s="63" t="s">
        <v>6359</v>
      </c>
    </row>
    <row r="13473" spans="1:2" x14ac:dyDescent="0.25">
      <c r="A13473" s="62">
        <v>51181810</v>
      </c>
      <c r="B13473" s="63" t="s">
        <v>8230</v>
      </c>
    </row>
    <row r="13474" spans="1:2" x14ac:dyDescent="0.25">
      <c r="A13474" s="62">
        <v>51181811</v>
      </c>
      <c r="B13474" s="63" t="s">
        <v>10020</v>
      </c>
    </row>
    <row r="13475" spans="1:2" x14ac:dyDescent="0.25">
      <c r="A13475" s="62">
        <v>51181812</v>
      </c>
      <c r="B13475" s="63" t="s">
        <v>16211</v>
      </c>
    </row>
    <row r="13476" spans="1:2" x14ac:dyDescent="0.25">
      <c r="A13476" s="62">
        <v>51181813</v>
      </c>
      <c r="B13476" s="63" t="s">
        <v>140</v>
      </c>
    </row>
    <row r="13477" spans="1:2" x14ac:dyDescent="0.25">
      <c r="A13477" s="62">
        <v>51181814</v>
      </c>
      <c r="B13477" s="63" t="s">
        <v>1479</v>
      </c>
    </row>
    <row r="13478" spans="1:2" x14ac:dyDescent="0.25">
      <c r="A13478" s="62">
        <v>51181815</v>
      </c>
      <c r="B13478" s="63" t="s">
        <v>9658</v>
      </c>
    </row>
    <row r="13479" spans="1:2" x14ac:dyDescent="0.25">
      <c r="A13479" s="62">
        <v>51181816</v>
      </c>
      <c r="B13479" s="63" t="s">
        <v>15201</v>
      </c>
    </row>
    <row r="13480" spans="1:2" x14ac:dyDescent="0.25">
      <c r="A13480" s="62">
        <v>51181817</v>
      </c>
      <c r="B13480" s="63" t="s">
        <v>4489</v>
      </c>
    </row>
    <row r="13481" spans="1:2" x14ac:dyDescent="0.25">
      <c r="A13481" s="62">
        <v>51181818</v>
      </c>
      <c r="B13481" s="63" t="s">
        <v>3358</v>
      </c>
    </row>
    <row r="13482" spans="1:2" x14ac:dyDescent="0.25">
      <c r="A13482" s="62">
        <v>51181819</v>
      </c>
      <c r="B13482" s="63" t="s">
        <v>16721</v>
      </c>
    </row>
    <row r="13483" spans="1:2" x14ac:dyDescent="0.25">
      <c r="A13483" s="62">
        <v>51181820</v>
      </c>
      <c r="B13483" s="63" t="s">
        <v>13514</v>
      </c>
    </row>
    <row r="13484" spans="1:2" x14ac:dyDescent="0.25">
      <c r="A13484" s="62">
        <v>51181821</v>
      </c>
      <c r="B13484" s="63" t="s">
        <v>11199</v>
      </c>
    </row>
    <row r="13485" spans="1:2" x14ac:dyDescent="0.25">
      <c r="A13485" s="62">
        <v>51181822</v>
      </c>
      <c r="B13485" s="63" t="s">
        <v>2985</v>
      </c>
    </row>
    <row r="13486" spans="1:2" x14ac:dyDescent="0.25">
      <c r="A13486" s="62">
        <v>51181823</v>
      </c>
      <c r="B13486" s="63" t="s">
        <v>16879</v>
      </c>
    </row>
    <row r="13487" spans="1:2" x14ac:dyDescent="0.25">
      <c r="A13487" s="62">
        <v>51181824</v>
      </c>
      <c r="B13487" s="63" t="s">
        <v>16890</v>
      </c>
    </row>
    <row r="13488" spans="1:2" x14ac:dyDescent="0.25">
      <c r="A13488" s="62">
        <v>51181825</v>
      </c>
      <c r="B13488" s="63" t="s">
        <v>14501</v>
      </c>
    </row>
    <row r="13489" spans="1:2" x14ac:dyDescent="0.25">
      <c r="A13489" s="62">
        <v>51181826</v>
      </c>
      <c r="B13489" s="63" t="s">
        <v>9317</v>
      </c>
    </row>
    <row r="13490" spans="1:2" x14ac:dyDescent="0.25">
      <c r="A13490" s="62">
        <v>51181827</v>
      </c>
      <c r="B13490" s="63" t="s">
        <v>18715</v>
      </c>
    </row>
    <row r="13491" spans="1:2" x14ac:dyDescent="0.25">
      <c r="A13491" s="62">
        <v>51181828</v>
      </c>
      <c r="B13491" s="63" t="s">
        <v>15253</v>
      </c>
    </row>
    <row r="13492" spans="1:2" x14ac:dyDescent="0.25">
      <c r="A13492" s="62">
        <v>51181829</v>
      </c>
      <c r="B13492" s="63" t="s">
        <v>10816</v>
      </c>
    </row>
    <row r="13493" spans="1:2" x14ac:dyDescent="0.25">
      <c r="A13493" s="62">
        <v>51181830</v>
      </c>
      <c r="B13493" s="63" t="s">
        <v>4057</v>
      </c>
    </row>
    <row r="13494" spans="1:2" x14ac:dyDescent="0.25">
      <c r="A13494" s="62">
        <v>51181831</v>
      </c>
      <c r="B13494" s="63" t="s">
        <v>13693</v>
      </c>
    </row>
    <row r="13495" spans="1:2" x14ac:dyDescent="0.25">
      <c r="A13495" s="62">
        <v>51181832</v>
      </c>
      <c r="B13495" s="63" t="s">
        <v>8325</v>
      </c>
    </row>
    <row r="13496" spans="1:2" x14ac:dyDescent="0.25">
      <c r="A13496" s="62">
        <v>51181833</v>
      </c>
      <c r="B13496" s="63" t="s">
        <v>16274</v>
      </c>
    </row>
    <row r="13497" spans="1:2" x14ac:dyDescent="0.25">
      <c r="A13497" s="62">
        <v>51181834</v>
      </c>
      <c r="B13497" s="63" t="s">
        <v>1369</v>
      </c>
    </row>
    <row r="13498" spans="1:2" x14ac:dyDescent="0.25">
      <c r="A13498" s="62">
        <v>51181901</v>
      </c>
      <c r="B13498" s="63" t="s">
        <v>9304</v>
      </c>
    </row>
    <row r="13499" spans="1:2" x14ac:dyDescent="0.25">
      <c r="A13499" s="62">
        <v>51181902</v>
      </c>
      <c r="B13499" s="63" t="s">
        <v>14614</v>
      </c>
    </row>
    <row r="13500" spans="1:2" x14ac:dyDescent="0.25">
      <c r="A13500" s="62">
        <v>51181903</v>
      </c>
      <c r="B13500" s="63" t="s">
        <v>9769</v>
      </c>
    </row>
    <row r="13501" spans="1:2" x14ac:dyDescent="0.25">
      <c r="A13501" s="62">
        <v>51181904</v>
      </c>
      <c r="B13501" s="63" t="s">
        <v>557</v>
      </c>
    </row>
    <row r="13502" spans="1:2" x14ac:dyDescent="0.25">
      <c r="A13502" s="62">
        <v>51181905</v>
      </c>
      <c r="B13502" s="63" t="s">
        <v>16446</v>
      </c>
    </row>
    <row r="13503" spans="1:2" x14ac:dyDescent="0.25">
      <c r="A13503" s="62">
        <v>51181906</v>
      </c>
      <c r="B13503" s="63" t="s">
        <v>1486</v>
      </c>
    </row>
    <row r="13504" spans="1:2" x14ac:dyDescent="0.25">
      <c r="A13504" s="62">
        <v>51181908</v>
      </c>
      <c r="B13504" s="63" t="s">
        <v>8290</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1219</v>
      </c>
    </row>
    <row r="13508" spans="1:2" x14ac:dyDescent="0.25">
      <c r="A13508" s="62">
        <v>51182001</v>
      </c>
      <c r="B13508" s="63" t="s">
        <v>8867</v>
      </c>
    </row>
    <row r="13509" spans="1:2" x14ac:dyDescent="0.25">
      <c r="A13509" s="62">
        <v>51182002</v>
      </c>
      <c r="B13509" s="63" t="s">
        <v>14601</v>
      </c>
    </row>
    <row r="13510" spans="1:2" x14ac:dyDescent="0.25">
      <c r="A13510" s="62">
        <v>51182003</v>
      </c>
      <c r="B13510" s="63" t="s">
        <v>5304</v>
      </c>
    </row>
    <row r="13511" spans="1:2" x14ac:dyDescent="0.25">
      <c r="A13511" s="62">
        <v>51182004</v>
      </c>
      <c r="B13511" s="63" t="s">
        <v>7602</v>
      </c>
    </row>
    <row r="13512" spans="1:2" x14ac:dyDescent="0.25">
      <c r="A13512" s="62">
        <v>51182005</v>
      </c>
      <c r="B13512" s="63" t="s">
        <v>7971</v>
      </c>
    </row>
    <row r="13513" spans="1:2" x14ac:dyDescent="0.25">
      <c r="A13513" s="62">
        <v>51182006</v>
      </c>
      <c r="B13513" s="63" t="s">
        <v>4767</v>
      </c>
    </row>
    <row r="13514" spans="1:2" x14ac:dyDescent="0.25">
      <c r="A13514" s="62">
        <v>51182007</v>
      </c>
      <c r="B13514" s="63" t="s">
        <v>9964</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11208</v>
      </c>
    </row>
    <row r="13519" spans="1:2" x14ac:dyDescent="0.25">
      <c r="A13519" s="62">
        <v>51182012</v>
      </c>
      <c r="B13519" s="63" t="s">
        <v>6897</v>
      </c>
    </row>
    <row r="13520" spans="1:2" x14ac:dyDescent="0.25">
      <c r="A13520" s="62">
        <v>51182013</v>
      </c>
      <c r="B13520" s="63" t="s">
        <v>11300</v>
      </c>
    </row>
    <row r="13521" spans="1:2" x14ac:dyDescent="0.25">
      <c r="A13521" s="62">
        <v>51182014</v>
      </c>
      <c r="B13521" s="63" t="s">
        <v>10246</v>
      </c>
    </row>
    <row r="13522" spans="1:2" x14ac:dyDescent="0.25">
      <c r="A13522" s="62">
        <v>51182101</v>
      </c>
      <c r="B13522" s="63" t="s">
        <v>12246</v>
      </c>
    </row>
    <row r="13523" spans="1:2" x14ac:dyDescent="0.25">
      <c r="A13523" s="62">
        <v>51182102</v>
      </c>
      <c r="B13523" s="63" t="s">
        <v>7740</v>
      </c>
    </row>
    <row r="13524" spans="1:2" x14ac:dyDescent="0.25">
      <c r="A13524" s="62">
        <v>51182201</v>
      </c>
      <c r="B13524" s="63" t="s">
        <v>2937</v>
      </c>
    </row>
    <row r="13525" spans="1:2" x14ac:dyDescent="0.25">
      <c r="A13525" s="62">
        <v>51182202</v>
      </c>
      <c r="B13525" s="63" t="s">
        <v>16</v>
      </c>
    </row>
    <row r="13526" spans="1:2" x14ac:dyDescent="0.25">
      <c r="A13526" s="62">
        <v>51182203</v>
      </c>
      <c r="B13526" s="63" t="s">
        <v>1732</v>
      </c>
    </row>
    <row r="13527" spans="1:2" x14ac:dyDescent="0.25">
      <c r="A13527" s="62">
        <v>51182204</v>
      </c>
      <c r="B13527" s="63" t="s">
        <v>11558</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7463</v>
      </c>
    </row>
    <row r="13531" spans="1:2" x14ac:dyDescent="0.25">
      <c r="A13531" s="62">
        <v>51182304</v>
      </c>
      <c r="B13531" s="63" t="s">
        <v>7632</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7785</v>
      </c>
    </row>
    <row r="13537" spans="1:2" x14ac:dyDescent="0.25">
      <c r="A13537" s="62">
        <v>51182407</v>
      </c>
      <c r="B13537" s="63" t="s">
        <v>3179</v>
      </c>
    </row>
    <row r="13538" spans="1:2" x14ac:dyDescent="0.25">
      <c r="A13538" s="62">
        <v>51182408</v>
      </c>
      <c r="B13538" s="63" t="s">
        <v>11992</v>
      </c>
    </row>
    <row r="13539" spans="1:2" x14ac:dyDescent="0.25">
      <c r="A13539" s="62">
        <v>51182409</v>
      </c>
      <c r="B13539" s="63" t="s">
        <v>3330</v>
      </c>
    </row>
    <row r="13540" spans="1:2" x14ac:dyDescent="0.25">
      <c r="A13540" s="62">
        <v>51182410</v>
      </c>
      <c r="B13540" s="63" t="s">
        <v>15877</v>
      </c>
    </row>
    <row r="13541" spans="1:2" x14ac:dyDescent="0.25">
      <c r="A13541" s="62">
        <v>51182411</v>
      </c>
      <c r="B13541" s="63" t="s">
        <v>15603</v>
      </c>
    </row>
    <row r="13542" spans="1:2" x14ac:dyDescent="0.25">
      <c r="A13542" s="62">
        <v>51182412</v>
      </c>
      <c r="B13542" s="63" t="s">
        <v>2586</v>
      </c>
    </row>
    <row r="13543" spans="1:2" x14ac:dyDescent="0.25">
      <c r="A13543" s="62">
        <v>51182413</v>
      </c>
      <c r="B13543" s="63" t="s">
        <v>4586</v>
      </c>
    </row>
    <row r="13544" spans="1:2" x14ac:dyDescent="0.25">
      <c r="A13544" s="62">
        <v>51182415</v>
      </c>
      <c r="B13544" s="63" t="s">
        <v>16780</v>
      </c>
    </row>
    <row r="13545" spans="1:2" x14ac:dyDescent="0.25">
      <c r="A13545" s="62">
        <v>51182416</v>
      </c>
      <c r="B13545" s="63" t="s">
        <v>15427</v>
      </c>
    </row>
    <row r="13546" spans="1:2" x14ac:dyDescent="0.25">
      <c r="A13546" s="62">
        <v>51182417</v>
      </c>
      <c r="B13546" s="63" t="s">
        <v>10244</v>
      </c>
    </row>
    <row r="13547" spans="1:2" x14ac:dyDescent="0.25">
      <c r="A13547" s="62">
        <v>51182418</v>
      </c>
      <c r="B13547" s="63" t="s">
        <v>6724</v>
      </c>
    </row>
    <row r="13548" spans="1:2" x14ac:dyDescent="0.25">
      <c r="A13548" s="62">
        <v>51182419</v>
      </c>
      <c r="B13548" s="63" t="s">
        <v>6501</v>
      </c>
    </row>
    <row r="13549" spans="1:2" x14ac:dyDescent="0.25">
      <c r="A13549" s="62">
        <v>51182420</v>
      </c>
      <c r="B13549" s="63" t="s">
        <v>11097</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8593</v>
      </c>
    </row>
    <row r="13553" spans="1:2" x14ac:dyDescent="0.25">
      <c r="A13553" s="62">
        <v>51191504</v>
      </c>
      <c r="B13553" s="63" t="s">
        <v>11319</v>
      </c>
    </row>
    <row r="13554" spans="1:2" x14ac:dyDescent="0.25">
      <c r="A13554" s="62">
        <v>51191505</v>
      </c>
      <c r="B13554" s="63" t="s">
        <v>4813</v>
      </c>
    </row>
    <row r="13555" spans="1:2" x14ac:dyDescent="0.25">
      <c r="A13555" s="62">
        <v>51191506</v>
      </c>
      <c r="B13555" s="63" t="s">
        <v>15689</v>
      </c>
    </row>
    <row r="13556" spans="1:2" x14ac:dyDescent="0.25">
      <c r="A13556" s="62">
        <v>51191507</v>
      </c>
      <c r="B13556" s="63" t="s">
        <v>18467</v>
      </c>
    </row>
    <row r="13557" spans="1:2" x14ac:dyDescent="0.25">
      <c r="A13557" s="62">
        <v>51191508</v>
      </c>
      <c r="B13557" s="63" t="s">
        <v>8360</v>
      </c>
    </row>
    <row r="13558" spans="1:2" x14ac:dyDescent="0.25">
      <c r="A13558" s="62">
        <v>51191509</v>
      </c>
      <c r="B13558" s="63" t="s">
        <v>17363</v>
      </c>
    </row>
    <row r="13559" spans="1:2" x14ac:dyDescent="0.25">
      <c r="A13559" s="62">
        <v>51191510</v>
      </c>
      <c r="B13559" s="63" t="s">
        <v>9518</v>
      </c>
    </row>
    <row r="13560" spans="1:2" x14ac:dyDescent="0.25">
      <c r="A13560" s="62">
        <v>51191511</v>
      </c>
      <c r="B13560" s="63" t="s">
        <v>6093</v>
      </c>
    </row>
    <row r="13561" spans="1:2" x14ac:dyDescent="0.25">
      <c r="A13561" s="62">
        <v>51191512</v>
      </c>
      <c r="B13561" s="63" t="s">
        <v>2432</v>
      </c>
    </row>
    <row r="13562" spans="1:2" x14ac:dyDescent="0.25">
      <c r="A13562" s="62">
        <v>51191513</v>
      </c>
      <c r="B13562" s="63" t="s">
        <v>17230</v>
      </c>
    </row>
    <row r="13563" spans="1:2" x14ac:dyDescent="0.25">
      <c r="A13563" s="62">
        <v>51191514</v>
      </c>
      <c r="B13563" s="63" t="s">
        <v>11033</v>
      </c>
    </row>
    <row r="13564" spans="1:2" x14ac:dyDescent="0.25">
      <c r="A13564" s="62">
        <v>51191515</v>
      </c>
      <c r="B13564" s="63" t="s">
        <v>11465</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15423</v>
      </c>
    </row>
    <row r="13568" spans="1:2" x14ac:dyDescent="0.25">
      <c r="A13568" s="62">
        <v>51191519</v>
      </c>
      <c r="B13568" s="63" t="s">
        <v>6630</v>
      </c>
    </row>
    <row r="13569" spans="1:2" x14ac:dyDescent="0.25">
      <c r="A13569" s="62">
        <v>51191520</v>
      </c>
      <c r="B13569" s="63" t="s">
        <v>15692</v>
      </c>
    </row>
    <row r="13570" spans="1:2" x14ac:dyDescent="0.25">
      <c r="A13570" s="62">
        <v>51191521</v>
      </c>
      <c r="B13570" s="63" t="s">
        <v>5332</v>
      </c>
    </row>
    <row r="13571" spans="1:2" x14ac:dyDescent="0.25">
      <c r="A13571" s="62">
        <v>51191522</v>
      </c>
      <c r="B13571" s="63" t="s">
        <v>1290</v>
      </c>
    </row>
    <row r="13572" spans="1:2" x14ac:dyDescent="0.25">
      <c r="A13572" s="62">
        <v>51191523</v>
      </c>
      <c r="B13572" s="63" t="s">
        <v>17640</v>
      </c>
    </row>
    <row r="13573" spans="1:2" x14ac:dyDescent="0.25">
      <c r="A13573" s="62">
        <v>51191601</v>
      </c>
      <c r="B13573" s="63" t="s">
        <v>17026</v>
      </c>
    </row>
    <row r="13574" spans="1:2" x14ac:dyDescent="0.25">
      <c r="A13574" s="62">
        <v>51191602</v>
      </c>
      <c r="B13574" s="63" t="s">
        <v>1230</v>
      </c>
    </row>
    <row r="13575" spans="1:2" x14ac:dyDescent="0.25">
      <c r="A13575" s="62">
        <v>51191603</v>
      </c>
      <c r="B13575" s="63" t="s">
        <v>7131</v>
      </c>
    </row>
    <row r="13576" spans="1:2" x14ac:dyDescent="0.25">
      <c r="A13576" s="62">
        <v>51191604</v>
      </c>
      <c r="B13576" s="63" t="s">
        <v>18581</v>
      </c>
    </row>
    <row r="13577" spans="1:2" x14ac:dyDescent="0.25">
      <c r="A13577" s="62">
        <v>51191701</v>
      </c>
      <c r="B13577" s="63" t="s">
        <v>4143</v>
      </c>
    </row>
    <row r="13578" spans="1:2" x14ac:dyDescent="0.25">
      <c r="A13578" s="62">
        <v>51191702</v>
      </c>
      <c r="B13578" s="63" t="s">
        <v>16749</v>
      </c>
    </row>
    <row r="13579" spans="1:2" x14ac:dyDescent="0.25">
      <c r="A13579" s="62">
        <v>51191703</v>
      </c>
      <c r="B13579" s="63" t="s">
        <v>4912</v>
      </c>
    </row>
    <row r="13580" spans="1:2" x14ac:dyDescent="0.25">
      <c r="A13580" s="62">
        <v>51191704</v>
      </c>
      <c r="B13580" s="63" t="s">
        <v>6983</v>
      </c>
    </row>
    <row r="13581" spans="1:2" x14ac:dyDescent="0.25">
      <c r="A13581" s="62">
        <v>51191705</v>
      </c>
      <c r="B13581" s="63" t="s">
        <v>12530</v>
      </c>
    </row>
    <row r="13582" spans="1:2" x14ac:dyDescent="0.25">
      <c r="A13582" s="62">
        <v>51191706</v>
      </c>
      <c r="B13582" s="63" t="s">
        <v>18433</v>
      </c>
    </row>
    <row r="13583" spans="1:2" x14ac:dyDescent="0.25">
      <c r="A13583" s="62">
        <v>51191801</v>
      </c>
      <c r="B13583" s="63" t="s">
        <v>1665</v>
      </c>
    </row>
    <row r="13584" spans="1:2" x14ac:dyDescent="0.25">
      <c r="A13584" s="62">
        <v>51191802</v>
      </c>
      <c r="B13584" s="63" t="s">
        <v>10446</v>
      </c>
    </row>
    <row r="13585" spans="1:2" x14ac:dyDescent="0.25">
      <c r="A13585" s="62">
        <v>51191803</v>
      </c>
      <c r="B13585" s="63" t="s">
        <v>4534</v>
      </c>
    </row>
    <row r="13586" spans="1:2" x14ac:dyDescent="0.25">
      <c r="A13586" s="62">
        <v>51191804</v>
      </c>
      <c r="B13586" s="63" t="s">
        <v>16186</v>
      </c>
    </row>
    <row r="13587" spans="1:2" x14ac:dyDescent="0.25">
      <c r="A13587" s="62">
        <v>51191805</v>
      </c>
      <c r="B13587" s="63" t="s">
        <v>18695</v>
      </c>
    </row>
    <row r="13588" spans="1:2" x14ac:dyDescent="0.25">
      <c r="A13588" s="62">
        <v>51191901</v>
      </c>
      <c r="B13588" s="63" t="s">
        <v>8618</v>
      </c>
    </row>
    <row r="13589" spans="1:2" x14ac:dyDescent="0.25">
      <c r="A13589" s="62">
        <v>51191902</v>
      </c>
      <c r="B13589" s="63" t="s">
        <v>3405</v>
      </c>
    </row>
    <row r="13590" spans="1:2" x14ac:dyDescent="0.25">
      <c r="A13590" s="62">
        <v>51191903</v>
      </c>
      <c r="B13590" s="63" t="s">
        <v>2589</v>
      </c>
    </row>
    <row r="13591" spans="1:2" x14ac:dyDescent="0.25">
      <c r="A13591" s="62">
        <v>51191904</v>
      </c>
      <c r="B13591" s="63" t="s">
        <v>8235</v>
      </c>
    </row>
    <row r="13592" spans="1:2" x14ac:dyDescent="0.25">
      <c r="A13592" s="62">
        <v>51191905</v>
      </c>
      <c r="B13592" s="63" t="s">
        <v>7162</v>
      </c>
    </row>
    <row r="13593" spans="1:2" x14ac:dyDescent="0.25">
      <c r="A13593" s="62">
        <v>51191906</v>
      </c>
      <c r="B13593" s="63" t="s">
        <v>5763</v>
      </c>
    </row>
    <row r="13594" spans="1:2" x14ac:dyDescent="0.25">
      <c r="A13594" s="62">
        <v>51191907</v>
      </c>
      <c r="B13594" s="63" t="s">
        <v>4416</v>
      </c>
    </row>
    <row r="13595" spans="1:2" x14ac:dyDescent="0.25">
      <c r="A13595" s="62">
        <v>51201501</v>
      </c>
      <c r="B13595" s="63" t="s">
        <v>7370</v>
      </c>
    </row>
    <row r="13596" spans="1:2" x14ac:dyDescent="0.25">
      <c r="A13596" s="62">
        <v>51201502</v>
      </c>
      <c r="B13596" s="63" t="s">
        <v>15826</v>
      </c>
    </row>
    <row r="13597" spans="1:2" x14ac:dyDescent="0.25">
      <c r="A13597" s="62">
        <v>51201503</v>
      </c>
      <c r="B13597" s="63" t="s">
        <v>15862</v>
      </c>
    </row>
    <row r="13598" spans="1:2" x14ac:dyDescent="0.25">
      <c r="A13598" s="62">
        <v>51201504</v>
      </c>
      <c r="B13598" s="63" t="s">
        <v>2017</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10902</v>
      </c>
    </row>
    <row r="13602" spans="1:2" x14ac:dyDescent="0.25">
      <c r="A13602" s="62">
        <v>51201508</v>
      </c>
      <c r="B13602" s="63" t="s">
        <v>1318</v>
      </c>
    </row>
    <row r="13603" spans="1:2" x14ac:dyDescent="0.25">
      <c r="A13603" s="62">
        <v>51201509</v>
      </c>
      <c r="B13603" s="63" t="s">
        <v>467</v>
      </c>
    </row>
    <row r="13604" spans="1:2" x14ac:dyDescent="0.25">
      <c r="A13604" s="62">
        <v>51201510</v>
      </c>
      <c r="B13604" s="63" t="s">
        <v>14819</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10237</v>
      </c>
    </row>
    <row r="13608" spans="1:2" x14ac:dyDescent="0.25">
      <c r="A13608" s="62">
        <v>51201514</v>
      </c>
      <c r="B13608" s="63" t="s">
        <v>14790</v>
      </c>
    </row>
    <row r="13609" spans="1:2" x14ac:dyDescent="0.25">
      <c r="A13609" s="62">
        <v>51201515</v>
      </c>
      <c r="B13609" s="63" t="s">
        <v>16474</v>
      </c>
    </row>
    <row r="13610" spans="1:2" x14ac:dyDescent="0.25">
      <c r="A13610" s="62">
        <v>51201516</v>
      </c>
      <c r="B13610" s="63" t="s">
        <v>8474</v>
      </c>
    </row>
    <row r="13611" spans="1:2" x14ac:dyDescent="0.25">
      <c r="A13611" s="62">
        <v>51201517</v>
      </c>
      <c r="B13611" s="63" t="s">
        <v>2123</v>
      </c>
    </row>
    <row r="13612" spans="1:2" x14ac:dyDescent="0.25">
      <c r="A13612" s="62">
        <v>51201518</v>
      </c>
      <c r="B13612" s="63" t="s">
        <v>2942</v>
      </c>
    </row>
    <row r="13613" spans="1:2" x14ac:dyDescent="0.25">
      <c r="A13613" s="62">
        <v>51201601</v>
      </c>
      <c r="B13613" s="63" t="s">
        <v>1485</v>
      </c>
    </row>
    <row r="13614" spans="1:2" x14ac:dyDescent="0.25">
      <c r="A13614" s="62">
        <v>51201602</v>
      </c>
      <c r="B13614" s="63" t="s">
        <v>12374</v>
      </c>
    </row>
    <row r="13615" spans="1:2" x14ac:dyDescent="0.25">
      <c r="A13615" s="62">
        <v>51201603</v>
      </c>
      <c r="B13615" s="63" t="s">
        <v>8113</v>
      </c>
    </row>
    <row r="13616" spans="1:2" x14ac:dyDescent="0.25">
      <c r="A13616" s="62">
        <v>51201604</v>
      </c>
      <c r="B13616" s="63" t="s">
        <v>16223</v>
      </c>
    </row>
    <row r="13617" spans="1:2" x14ac:dyDescent="0.25">
      <c r="A13617" s="62">
        <v>51201605</v>
      </c>
      <c r="B13617" s="63" t="s">
        <v>5022</v>
      </c>
    </row>
    <row r="13618" spans="1:2" x14ac:dyDescent="0.25">
      <c r="A13618" s="62">
        <v>51201606</v>
      </c>
      <c r="B13618" s="63" t="s">
        <v>3636</v>
      </c>
    </row>
    <row r="13619" spans="1:2" x14ac:dyDescent="0.25">
      <c r="A13619" s="62">
        <v>51201607</v>
      </c>
      <c r="B13619" s="63" t="s">
        <v>12217</v>
      </c>
    </row>
    <row r="13620" spans="1:2" x14ac:dyDescent="0.25">
      <c r="A13620" s="62">
        <v>51201608</v>
      </c>
      <c r="B13620" s="63" t="s">
        <v>16045</v>
      </c>
    </row>
    <row r="13621" spans="1:2" x14ac:dyDescent="0.25">
      <c r="A13621" s="62">
        <v>51201609</v>
      </c>
      <c r="B13621" s="63" t="s">
        <v>8513</v>
      </c>
    </row>
    <row r="13622" spans="1:2" x14ac:dyDescent="0.25">
      <c r="A13622" s="62">
        <v>51201610</v>
      </c>
      <c r="B13622" s="63" t="s">
        <v>16238</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17875</v>
      </c>
    </row>
    <row r="13626" spans="1:2" x14ac:dyDescent="0.25">
      <c r="A13626" s="62">
        <v>51201614</v>
      </c>
      <c r="B13626" s="63" t="s">
        <v>8410</v>
      </c>
    </row>
    <row r="13627" spans="1:2" x14ac:dyDescent="0.25">
      <c r="A13627" s="62">
        <v>51201615</v>
      </c>
      <c r="B13627" s="63" t="s">
        <v>3410</v>
      </c>
    </row>
    <row r="13628" spans="1:2" x14ac:dyDescent="0.25">
      <c r="A13628" s="62">
        <v>51201616</v>
      </c>
      <c r="B13628" s="63" t="s">
        <v>10597</v>
      </c>
    </row>
    <row r="13629" spans="1:2" x14ac:dyDescent="0.25">
      <c r="A13629" s="62">
        <v>51201617</v>
      </c>
      <c r="B13629" s="63" t="s">
        <v>1445</v>
      </c>
    </row>
    <row r="13630" spans="1:2" x14ac:dyDescent="0.25">
      <c r="A13630" s="62">
        <v>51201618</v>
      </c>
      <c r="B13630" s="63" t="s">
        <v>7915</v>
      </c>
    </row>
    <row r="13631" spans="1:2" x14ac:dyDescent="0.25">
      <c r="A13631" s="62">
        <v>51201619</v>
      </c>
      <c r="B13631" s="63" t="s">
        <v>4627</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14684</v>
      </c>
    </row>
    <row r="13635" spans="1:2" x14ac:dyDescent="0.25">
      <c r="A13635" s="62">
        <v>51201623</v>
      </c>
      <c r="B13635" s="63" t="s">
        <v>15239</v>
      </c>
    </row>
    <row r="13636" spans="1:2" x14ac:dyDescent="0.25">
      <c r="A13636" s="62">
        <v>51201624</v>
      </c>
      <c r="B13636" s="63" t="s">
        <v>5483</v>
      </c>
    </row>
    <row r="13637" spans="1:2" x14ac:dyDescent="0.25">
      <c r="A13637" s="62">
        <v>51201625</v>
      </c>
      <c r="B13637" s="63" t="s">
        <v>2435</v>
      </c>
    </row>
    <row r="13638" spans="1:2" x14ac:dyDescent="0.25">
      <c r="A13638" s="62">
        <v>51201626</v>
      </c>
      <c r="B13638" s="63" t="s">
        <v>2494</v>
      </c>
    </row>
    <row r="13639" spans="1:2" x14ac:dyDescent="0.25">
      <c r="A13639" s="62">
        <v>51201627</v>
      </c>
      <c r="B13639" s="63" t="s">
        <v>5864</v>
      </c>
    </row>
    <row r="13640" spans="1:2" x14ac:dyDescent="0.25">
      <c r="A13640" s="62">
        <v>51201628</v>
      </c>
      <c r="B13640" s="63" t="s">
        <v>1443</v>
      </c>
    </row>
    <row r="13641" spans="1:2" x14ac:dyDescent="0.25">
      <c r="A13641" s="62">
        <v>51201629</v>
      </c>
      <c r="B13641" s="63" t="s">
        <v>10177</v>
      </c>
    </row>
    <row r="13642" spans="1:2" x14ac:dyDescent="0.25">
      <c r="A13642" s="62">
        <v>51201631</v>
      </c>
      <c r="B13642" s="63" t="s">
        <v>1110</v>
      </c>
    </row>
    <row r="13643" spans="1:2" x14ac:dyDescent="0.25">
      <c r="A13643" s="62">
        <v>51201632</v>
      </c>
      <c r="B13643" s="63" t="s">
        <v>1694</v>
      </c>
    </row>
    <row r="13644" spans="1:2" x14ac:dyDescent="0.25">
      <c r="A13644" s="62">
        <v>51201633</v>
      </c>
      <c r="B13644" s="63" t="s">
        <v>6168</v>
      </c>
    </row>
    <row r="13645" spans="1:2" x14ac:dyDescent="0.25">
      <c r="A13645" s="62">
        <v>51201634</v>
      </c>
      <c r="B13645" s="63" t="s">
        <v>13072</v>
      </c>
    </row>
    <row r="13646" spans="1:2" x14ac:dyDescent="0.25">
      <c r="A13646" s="62">
        <v>51201635</v>
      </c>
      <c r="B13646" s="63" t="s">
        <v>7021</v>
      </c>
    </row>
    <row r="13647" spans="1:2" x14ac:dyDescent="0.25">
      <c r="A13647" s="62">
        <v>51201636</v>
      </c>
      <c r="B13647" s="63" t="s">
        <v>1657</v>
      </c>
    </row>
    <row r="13648" spans="1:2" x14ac:dyDescent="0.25">
      <c r="A13648" s="62">
        <v>51201638</v>
      </c>
      <c r="B13648" s="63" t="s">
        <v>2190</v>
      </c>
    </row>
    <row r="13649" spans="1:2" x14ac:dyDescent="0.25">
      <c r="A13649" s="62">
        <v>51201639</v>
      </c>
      <c r="B13649" s="63" t="s">
        <v>2951</v>
      </c>
    </row>
    <row r="13650" spans="1:2" x14ac:dyDescent="0.25">
      <c r="A13650" s="62">
        <v>51201646</v>
      </c>
      <c r="B13650" s="63" t="s">
        <v>16217</v>
      </c>
    </row>
    <row r="13651" spans="1:2" x14ac:dyDescent="0.25">
      <c r="A13651" s="62">
        <v>51201647</v>
      </c>
      <c r="B13651" s="63" t="s">
        <v>5401</v>
      </c>
    </row>
    <row r="13652" spans="1:2" x14ac:dyDescent="0.25">
      <c r="A13652" s="62">
        <v>51201648</v>
      </c>
      <c r="B13652" s="63" t="s">
        <v>1917</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11807</v>
      </c>
    </row>
    <row r="13657" spans="1:2" x14ac:dyDescent="0.25">
      <c r="A13657" s="62">
        <v>51201705</v>
      </c>
      <c r="B13657" s="63" t="s">
        <v>2480</v>
      </c>
    </row>
    <row r="13658" spans="1:2" x14ac:dyDescent="0.25">
      <c r="A13658" s="62">
        <v>51201801</v>
      </c>
      <c r="B13658" s="63" t="s">
        <v>18669</v>
      </c>
    </row>
    <row r="13659" spans="1:2" x14ac:dyDescent="0.25">
      <c r="A13659" s="62">
        <v>51201802</v>
      </c>
      <c r="B13659" s="63" t="s">
        <v>12983</v>
      </c>
    </row>
    <row r="13660" spans="1:2" x14ac:dyDescent="0.25">
      <c r="A13660" s="62">
        <v>51201803</v>
      </c>
      <c r="B13660" s="63" t="s">
        <v>8282</v>
      </c>
    </row>
    <row r="13661" spans="1:2" x14ac:dyDescent="0.25">
      <c r="A13661" s="62">
        <v>51201804</v>
      </c>
      <c r="B13661" s="63" t="s">
        <v>15896</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17689</v>
      </c>
    </row>
    <row r="13665" spans="1:2" x14ac:dyDescent="0.25">
      <c r="A13665" s="62">
        <v>51201808</v>
      </c>
      <c r="B13665" s="63" t="s">
        <v>2144</v>
      </c>
    </row>
    <row r="13666" spans="1:2" x14ac:dyDescent="0.25">
      <c r="A13666" s="62">
        <v>51201809</v>
      </c>
      <c r="B13666" s="63" t="s">
        <v>7511</v>
      </c>
    </row>
    <row r="13667" spans="1:2" x14ac:dyDescent="0.25">
      <c r="A13667" s="62">
        <v>51201901</v>
      </c>
      <c r="B13667" s="63" t="s">
        <v>16139</v>
      </c>
    </row>
    <row r="13668" spans="1:2" x14ac:dyDescent="0.25">
      <c r="A13668" s="62">
        <v>51211501</v>
      </c>
      <c r="B13668" s="63" t="s">
        <v>11349</v>
      </c>
    </row>
    <row r="13669" spans="1:2" x14ac:dyDescent="0.25">
      <c r="A13669" s="62">
        <v>51211502</v>
      </c>
      <c r="B13669" s="63" t="s">
        <v>16276</v>
      </c>
    </row>
    <row r="13670" spans="1:2" x14ac:dyDescent="0.25">
      <c r="A13670" s="62">
        <v>51211503</v>
      </c>
      <c r="B13670" s="63" t="s">
        <v>2259</v>
      </c>
    </row>
    <row r="13671" spans="1:2" x14ac:dyDescent="0.25">
      <c r="A13671" s="62">
        <v>51211504</v>
      </c>
      <c r="B13671" s="63" t="s">
        <v>10118</v>
      </c>
    </row>
    <row r="13672" spans="1:2" x14ac:dyDescent="0.25">
      <c r="A13672" s="62">
        <v>51211505</v>
      </c>
      <c r="B13672" s="63" t="s">
        <v>2702</v>
      </c>
    </row>
    <row r="13673" spans="1:2" x14ac:dyDescent="0.25">
      <c r="A13673" s="62">
        <v>51211601</v>
      </c>
      <c r="B13673" s="63" t="s">
        <v>16672</v>
      </c>
    </row>
    <row r="13674" spans="1:2" x14ac:dyDescent="0.25">
      <c r="A13674" s="62">
        <v>51211602</v>
      </c>
      <c r="B13674" s="63" t="s">
        <v>10544</v>
      </c>
    </row>
    <row r="13675" spans="1:2" x14ac:dyDescent="0.25">
      <c r="A13675" s="62">
        <v>51211603</v>
      </c>
      <c r="B13675" s="63" t="s">
        <v>18441</v>
      </c>
    </row>
    <row r="13676" spans="1:2" x14ac:dyDescent="0.25">
      <c r="A13676" s="62">
        <v>51211604</v>
      </c>
      <c r="B13676" s="63" t="s">
        <v>1572</v>
      </c>
    </row>
    <row r="13677" spans="1:2" x14ac:dyDescent="0.25">
      <c r="A13677" s="62">
        <v>51211605</v>
      </c>
      <c r="B13677" s="63" t="s">
        <v>12595</v>
      </c>
    </row>
    <row r="13678" spans="1:2" x14ac:dyDescent="0.25">
      <c r="A13678" s="62">
        <v>51211606</v>
      </c>
      <c r="B13678" s="63" t="s">
        <v>15048</v>
      </c>
    </row>
    <row r="13679" spans="1:2" x14ac:dyDescent="0.25">
      <c r="A13679" s="62">
        <v>51211607</v>
      </c>
      <c r="B13679" s="63" t="s">
        <v>12363</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14070</v>
      </c>
    </row>
    <row r="13684" spans="1:2" x14ac:dyDescent="0.25">
      <c r="A13684" s="62">
        <v>51211612</v>
      </c>
      <c r="B13684" s="63" t="s">
        <v>7337</v>
      </c>
    </row>
    <row r="13685" spans="1:2" x14ac:dyDescent="0.25">
      <c r="A13685" s="62">
        <v>51211613</v>
      </c>
      <c r="B13685" s="63" t="s">
        <v>9754</v>
      </c>
    </row>
    <row r="13686" spans="1:2" x14ac:dyDescent="0.25">
      <c r="A13686" s="62">
        <v>51211615</v>
      </c>
      <c r="B13686" s="63" t="s">
        <v>5146</v>
      </c>
    </row>
    <row r="13687" spans="1:2" x14ac:dyDescent="0.25">
      <c r="A13687" s="62">
        <v>51211616</v>
      </c>
      <c r="B13687" s="63" t="s">
        <v>10882</v>
      </c>
    </row>
    <row r="13688" spans="1:2" x14ac:dyDescent="0.25">
      <c r="A13688" s="62">
        <v>51211617</v>
      </c>
      <c r="B13688" s="63" t="s">
        <v>6760</v>
      </c>
    </row>
    <row r="13689" spans="1:2" x14ac:dyDescent="0.25">
      <c r="A13689" s="62">
        <v>51211618</v>
      </c>
      <c r="B13689" s="63" t="s">
        <v>16098</v>
      </c>
    </row>
    <row r="13690" spans="1:2" x14ac:dyDescent="0.25">
      <c r="A13690" s="62">
        <v>51211619</v>
      </c>
      <c r="B13690" s="63" t="s">
        <v>8830</v>
      </c>
    </row>
    <row r="13691" spans="1:2" x14ac:dyDescent="0.25">
      <c r="A13691" s="62">
        <v>51211620</v>
      </c>
      <c r="B13691" s="63" t="s">
        <v>15095</v>
      </c>
    </row>
    <row r="13692" spans="1:2" x14ac:dyDescent="0.25">
      <c r="A13692" s="62">
        <v>51211621</v>
      </c>
      <c r="B13692" s="63" t="s">
        <v>3684</v>
      </c>
    </row>
    <row r="13693" spans="1:2" x14ac:dyDescent="0.25">
      <c r="A13693" s="62">
        <v>51211622</v>
      </c>
      <c r="B13693" s="63" t="s">
        <v>10233</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10138</v>
      </c>
    </row>
    <row r="13697" spans="1:2" x14ac:dyDescent="0.25">
      <c r="A13697" s="62">
        <v>51211901</v>
      </c>
      <c r="B13697" s="63" t="s">
        <v>8505</v>
      </c>
    </row>
    <row r="13698" spans="1:2" x14ac:dyDescent="0.25">
      <c r="A13698" s="62">
        <v>51212001</v>
      </c>
      <c r="B13698" s="63" t="s">
        <v>14469</v>
      </c>
    </row>
    <row r="13699" spans="1:2" x14ac:dyDescent="0.25">
      <c r="A13699" s="62">
        <v>51212002</v>
      </c>
      <c r="B13699" s="63" t="s">
        <v>7343</v>
      </c>
    </row>
    <row r="13700" spans="1:2" x14ac:dyDescent="0.25">
      <c r="A13700" s="62">
        <v>51212003</v>
      </c>
      <c r="B13700" s="63" t="s">
        <v>15586</v>
      </c>
    </row>
    <row r="13701" spans="1:2" x14ac:dyDescent="0.25">
      <c r="A13701" s="62">
        <v>51212004</v>
      </c>
      <c r="B13701" s="63" t="s">
        <v>2746</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6855</v>
      </c>
    </row>
    <row r="13705" spans="1:2" x14ac:dyDescent="0.25">
      <c r="A13705" s="62">
        <v>51212008</v>
      </c>
      <c r="B13705" s="63" t="s">
        <v>3809</v>
      </c>
    </row>
    <row r="13706" spans="1:2" x14ac:dyDescent="0.25">
      <c r="A13706" s="62">
        <v>51212009</v>
      </c>
      <c r="B13706" s="63" t="s">
        <v>3300</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8253</v>
      </c>
    </row>
    <row r="13710" spans="1:2" x14ac:dyDescent="0.25">
      <c r="A13710" s="62">
        <v>51212013</v>
      </c>
      <c r="B13710" s="63" t="s">
        <v>3529</v>
      </c>
    </row>
    <row r="13711" spans="1:2" x14ac:dyDescent="0.25">
      <c r="A13711" s="62">
        <v>51212014</v>
      </c>
      <c r="B13711" s="63" t="s">
        <v>12594</v>
      </c>
    </row>
    <row r="13712" spans="1:2" x14ac:dyDescent="0.25">
      <c r="A13712" s="62">
        <v>51212015</v>
      </c>
      <c r="B13712" s="63" t="s">
        <v>13534</v>
      </c>
    </row>
    <row r="13713" spans="1:2" x14ac:dyDescent="0.25">
      <c r="A13713" s="62">
        <v>51212016</v>
      </c>
      <c r="B13713" s="63" t="s">
        <v>5096</v>
      </c>
    </row>
    <row r="13714" spans="1:2" x14ac:dyDescent="0.25">
      <c r="A13714" s="62">
        <v>51212017</v>
      </c>
      <c r="B13714" s="63" t="s">
        <v>18308</v>
      </c>
    </row>
    <row r="13715" spans="1:2" x14ac:dyDescent="0.25">
      <c r="A13715" s="62">
        <v>51212018</v>
      </c>
      <c r="B13715" s="63" t="s">
        <v>1949</v>
      </c>
    </row>
    <row r="13716" spans="1:2" x14ac:dyDescent="0.25">
      <c r="A13716" s="62">
        <v>51212020</v>
      </c>
      <c r="B13716" s="63" t="s">
        <v>16644</v>
      </c>
    </row>
    <row r="13717" spans="1:2" x14ac:dyDescent="0.25">
      <c r="A13717" s="62">
        <v>51212021</v>
      </c>
      <c r="B13717" s="63" t="s">
        <v>18651</v>
      </c>
    </row>
    <row r="13718" spans="1:2" x14ac:dyDescent="0.25">
      <c r="A13718" s="62">
        <v>51212022</v>
      </c>
      <c r="B13718" s="63" t="s">
        <v>12203</v>
      </c>
    </row>
    <row r="13719" spans="1:2" x14ac:dyDescent="0.25">
      <c r="A13719" s="62">
        <v>51212023</v>
      </c>
      <c r="B13719" s="63" t="s">
        <v>5009</v>
      </c>
    </row>
    <row r="13720" spans="1:2" x14ac:dyDescent="0.25">
      <c r="A13720" s="62">
        <v>51212024</v>
      </c>
      <c r="B13720" s="63" t="s">
        <v>15576</v>
      </c>
    </row>
    <row r="13721" spans="1:2" x14ac:dyDescent="0.25">
      <c r="A13721" s="62">
        <v>51212025</v>
      </c>
      <c r="B13721" s="63" t="s">
        <v>16292</v>
      </c>
    </row>
    <row r="13722" spans="1:2" x14ac:dyDescent="0.25">
      <c r="A13722" s="62">
        <v>51212026</v>
      </c>
      <c r="B13722" s="63" t="s">
        <v>15264</v>
      </c>
    </row>
    <row r="13723" spans="1:2" x14ac:dyDescent="0.25">
      <c r="A13723" s="62">
        <v>51212027</v>
      </c>
      <c r="B13723" s="63" t="s">
        <v>1691</v>
      </c>
    </row>
    <row r="13724" spans="1:2" x14ac:dyDescent="0.25">
      <c r="A13724" s="62">
        <v>51212028</v>
      </c>
      <c r="B13724" s="63" t="s">
        <v>17922</v>
      </c>
    </row>
    <row r="13725" spans="1:2" x14ac:dyDescent="0.25">
      <c r="A13725" s="62">
        <v>51212029</v>
      </c>
      <c r="B13725" s="63" t="s">
        <v>8889</v>
      </c>
    </row>
    <row r="13726" spans="1:2" x14ac:dyDescent="0.25">
      <c r="A13726" s="62">
        <v>51212030</v>
      </c>
      <c r="B13726" s="63" t="s">
        <v>7453</v>
      </c>
    </row>
    <row r="13727" spans="1:2" x14ac:dyDescent="0.25">
      <c r="A13727" s="62">
        <v>51212031</v>
      </c>
      <c r="B13727" s="63" t="s">
        <v>512</v>
      </c>
    </row>
    <row r="13728" spans="1:2" x14ac:dyDescent="0.25">
      <c r="A13728" s="62">
        <v>51212032</v>
      </c>
      <c r="B13728" s="63" t="s">
        <v>1956</v>
      </c>
    </row>
    <row r="13729" spans="1:2" x14ac:dyDescent="0.25">
      <c r="A13729" s="62">
        <v>51212033</v>
      </c>
      <c r="B13729" s="63" t="s">
        <v>16533</v>
      </c>
    </row>
    <row r="13730" spans="1:2" x14ac:dyDescent="0.25">
      <c r="A13730" s="62">
        <v>51212034</v>
      </c>
      <c r="B13730" s="63" t="s">
        <v>6444</v>
      </c>
    </row>
    <row r="13731" spans="1:2" x14ac:dyDescent="0.25">
      <c r="A13731" s="62">
        <v>51212035</v>
      </c>
      <c r="B13731" s="63" t="s">
        <v>1924</v>
      </c>
    </row>
    <row r="13732" spans="1:2" x14ac:dyDescent="0.25">
      <c r="A13732" s="62">
        <v>51212036</v>
      </c>
      <c r="B13732" s="63" t="s">
        <v>5902</v>
      </c>
    </row>
    <row r="13733" spans="1:2" x14ac:dyDescent="0.25">
      <c r="A13733" s="62">
        <v>51212101</v>
      </c>
      <c r="B13733" s="63" t="s">
        <v>17530</v>
      </c>
    </row>
    <row r="13734" spans="1:2" x14ac:dyDescent="0.25">
      <c r="A13734" s="62">
        <v>51212201</v>
      </c>
      <c r="B13734" s="63" t="s">
        <v>16763</v>
      </c>
    </row>
    <row r="13735" spans="1:2" x14ac:dyDescent="0.25">
      <c r="A13735" s="62">
        <v>51212202</v>
      </c>
      <c r="B13735" s="63" t="s">
        <v>13653</v>
      </c>
    </row>
    <row r="13736" spans="1:2" x14ac:dyDescent="0.25">
      <c r="A13736" s="62">
        <v>51212203</v>
      </c>
      <c r="B13736" s="63" t="s">
        <v>1403</v>
      </c>
    </row>
    <row r="13737" spans="1:2" x14ac:dyDescent="0.25">
      <c r="A13737" s="62">
        <v>51212301</v>
      </c>
      <c r="B13737" s="63" t="s">
        <v>4940</v>
      </c>
    </row>
    <row r="13738" spans="1:2" x14ac:dyDescent="0.25">
      <c r="A13738" s="62">
        <v>51212302</v>
      </c>
      <c r="B13738" s="63" t="s">
        <v>9971</v>
      </c>
    </row>
    <row r="13739" spans="1:2" x14ac:dyDescent="0.25">
      <c r="A13739" s="62">
        <v>51212303</v>
      </c>
      <c r="B13739" s="63" t="s">
        <v>4913</v>
      </c>
    </row>
    <row r="13740" spans="1:2" x14ac:dyDescent="0.25">
      <c r="A13740" s="62">
        <v>51212304</v>
      </c>
      <c r="B13740" s="63" t="s">
        <v>10187</v>
      </c>
    </row>
    <row r="13741" spans="1:2" x14ac:dyDescent="0.25">
      <c r="A13741" s="62">
        <v>51212305</v>
      </c>
      <c r="B13741" s="63" t="s">
        <v>3128</v>
      </c>
    </row>
    <row r="13742" spans="1:2" x14ac:dyDescent="0.25">
      <c r="A13742" s="62">
        <v>51212306</v>
      </c>
      <c r="B13742" s="63" t="s">
        <v>6299</v>
      </c>
    </row>
    <row r="13743" spans="1:2" x14ac:dyDescent="0.25">
      <c r="A13743" s="62">
        <v>51212307</v>
      </c>
      <c r="B13743" s="63" t="s">
        <v>6096</v>
      </c>
    </row>
    <row r="13744" spans="1:2" x14ac:dyDescent="0.25">
      <c r="A13744" s="62">
        <v>51212308</v>
      </c>
      <c r="B13744" s="63" t="s">
        <v>15914</v>
      </c>
    </row>
    <row r="13745" spans="1:2" x14ac:dyDescent="0.25">
      <c r="A13745" s="62">
        <v>51212309</v>
      </c>
      <c r="B13745" s="63" t="s">
        <v>8008</v>
      </c>
    </row>
    <row r="13746" spans="1:2" x14ac:dyDescent="0.25">
      <c r="A13746" s="62">
        <v>51212401</v>
      </c>
      <c r="B13746" s="63" t="s">
        <v>5845</v>
      </c>
    </row>
    <row r="13747" spans="1:2" x14ac:dyDescent="0.25">
      <c r="A13747" s="62">
        <v>51212402</v>
      </c>
      <c r="B13747" s="63" t="s">
        <v>1859</v>
      </c>
    </row>
    <row r="13748" spans="1:2" x14ac:dyDescent="0.25">
      <c r="A13748" s="62">
        <v>51241001</v>
      </c>
      <c r="B13748" s="63" t="s">
        <v>2069</v>
      </c>
    </row>
    <row r="13749" spans="1:2" x14ac:dyDescent="0.25">
      <c r="A13749" s="62">
        <v>51241002</v>
      </c>
      <c r="B13749" s="63" t="s">
        <v>9180</v>
      </c>
    </row>
    <row r="13750" spans="1:2" x14ac:dyDescent="0.25">
      <c r="A13750" s="62">
        <v>51241101</v>
      </c>
      <c r="B13750" s="63" t="s">
        <v>4376</v>
      </c>
    </row>
    <row r="13751" spans="1:2" x14ac:dyDescent="0.25">
      <c r="A13751" s="62">
        <v>51241102</v>
      </c>
      <c r="B13751" s="63" t="s">
        <v>16244</v>
      </c>
    </row>
    <row r="13752" spans="1:2" x14ac:dyDescent="0.25">
      <c r="A13752" s="62">
        <v>51241103</v>
      </c>
      <c r="B13752" s="63" t="s">
        <v>18529</v>
      </c>
    </row>
    <row r="13753" spans="1:2" x14ac:dyDescent="0.25">
      <c r="A13753" s="62">
        <v>51241104</v>
      </c>
      <c r="B13753" s="63" t="s">
        <v>8843</v>
      </c>
    </row>
    <row r="13754" spans="1:2" x14ac:dyDescent="0.25">
      <c r="A13754" s="62">
        <v>51241105</v>
      </c>
      <c r="B13754" s="63" t="s">
        <v>11444</v>
      </c>
    </row>
    <row r="13755" spans="1:2" x14ac:dyDescent="0.25">
      <c r="A13755" s="62">
        <v>51241106</v>
      </c>
      <c r="B13755" s="63" t="s">
        <v>2290</v>
      </c>
    </row>
    <row r="13756" spans="1:2" x14ac:dyDescent="0.25">
      <c r="A13756" s="62">
        <v>51241107</v>
      </c>
      <c r="B13756" s="63" t="s">
        <v>12566</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4706</v>
      </c>
    </row>
    <row r="13761" spans="1:2" x14ac:dyDescent="0.25">
      <c r="A13761" s="62">
        <v>51241112</v>
      </c>
      <c r="B13761" s="63" t="s">
        <v>2829</v>
      </c>
    </row>
    <row r="13762" spans="1:2" x14ac:dyDescent="0.25">
      <c r="A13762" s="62">
        <v>51241113</v>
      </c>
      <c r="B13762" s="63" t="s">
        <v>15030</v>
      </c>
    </row>
    <row r="13763" spans="1:2" x14ac:dyDescent="0.25">
      <c r="A13763" s="62">
        <v>51241114</v>
      </c>
      <c r="B13763" s="63" t="s">
        <v>5285</v>
      </c>
    </row>
    <row r="13764" spans="1:2" x14ac:dyDescent="0.25">
      <c r="A13764" s="62">
        <v>51241115</v>
      </c>
      <c r="B13764" s="63" t="s">
        <v>3100</v>
      </c>
    </row>
    <row r="13765" spans="1:2" x14ac:dyDescent="0.25">
      <c r="A13765" s="62">
        <v>51241116</v>
      </c>
      <c r="B13765" s="63" t="s">
        <v>4857</v>
      </c>
    </row>
    <row r="13766" spans="1:2" x14ac:dyDescent="0.25">
      <c r="A13766" s="62">
        <v>51241117</v>
      </c>
      <c r="B13766" s="63" t="s">
        <v>12102</v>
      </c>
    </row>
    <row r="13767" spans="1:2" x14ac:dyDescent="0.25">
      <c r="A13767" s="62">
        <v>51241118</v>
      </c>
      <c r="B13767" s="63" t="s">
        <v>11074</v>
      </c>
    </row>
    <row r="13768" spans="1:2" x14ac:dyDescent="0.25">
      <c r="A13768" s="62">
        <v>51241119</v>
      </c>
      <c r="B13768" s="63" t="s">
        <v>17351</v>
      </c>
    </row>
    <row r="13769" spans="1:2" x14ac:dyDescent="0.25">
      <c r="A13769" s="62">
        <v>51241120</v>
      </c>
      <c r="B13769" s="63" t="s">
        <v>8941</v>
      </c>
    </row>
    <row r="13770" spans="1:2" x14ac:dyDescent="0.25">
      <c r="A13770" s="62">
        <v>51241201</v>
      </c>
      <c r="B13770" s="63" t="s">
        <v>10205</v>
      </c>
    </row>
    <row r="13771" spans="1:2" x14ac:dyDescent="0.25">
      <c r="A13771" s="62">
        <v>51241202</v>
      </c>
      <c r="B13771" s="63" t="s">
        <v>13331</v>
      </c>
    </row>
    <row r="13772" spans="1:2" x14ac:dyDescent="0.25">
      <c r="A13772" s="62">
        <v>51241203</v>
      </c>
      <c r="B13772" s="63" t="s">
        <v>7329</v>
      </c>
    </row>
    <row r="13773" spans="1:2" x14ac:dyDescent="0.25">
      <c r="A13773" s="62">
        <v>51241204</v>
      </c>
      <c r="B13773" s="63" t="s">
        <v>14000</v>
      </c>
    </row>
    <row r="13774" spans="1:2" x14ac:dyDescent="0.25">
      <c r="A13774" s="62">
        <v>51241205</v>
      </c>
      <c r="B13774" s="63" t="s">
        <v>1902</v>
      </c>
    </row>
    <row r="13775" spans="1:2" x14ac:dyDescent="0.25">
      <c r="A13775" s="62">
        <v>51241206</v>
      </c>
      <c r="B13775" s="63" t="s">
        <v>114</v>
      </c>
    </row>
    <row r="13776" spans="1:2" x14ac:dyDescent="0.25">
      <c r="A13776" s="62">
        <v>51241207</v>
      </c>
      <c r="B13776" s="63" t="s">
        <v>9737</v>
      </c>
    </row>
    <row r="13777" spans="1:2" x14ac:dyDescent="0.25">
      <c r="A13777" s="62">
        <v>51241208</v>
      </c>
      <c r="B13777" s="63" t="s">
        <v>42</v>
      </c>
    </row>
    <row r="13778" spans="1:2" x14ac:dyDescent="0.25">
      <c r="A13778" s="62">
        <v>51241209</v>
      </c>
      <c r="B13778" s="63" t="s">
        <v>5779</v>
      </c>
    </row>
    <row r="13779" spans="1:2" x14ac:dyDescent="0.25">
      <c r="A13779" s="62">
        <v>51241210</v>
      </c>
      <c r="B13779" s="63" t="s">
        <v>8839</v>
      </c>
    </row>
    <row r="13780" spans="1:2" x14ac:dyDescent="0.25">
      <c r="A13780" s="62">
        <v>51241211</v>
      </c>
      <c r="B13780" s="63" t="s">
        <v>7637</v>
      </c>
    </row>
    <row r="13781" spans="1:2" x14ac:dyDescent="0.25">
      <c r="A13781" s="62">
        <v>51241212</v>
      </c>
      <c r="B13781" s="63" t="s">
        <v>16540</v>
      </c>
    </row>
    <row r="13782" spans="1:2" x14ac:dyDescent="0.25">
      <c r="A13782" s="62">
        <v>51241213</v>
      </c>
      <c r="B13782" s="63" t="s">
        <v>14209</v>
      </c>
    </row>
    <row r="13783" spans="1:2" x14ac:dyDescent="0.25">
      <c r="A13783" s="62">
        <v>51241214</v>
      </c>
      <c r="B13783" s="63" t="s">
        <v>6250</v>
      </c>
    </row>
    <row r="13784" spans="1:2" x14ac:dyDescent="0.25">
      <c r="A13784" s="62">
        <v>51241215</v>
      </c>
      <c r="B13784" s="63" t="s">
        <v>18813</v>
      </c>
    </row>
    <row r="13785" spans="1:2" x14ac:dyDescent="0.25">
      <c r="A13785" s="62">
        <v>51241216</v>
      </c>
      <c r="B13785" s="63" t="s">
        <v>5017</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16733</v>
      </c>
    </row>
    <row r="13790" spans="1:2" x14ac:dyDescent="0.25">
      <c r="A13790" s="62">
        <v>51241221</v>
      </c>
      <c r="B13790" s="63" t="s">
        <v>12778</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8722</v>
      </c>
    </row>
    <row r="13797" spans="1:2" x14ac:dyDescent="0.25">
      <c r="A13797" s="62">
        <v>51241228</v>
      </c>
      <c r="B13797" s="63" t="s">
        <v>17219</v>
      </c>
    </row>
    <row r="13798" spans="1:2" x14ac:dyDescent="0.25">
      <c r="A13798" s="62">
        <v>51241229</v>
      </c>
      <c r="B13798" s="63" t="s">
        <v>14090</v>
      </c>
    </row>
    <row r="13799" spans="1:2" x14ac:dyDescent="0.25">
      <c r="A13799" s="62">
        <v>51241301</v>
      </c>
      <c r="B13799" s="63" t="s">
        <v>17624</v>
      </c>
    </row>
    <row r="13800" spans="1:2" x14ac:dyDescent="0.25">
      <c r="A13800" s="62">
        <v>51241302</v>
      </c>
      <c r="B13800" s="63" t="s">
        <v>9280</v>
      </c>
    </row>
    <row r="13801" spans="1:2" x14ac:dyDescent="0.25">
      <c r="A13801" s="62">
        <v>51241303</v>
      </c>
      <c r="B13801" s="63" t="s">
        <v>15203</v>
      </c>
    </row>
    <row r="13802" spans="1:2" x14ac:dyDescent="0.25">
      <c r="A13802" s="62">
        <v>51241304</v>
      </c>
      <c r="B13802" s="63" t="s">
        <v>15577</v>
      </c>
    </row>
    <row r="13803" spans="1:2" x14ac:dyDescent="0.25">
      <c r="A13803" s="62">
        <v>51241305</v>
      </c>
      <c r="B13803" s="63" t="s">
        <v>12248</v>
      </c>
    </row>
    <row r="13804" spans="1:2" x14ac:dyDescent="0.25">
      <c r="A13804" s="62">
        <v>51251001</v>
      </c>
      <c r="B13804" s="63" t="s">
        <v>17743</v>
      </c>
    </row>
    <row r="13805" spans="1:2" x14ac:dyDescent="0.25">
      <c r="A13805" s="62">
        <v>52101501</v>
      </c>
      <c r="B13805" s="63" t="s">
        <v>2149</v>
      </c>
    </row>
    <row r="13806" spans="1:2" x14ac:dyDescent="0.25">
      <c r="A13806" s="62">
        <v>52101502</v>
      </c>
      <c r="B13806" s="63" t="s">
        <v>18660</v>
      </c>
    </row>
    <row r="13807" spans="1:2" x14ac:dyDescent="0.25">
      <c r="A13807" s="62">
        <v>52101503</v>
      </c>
      <c r="B13807" s="63" t="s">
        <v>5999</v>
      </c>
    </row>
    <row r="13808" spans="1:2" x14ac:dyDescent="0.25">
      <c r="A13808" s="62">
        <v>52101504</v>
      </c>
      <c r="B13808" s="63" t="s">
        <v>11132</v>
      </c>
    </row>
    <row r="13809" spans="1:2" x14ac:dyDescent="0.25">
      <c r="A13809" s="62">
        <v>52101505</v>
      </c>
      <c r="B13809" s="63" t="s">
        <v>2877</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13635</v>
      </c>
    </row>
    <row r="13813" spans="1:2" x14ac:dyDescent="0.25">
      <c r="A13813" s="62">
        <v>52101509</v>
      </c>
      <c r="B13813" s="63" t="s">
        <v>3202</v>
      </c>
    </row>
    <row r="13814" spans="1:2" x14ac:dyDescent="0.25">
      <c r="A13814" s="62">
        <v>52101510</v>
      </c>
      <c r="B13814" s="63" t="s">
        <v>11669</v>
      </c>
    </row>
    <row r="13815" spans="1:2" x14ac:dyDescent="0.25">
      <c r="A13815" s="62">
        <v>52101511</v>
      </c>
      <c r="B13815" s="63" t="s">
        <v>5339</v>
      </c>
    </row>
    <row r="13816" spans="1:2" x14ac:dyDescent="0.25">
      <c r="A13816" s="62">
        <v>52101512</v>
      </c>
      <c r="B13816" s="63" t="s">
        <v>6690</v>
      </c>
    </row>
    <row r="13817" spans="1:2" x14ac:dyDescent="0.25">
      <c r="A13817" s="62">
        <v>52101513</v>
      </c>
      <c r="B13817" s="63" t="s">
        <v>12150</v>
      </c>
    </row>
    <row r="13818" spans="1:2" x14ac:dyDescent="0.25">
      <c r="A13818" s="62">
        <v>52121501</v>
      </c>
      <c r="B13818" s="63" t="s">
        <v>15833</v>
      </c>
    </row>
    <row r="13819" spans="1:2" x14ac:dyDescent="0.25">
      <c r="A13819" s="62">
        <v>52121502</v>
      </c>
      <c r="B13819" s="63" t="s">
        <v>8508</v>
      </c>
    </row>
    <row r="13820" spans="1:2" x14ac:dyDescent="0.25">
      <c r="A13820" s="62">
        <v>52121503</v>
      </c>
      <c r="B13820" s="63" t="s">
        <v>15912</v>
      </c>
    </row>
    <row r="13821" spans="1:2" x14ac:dyDescent="0.25">
      <c r="A13821" s="62">
        <v>52121504</v>
      </c>
      <c r="B13821" s="63" t="s">
        <v>16270</v>
      </c>
    </row>
    <row r="13822" spans="1:2" x14ac:dyDescent="0.25">
      <c r="A13822" s="62">
        <v>52121505</v>
      </c>
      <c r="B13822" s="63" t="s">
        <v>5776</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1302</v>
      </c>
    </row>
    <row r="13826" spans="1:2" x14ac:dyDescent="0.25">
      <c r="A13826" s="62">
        <v>52121509</v>
      </c>
      <c r="B13826" s="63" t="s">
        <v>5796</v>
      </c>
    </row>
    <row r="13827" spans="1:2" x14ac:dyDescent="0.25">
      <c r="A13827" s="62">
        <v>52121510</v>
      </c>
      <c r="B13827" s="63" t="s">
        <v>7046</v>
      </c>
    </row>
    <row r="13828" spans="1:2" x14ac:dyDescent="0.25">
      <c r="A13828" s="62">
        <v>52121511</v>
      </c>
      <c r="B13828" s="63" t="s">
        <v>8236</v>
      </c>
    </row>
    <row r="13829" spans="1:2" x14ac:dyDescent="0.25">
      <c r="A13829" s="62">
        <v>52121512</v>
      </c>
      <c r="B13829" s="63" t="s">
        <v>2364</v>
      </c>
    </row>
    <row r="13830" spans="1:2" x14ac:dyDescent="0.25">
      <c r="A13830" s="62">
        <v>52121513</v>
      </c>
      <c r="B13830" s="63" t="s">
        <v>12922</v>
      </c>
    </row>
    <row r="13831" spans="1:2" x14ac:dyDescent="0.25">
      <c r="A13831" s="62">
        <v>52121601</v>
      </c>
      <c r="B13831" s="63" t="s">
        <v>17697</v>
      </c>
    </row>
    <row r="13832" spans="1:2" x14ac:dyDescent="0.25">
      <c r="A13832" s="62">
        <v>52121602</v>
      </c>
      <c r="B13832" s="63" t="s">
        <v>14539</v>
      </c>
    </row>
    <row r="13833" spans="1:2" x14ac:dyDescent="0.25">
      <c r="A13833" s="62">
        <v>52121603</v>
      </c>
      <c r="B13833" s="63" t="s">
        <v>10555</v>
      </c>
    </row>
    <row r="13834" spans="1:2" x14ac:dyDescent="0.25">
      <c r="A13834" s="62">
        <v>52121604</v>
      </c>
      <c r="B13834" s="63" t="s">
        <v>3174</v>
      </c>
    </row>
    <row r="13835" spans="1:2" x14ac:dyDescent="0.25">
      <c r="A13835" s="62">
        <v>52121605</v>
      </c>
      <c r="B13835" s="63" t="s">
        <v>7542</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13077</v>
      </c>
    </row>
    <row r="13842" spans="1:2" x14ac:dyDescent="0.25">
      <c r="A13842" s="62">
        <v>52121704</v>
      </c>
      <c r="B13842" s="63" t="s">
        <v>7286</v>
      </c>
    </row>
    <row r="13843" spans="1:2" x14ac:dyDescent="0.25">
      <c r="A13843" s="62">
        <v>52131501</v>
      </c>
      <c r="B13843" s="63" t="s">
        <v>13958</v>
      </c>
    </row>
    <row r="13844" spans="1:2" x14ac:dyDescent="0.25">
      <c r="A13844" s="62">
        <v>52131503</v>
      </c>
      <c r="B13844" s="63" t="s">
        <v>3085</v>
      </c>
    </row>
    <row r="13845" spans="1:2" x14ac:dyDescent="0.25">
      <c r="A13845" s="62">
        <v>52131601</v>
      </c>
      <c r="B13845" s="63" t="s">
        <v>14137</v>
      </c>
    </row>
    <row r="13846" spans="1:2" x14ac:dyDescent="0.25">
      <c r="A13846" s="62">
        <v>52131602</v>
      </c>
      <c r="B13846" s="63" t="s">
        <v>6944</v>
      </c>
    </row>
    <row r="13847" spans="1:2" x14ac:dyDescent="0.25">
      <c r="A13847" s="62">
        <v>52131603</v>
      </c>
      <c r="B13847" s="63" t="s">
        <v>6051</v>
      </c>
    </row>
    <row r="13848" spans="1:2" x14ac:dyDescent="0.25">
      <c r="A13848" s="62">
        <v>52131604</v>
      </c>
      <c r="B13848" s="63" t="s">
        <v>1036</v>
      </c>
    </row>
    <row r="13849" spans="1:2" x14ac:dyDescent="0.25">
      <c r="A13849" s="62">
        <v>52131701</v>
      </c>
      <c r="B13849" s="63" t="s">
        <v>17385</v>
      </c>
    </row>
    <row r="13850" spans="1:2" x14ac:dyDescent="0.25">
      <c r="A13850" s="62">
        <v>52131702</v>
      </c>
      <c r="B13850" s="63" t="s">
        <v>15185</v>
      </c>
    </row>
    <row r="13851" spans="1:2" x14ac:dyDescent="0.25">
      <c r="A13851" s="62">
        <v>52131703</v>
      </c>
      <c r="B13851" s="63" t="s">
        <v>9125</v>
      </c>
    </row>
    <row r="13852" spans="1:2" x14ac:dyDescent="0.25">
      <c r="A13852" s="62">
        <v>52131704</v>
      </c>
      <c r="B13852" s="63" t="s">
        <v>10400</v>
      </c>
    </row>
    <row r="13853" spans="1:2" x14ac:dyDescent="0.25">
      <c r="A13853" s="62">
        <v>52141501</v>
      </c>
      <c r="B13853" s="63" t="s">
        <v>7825</v>
      </c>
    </row>
    <row r="13854" spans="1:2" x14ac:dyDescent="0.25">
      <c r="A13854" s="62">
        <v>52141502</v>
      </c>
      <c r="B13854" s="63" t="s">
        <v>3724</v>
      </c>
    </row>
    <row r="13855" spans="1:2" x14ac:dyDescent="0.25">
      <c r="A13855" s="62">
        <v>52141503</v>
      </c>
      <c r="B13855" s="63" t="s">
        <v>7207</v>
      </c>
    </row>
    <row r="13856" spans="1:2" x14ac:dyDescent="0.25">
      <c r="A13856" s="62">
        <v>52141504</v>
      </c>
      <c r="B13856" s="63" t="s">
        <v>14084</v>
      </c>
    </row>
    <row r="13857" spans="1:2" x14ac:dyDescent="0.25">
      <c r="A13857" s="62">
        <v>52141505</v>
      </c>
      <c r="B13857" s="63" t="s">
        <v>5910</v>
      </c>
    </row>
    <row r="13858" spans="1:2" x14ac:dyDescent="0.25">
      <c r="A13858" s="62">
        <v>52141506</v>
      </c>
      <c r="B13858" s="63" t="s">
        <v>5514</v>
      </c>
    </row>
    <row r="13859" spans="1:2" x14ac:dyDescent="0.25">
      <c r="A13859" s="62">
        <v>52141507</v>
      </c>
      <c r="B13859" s="63" t="s">
        <v>7538</v>
      </c>
    </row>
    <row r="13860" spans="1:2" x14ac:dyDescent="0.25">
      <c r="A13860" s="62">
        <v>52141508</v>
      </c>
      <c r="B13860" s="63" t="s">
        <v>690</v>
      </c>
    </row>
    <row r="13861" spans="1:2" x14ac:dyDescent="0.25">
      <c r="A13861" s="62">
        <v>52141509</v>
      </c>
      <c r="B13861" s="63" t="s">
        <v>1927</v>
      </c>
    </row>
    <row r="13862" spans="1:2" x14ac:dyDescent="0.25">
      <c r="A13862" s="62">
        <v>52141510</v>
      </c>
      <c r="B13862" s="63" t="s">
        <v>11752</v>
      </c>
    </row>
    <row r="13863" spans="1:2" x14ac:dyDescent="0.25">
      <c r="A13863" s="62">
        <v>52141511</v>
      </c>
      <c r="B13863" s="63" t="s">
        <v>3394</v>
      </c>
    </row>
    <row r="13864" spans="1:2" x14ac:dyDescent="0.25">
      <c r="A13864" s="62">
        <v>52141512</v>
      </c>
      <c r="B13864" s="63" t="s">
        <v>8038</v>
      </c>
    </row>
    <row r="13865" spans="1:2" x14ac:dyDescent="0.25">
      <c r="A13865" s="62">
        <v>52141513</v>
      </c>
      <c r="B13865" s="63" t="s">
        <v>2823</v>
      </c>
    </row>
    <row r="13866" spans="1:2" x14ac:dyDescent="0.25">
      <c r="A13866" s="62">
        <v>52141514</v>
      </c>
      <c r="B13866" s="63" t="s">
        <v>2482</v>
      </c>
    </row>
    <row r="13867" spans="1:2" x14ac:dyDescent="0.25">
      <c r="A13867" s="62">
        <v>52141515</v>
      </c>
      <c r="B13867" s="63" t="s">
        <v>14318</v>
      </c>
    </row>
    <row r="13868" spans="1:2" x14ac:dyDescent="0.25">
      <c r="A13868" s="62">
        <v>52141516</v>
      </c>
      <c r="B13868" s="63" t="s">
        <v>5980</v>
      </c>
    </row>
    <row r="13869" spans="1:2" x14ac:dyDescent="0.25">
      <c r="A13869" s="62">
        <v>52141517</v>
      </c>
      <c r="B13869" s="63" t="s">
        <v>17820</v>
      </c>
    </row>
    <row r="13870" spans="1:2" x14ac:dyDescent="0.25">
      <c r="A13870" s="62">
        <v>52141518</v>
      </c>
      <c r="B13870" s="63" t="s">
        <v>14847</v>
      </c>
    </row>
    <row r="13871" spans="1:2" x14ac:dyDescent="0.25">
      <c r="A13871" s="62">
        <v>52141519</v>
      </c>
      <c r="B13871" s="63" t="s">
        <v>7599</v>
      </c>
    </row>
    <row r="13872" spans="1:2" x14ac:dyDescent="0.25">
      <c r="A13872" s="62">
        <v>52141520</v>
      </c>
      <c r="B13872" s="63" t="s">
        <v>2032</v>
      </c>
    </row>
    <row r="13873" spans="1:2" x14ac:dyDescent="0.25">
      <c r="A13873" s="62">
        <v>52141521</v>
      </c>
      <c r="B13873" s="63" t="s">
        <v>8891</v>
      </c>
    </row>
    <row r="13874" spans="1:2" x14ac:dyDescent="0.25">
      <c r="A13874" s="62">
        <v>52141522</v>
      </c>
      <c r="B13874" s="63" t="s">
        <v>11551</v>
      </c>
    </row>
    <row r="13875" spans="1:2" x14ac:dyDescent="0.25">
      <c r="A13875" s="62">
        <v>52141523</v>
      </c>
      <c r="B13875" s="63" t="s">
        <v>14729</v>
      </c>
    </row>
    <row r="13876" spans="1:2" x14ac:dyDescent="0.25">
      <c r="A13876" s="62">
        <v>52141524</v>
      </c>
      <c r="B13876" s="63" t="s">
        <v>16678</v>
      </c>
    </row>
    <row r="13877" spans="1:2" x14ac:dyDescent="0.25">
      <c r="A13877" s="62">
        <v>52141525</v>
      </c>
      <c r="B13877" s="63" t="s">
        <v>1828</v>
      </c>
    </row>
    <row r="13878" spans="1:2" x14ac:dyDescent="0.25">
      <c r="A13878" s="62">
        <v>52141526</v>
      </c>
      <c r="B13878" s="63" t="s">
        <v>205</v>
      </c>
    </row>
    <row r="13879" spans="1:2" x14ac:dyDescent="0.25">
      <c r="A13879" s="62">
        <v>52141527</v>
      </c>
      <c r="B13879" s="63" t="s">
        <v>2006</v>
      </c>
    </row>
    <row r="13880" spans="1:2" x14ac:dyDescent="0.25">
      <c r="A13880" s="62">
        <v>52141528</v>
      </c>
      <c r="B13880" s="63" t="s">
        <v>15717</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1476</v>
      </c>
    </row>
    <row r="13884" spans="1:2" x14ac:dyDescent="0.25">
      <c r="A13884" s="62">
        <v>52141532</v>
      </c>
      <c r="B13884" s="63" t="s">
        <v>3506</v>
      </c>
    </row>
    <row r="13885" spans="1:2" x14ac:dyDescent="0.25">
      <c r="A13885" s="62">
        <v>52141533</v>
      </c>
      <c r="B13885" s="63" t="s">
        <v>8585</v>
      </c>
    </row>
    <row r="13886" spans="1:2" x14ac:dyDescent="0.25">
      <c r="A13886" s="62">
        <v>52141534</v>
      </c>
      <c r="B13886" s="63" t="s">
        <v>8445</v>
      </c>
    </row>
    <row r="13887" spans="1:2" x14ac:dyDescent="0.25">
      <c r="A13887" s="62">
        <v>52141535</v>
      </c>
      <c r="B13887" s="63" t="s">
        <v>13256</v>
      </c>
    </row>
    <row r="13888" spans="1:2" x14ac:dyDescent="0.25">
      <c r="A13888" s="62">
        <v>52141536</v>
      </c>
      <c r="B13888" s="63" t="s">
        <v>5386</v>
      </c>
    </row>
    <row r="13889" spans="1:2" x14ac:dyDescent="0.25">
      <c r="A13889" s="62">
        <v>52141537</v>
      </c>
      <c r="B13889" s="63" t="s">
        <v>15884</v>
      </c>
    </row>
    <row r="13890" spans="1:2" x14ac:dyDescent="0.25">
      <c r="A13890" s="62">
        <v>52141538</v>
      </c>
      <c r="B13890" s="63" t="s">
        <v>18253</v>
      </c>
    </row>
    <row r="13891" spans="1:2" x14ac:dyDescent="0.25">
      <c r="A13891" s="62">
        <v>52141539</v>
      </c>
      <c r="B13891" s="63" t="s">
        <v>15189</v>
      </c>
    </row>
    <row r="13892" spans="1:2" x14ac:dyDescent="0.25">
      <c r="A13892" s="62">
        <v>52141601</v>
      </c>
      <c r="B13892" s="63" t="s">
        <v>1225</v>
      </c>
    </row>
    <row r="13893" spans="1:2" x14ac:dyDescent="0.25">
      <c r="A13893" s="62">
        <v>52141602</v>
      </c>
      <c r="B13893" s="63" t="s">
        <v>11912</v>
      </c>
    </row>
    <row r="13894" spans="1:2" x14ac:dyDescent="0.25">
      <c r="A13894" s="62">
        <v>52141603</v>
      </c>
      <c r="B13894" s="63" t="s">
        <v>10507</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9478</v>
      </c>
    </row>
    <row r="13898" spans="1:2" x14ac:dyDescent="0.25">
      <c r="A13898" s="62">
        <v>52141607</v>
      </c>
      <c r="B13898" s="63" t="s">
        <v>5879</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7167</v>
      </c>
    </row>
    <row r="13904" spans="1:2" x14ac:dyDescent="0.25">
      <c r="A13904" s="62">
        <v>52141706</v>
      </c>
      <c r="B13904" s="63" t="s">
        <v>12929</v>
      </c>
    </row>
    <row r="13905" spans="1:2" x14ac:dyDescent="0.25">
      <c r="A13905" s="62">
        <v>52141801</v>
      </c>
      <c r="B13905" s="63" t="s">
        <v>18106</v>
      </c>
    </row>
    <row r="13906" spans="1:2" x14ac:dyDescent="0.25">
      <c r="A13906" s="62">
        <v>52141802</v>
      </c>
      <c r="B13906" s="63" t="s">
        <v>3336</v>
      </c>
    </row>
    <row r="13907" spans="1:2" x14ac:dyDescent="0.25">
      <c r="A13907" s="62">
        <v>52141803</v>
      </c>
      <c r="B13907" s="63" t="s">
        <v>11296</v>
      </c>
    </row>
    <row r="13908" spans="1:2" x14ac:dyDescent="0.25">
      <c r="A13908" s="62">
        <v>52151501</v>
      </c>
      <c r="B13908" s="63" t="s">
        <v>13804</v>
      </c>
    </row>
    <row r="13909" spans="1:2" x14ac:dyDescent="0.25">
      <c r="A13909" s="62">
        <v>52151502</v>
      </c>
      <c r="B13909" s="63" t="s">
        <v>18239</v>
      </c>
    </row>
    <row r="13910" spans="1:2" x14ac:dyDescent="0.25">
      <c r="A13910" s="62">
        <v>52151503</v>
      </c>
      <c r="B13910" s="63" t="s">
        <v>3748</v>
      </c>
    </row>
    <row r="13911" spans="1:2" x14ac:dyDescent="0.25">
      <c r="A13911" s="62">
        <v>52151504</v>
      </c>
      <c r="B13911" s="63" t="s">
        <v>7502</v>
      </c>
    </row>
    <row r="13912" spans="1:2" x14ac:dyDescent="0.25">
      <c r="A13912" s="62">
        <v>52151505</v>
      </c>
      <c r="B13912" s="63" t="s">
        <v>15905</v>
      </c>
    </row>
    <row r="13913" spans="1:2" x14ac:dyDescent="0.25">
      <c r="A13913" s="62">
        <v>52151506</v>
      </c>
      <c r="B13913" s="63" t="s">
        <v>15554</v>
      </c>
    </row>
    <row r="13914" spans="1:2" x14ac:dyDescent="0.25">
      <c r="A13914" s="62">
        <v>52151507</v>
      </c>
      <c r="B13914" s="63" t="s">
        <v>1198</v>
      </c>
    </row>
    <row r="13915" spans="1:2" x14ac:dyDescent="0.25">
      <c r="A13915" s="62">
        <v>52151601</v>
      </c>
      <c r="B13915" s="63" t="s">
        <v>17255</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8621</v>
      </c>
    </row>
    <row r="13919" spans="1:2" x14ac:dyDescent="0.25">
      <c r="A13919" s="62">
        <v>52151605</v>
      </c>
      <c r="B13919" s="63" t="s">
        <v>9474</v>
      </c>
    </row>
    <row r="13920" spans="1:2" x14ac:dyDescent="0.25">
      <c r="A13920" s="62">
        <v>52151606</v>
      </c>
      <c r="B13920" s="63" t="s">
        <v>10393</v>
      </c>
    </row>
    <row r="13921" spans="1:2" x14ac:dyDescent="0.25">
      <c r="A13921" s="62">
        <v>52151607</v>
      </c>
      <c r="B13921" s="63" t="s">
        <v>9994</v>
      </c>
    </row>
    <row r="13922" spans="1:2" x14ac:dyDescent="0.25">
      <c r="A13922" s="62">
        <v>52151608</v>
      </c>
      <c r="B13922" s="63" t="s">
        <v>7306</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7036</v>
      </c>
    </row>
    <row r="13926" spans="1:2" x14ac:dyDescent="0.25">
      <c r="A13926" s="62">
        <v>52151612</v>
      </c>
      <c r="B13926" s="63" t="s">
        <v>4059</v>
      </c>
    </row>
    <row r="13927" spans="1:2" x14ac:dyDescent="0.25">
      <c r="A13927" s="62">
        <v>52151613</v>
      </c>
      <c r="B13927" s="63" t="s">
        <v>16144</v>
      </c>
    </row>
    <row r="13928" spans="1:2" x14ac:dyDescent="0.25">
      <c r="A13928" s="62">
        <v>52151614</v>
      </c>
      <c r="B13928" s="63" t="s">
        <v>17253</v>
      </c>
    </row>
    <row r="13929" spans="1:2" x14ac:dyDescent="0.25">
      <c r="A13929" s="62">
        <v>52151615</v>
      </c>
      <c r="B13929" s="63" t="s">
        <v>10364</v>
      </c>
    </row>
    <row r="13930" spans="1:2" x14ac:dyDescent="0.25">
      <c r="A13930" s="62">
        <v>52151616</v>
      </c>
      <c r="B13930" s="63" t="s">
        <v>8656</v>
      </c>
    </row>
    <row r="13931" spans="1:2" x14ac:dyDescent="0.25">
      <c r="A13931" s="62">
        <v>52151617</v>
      </c>
      <c r="B13931" s="63" t="s">
        <v>15222</v>
      </c>
    </row>
    <row r="13932" spans="1:2" x14ac:dyDescent="0.25">
      <c r="A13932" s="62">
        <v>52151618</v>
      </c>
      <c r="B13932" s="63" t="s">
        <v>16778</v>
      </c>
    </row>
    <row r="13933" spans="1:2" x14ac:dyDescent="0.25">
      <c r="A13933" s="62">
        <v>52151619</v>
      </c>
      <c r="B13933" s="63" t="s">
        <v>14094</v>
      </c>
    </row>
    <row r="13934" spans="1:2" x14ac:dyDescent="0.25">
      <c r="A13934" s="62">
        <v>52151620</v>
      </c>
      <c r="B13934" s="63" t="s">
        <v>1862</v>
      </c>
    </row>
    <row r="13935" spans="1:2" x14ac:dyDescent="0.25">
      <c r="A13935" s="62">
        <v>52151621</v>
      </c>
      <c r="B13935" s="63" t="s">
        <v>12436</v>
      </c>
    </row>
    <row r="13936" spans="1:2" x14ac:dyDescent="0.25">
      <c r="A13936" s="62">
        <v>52151622</v>
      </c>
      <c r="B13936" s="63" t="s">
        <v>2628</v>
      </c>
    </row>
    <row r="13937" spans="1:2" x14ac:dyDescent="0.25">
      <c r="A13937" s="62">
        <v>52151623</v>
      </c>
      <c r="B13937" s="63" t="s">
        <v>18731</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18612</v>
      </c>
    </row>
    <row r="13943" spans="1:2" x14ac:dyDescent="0.25">
      <c r="A13943" s="62">
        <v>52151629</v>
      </c>
      <c r="B13943" s="63" t="s">
        <v>2423</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2786</v>
      </c>
    </row>
    <row r="13947" spans="1:2" x14ac:dyDescent="0.25">
      <c r="A13947" s="62">
        <v>52151633</v>
      </c>
      <c r="B13947" s="63" t="s">
        <v>10966</v>
      </c>
    </row>
    <row r="13948" spans="1:2" x14ac:dyDescent="0.25">
      <c r="A13948" s="62">
        <v>52151634</v>
      </c>
      <c r="B13948" s="63" t="s">
        <v>6039</v>
      </c>
    </row>
    <row r="13949" spans="1:2" x14ac:dyDescent="0.25">
      <c r="A13949" s="62">
        <v>52151635</v>
      </c>
      <c r="B13949" s="63" t="s">
        <v>5056</v>
      </c>
    </row>
    <row r="13950" spans="1:2" x14ac:dyDescent="0.25">
      <c r="A13950" s="62">
        <v>52151636</v>
      </c>
      <c r="B13950" s="63" t="s">
        <v>13720</v>
      </c>
    </row>
    <row r="13951" spans="1:2" x14ac:dyDescent="0.25">
      <c r="A13951" s="62">
        <v>52151637</v>
      </c>
      <c r="B13951" s="63" t="s">
        <v>12059</v>
      </c>
    </row>
    <row r="13952" spans="1:2" x14ac:dyDescent="0.25">
      <c r="A13952" s="62">
        <v>52151638</v>
      </c>
      <c r="B13952" s="63" t="s">
        <v>7258</v>
      </c>
    </row>
    <row r="13953" spans="1:2" x14ac:dyDescent="0.25">
      <c r="A13953" s="62">
        <v>52151639</v>
      </c>
      <c r="B13953" s="63" t="s">
        <v>11525</v>
      </c>
    </row>
    <row r="13954" spans="1:2" x14ac:dyDescent="0.25">
      <c r="A13954" s="62">
        <v>52151640</v>
      </c>
      <c r="B13954" s="63" t="s">
        <v>17523</v>
      </c>
    </row>
    <row r="13955" spans="1:2" x14ac:dyDescent="0.25">
      <c r="A13955" s="62">
        <v>52151641</v>
      </c>
      <c r="B13955" s="63" t="s">
        <v>3066</v>
      </c>
    </row>
    <row r="13956" spans="1:2" x14ac:dyDescent="0.25">
      <c r="A13956" s="62">
        <v>52151642</v>
      </c>
      <c r="B13956" s="63" t="s">
        <v>7820</v>
      </c>
    </row>
    <row r="13957" spans="1:2" x14ac:dyDescent="0.25">
      <c r="A13957" s="62">
        <v>52151643</v>
      </c>
      <c r="B13957" s="63" t="s">
        <v>17635</v>
      </c>
    </row>
    <row r="13958" spans="1:2" x14ac:dyDescent="0.25">
      <c r="A13958" s="62">
        <v>52151644</v>
      </c>
      <c r="B13958" s="63" t="s">
        <v>14245</v>
      </c>
    </row>
    <row r="13959" spans="1:2" x14ac:dyDescent="0.25">
      <c r="A13959" s="62">
        <v>52151645</v>
      </c>
      <c r="B13959" s="63" t="s">
        <v>15605</v>
      </c>
    </row>
    <row r="13960" spans="1:2" x14ac:dyDescent="0.25">
      <c r="A13960" s="62">
        <v>52151646</v>
      </c>
      <c r="B13960" s="63" t="s">
        <v>14184</v>
      </c>
    </row>
    <row r="13961" spans="1:2" x14ac:dyDescent="0.25">
      <c r="A13961" s="62">
        <v>52151647</v>
      </c>
      <c r="B13961" s="63" t="s">
        <v>15622</v>
      </c>
    </row>
    <row r="13962" spans="1:2" x14ac:dyDescent="0.25">
      <c r="A13962" s="62">
        <v>52151648</v>
      </c>
      <c r="B13962" s="63" t="s">
        <v>15410</v>
      </c>
    </row>
    <row r="13963" spans="1:2" x14ac:dyDescent="0.25">
      <c r="A13963" s="62">
        <v>52151649</v>
      </c>
      <c r="B13963" s="63" t="s">
        <v>9604</v>
      </c>
    </row>
    <row r="13964" spans="1:2" x14ac:dyDescent="0.25">
      <c r="A13964" s="62">
        <v>52151650</v>
      </c>
      <c r="B13964" s="63" t="s">
        <v>16609</v>
      </c>
    </row>
    <row r="13965" spans="1:2" x14ac:dyDescent="0.25">
      <c r="A13965" s="62">
        <v>52151701</v>
      </c>
      <c r="B13965" s="63" t="s">
        <v>16900</v>
      </c>
    </row>
    <row r="13966" spans="1:2" x14ac:dyDescent="0.25">
      <c r="A13966" s="62">
        <v>52151702</v>
      </c>
      <c r="B13966" s="63" t="s">
        <v>6531</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17126</v>
      </c>
    </row>
    <row r="13971" spans="1:2" x14ac:dyDescent="0.25">
      <c r="A13971" s="62">
        <v>52151707</v>
      </c>
      <c r="B13971" s="63" t="s">
        <v>1774</v>
      </c>
    </row>
    <row r="13972" spans="1:2" x14ac:dyDescent="0.25">
      <c r="A13972" s="62">
        <v>52151708</v>
      </c>
      <c r="B13972" s="63" t="s">
        <v>14237</v>
      </c>
    </row>
    <row r="13973" spans="1:2" x14ac:dyDescent="0.25">
      <c r="A13973" s="62">
        <v>52151709</v>
      </c>
      <c r="B13973" s="63" t="s">
        <v>8660</v>
      </c>
    </row>
    <row r="13974" spans="1:2" x14ac:dyDescent="0.25">
      <c r="A13974" s="62">
        <v>52151801</v>
      </c>
      <c r="B13974" s="63" t="s">
        <v>9972</v>
      </c>
    </row>
    <row r="13975" spans="1:2" x14ac:dyDescent="0.25">
      <c r="A13975" s="62">
        <v>52151802</v>
      </c>
      <c r="B13975" s="63" t="s">
        <v>17918</v>
      </c>
    </row>
    <row r="13976" spans="1:2" x14ac:dyDescent="0.25">
      <c r="A13976" s="62">
        <v>52151803</v>
      </c>
      <c r="B13976" s="63" t="s">
        <v>15798</v>
      </c>
    </row>
    <row r="13977" spans="1:2" x14ac:dyDescent="0.25">
      <c r="A13977" s="62">
        <v>52151804</v>
      </c>
      <c r="B13977" s="63" t="s">
        <v>18766</v>
      </c>
    </row>
    <row r="13978" spans="1:2" x14ac:dyDescent="0.25">
      <c r="A13978" s="62">
        <v>52151805</v>
      </c>
      <c r="B13978" s="63" t="s">
        <v>5047</v>
      </c>
    </row>
    <row r="13979" spans="1:2" x14ac:dyDescent="0.25">
      <c r="A13979" s="62">
        <v>52151806</v>
      </c>
      <c r="B13979" s="63" t="s">
        <v>2444</v>
      </c>
    </row>
    <row r="13980" spans="1:2" x14ac:dyDescent="0.25">
      <c r="A13980" s="62">
        <v>52151807</v>
      </c>
      <c r="B13980" s="63" t="s">
        <v>10610</v>
      </c>
    </row>
    <row r="13981" spans="1:2" x14ac:dyDescent="0.25">
      <c r="A13981" s="62">
        <v>52151808</v>
      </c>
      <c r="B13981" s="63" t="s">
        <v>7403</v>
      </c>
    </row>
    <row r="13982" spans="1:2" x14ac:dyDescent="0.25">
      <c r="A13982" s="62">
        <v>52151809</v>
      </c>
      <c r="B13982" s="63" t="s">
        <v>15350</v>
      </c>
    </row>
    <row r="13983" spans="1:2" x14ac:dyDescent="0.25">
      <c r="A13983" s="62">
        <v>52151810</v>
      </c>
      <c r="B13983" s="63" t="s">
        <v>6108</v>
      </c>
    </row>
    <row r="13984" spans="1:2" x14ac:dyDescent="0.25">
      <c r="A13984" s="62">
        <v>52151811</v>
      </c>
      <c r="B13984" s="63" t="s">
        <v>15965</v>
      </c>
    </row>
    <row r="13985" spans="1:2" x14ac:dyDescent="0.25">
      <c r="A13985" s="62">
        <v>52151812</v>
      </c>
      <c r="B13985" s="63" t="s">
        <v>6128</v>
      </c>
    </row>
    <row r="13986" spans="1:2" x14ac:dyDescent="0.25">
      <c r="A13986" s="62">
        <v>52151813</v>
      </c>
      <c r="B13986" s="63" t="s">
        <v>18119</v>
      </c>
    </row>
    <row r="13987" spans="1:2" x14ac:dyDescent="0.25">
      <c r="A13987" s="62">
        <v>52151901</v>
      </c>
      <c r="B13987" s="63" t="s">
        <v>11790</v>
      </c>
    </row>
    <row r="13988" spans="1:2" x14ac:dyDescent="0.25">
      <c r="A13988" s="62">
        <v>52151902</v>
      </c>
      <c r="B13988" s="63" t="s">
        <v>4462</v>
      </c>
    </row>
    <row r="13989" spans="1:2" x14ac:dyDescent="0.25">
      <c r="A13989" s="62">
        <v>52151903</v>
      </c>
      <c r="B13989" s="63" t="s">
        <v>17106</v>
      </c>
    </row>
    <row r="13990" spans="1:2" x14ac:dyDescent="0.25">
      <c r="A13990" s="62">
        <v>52151904</v>
      </c>
      <c r="B13990" s="63" t="s">
        <v>6107</v>
      </c>
    </row>
    <row r="13991" spans="1:2" x14ac:dyDescent="0.25">
      <c r="A13991" s="62">
        <v>52151905</v>
      </c>
      <c r="B13991" s="63" t="s">
        <v>8846</v>
      </c>
    </row>
    <row r="13992" spans="1:2" x14ac:dyDescent="0.25">
      <c r="A13992" s="62">
        <v>52151906</v>
      </c>
      <c r="B13992" s="63" t="s">
        <v>13226</v>
      </c>
    </row>
    <row r="13993" spans="1:2" x14ac:dyDescent="0.25">
      <c r="A13993" s="62">
        <v>52151907</v>
      </c>
      <c r="B13993" s="63" t="s">
        <v>13426</v>
      </c>
    </row>
    <row r="13994" spans="1:2" x14ac:dyDescent="0.25">
      <c r="A13994" s="62">
        <v>52151908</v>
      </c>
      <c r="B13994" s="63" t="s">
        <v>17408</v>
      </c>
    </row>
    <row r="13995" spans="1:2" x14ac:dyDescent="0.25">
      <c r="A13995" s="62">
        <v>52151909</v>
      </c>
      <c r="B13995" s="63" t="s">
        <v>5838</v>
      </c>
    </row>
    <row r="13996" spans="1:2" x14ac:dyDescent="0.25">
      <c r="A13996" s="62">
        <v>52152001</v>
      </c>
      <c r="B13996" s="63" t="s">
        <v>1766</v>
      </c>
    </row>
    <row r="13997" spans="1:2" x14ac:dyDescent="0.25">
      <c r="A13997" s="62">
        <v>52152002</v>
      </c>
      <c r="B13997" s="63" t="s">
        <v>7525</v>
      </c>
    </row>
    <row r="13998" spans="1:2" x14ac:dyDescent="0.25">
      <c r="A13998" s="62">
        <v>52152003</v>
      </c>
      <c r="B13998" s="63" t="s">
        <v>9312</v>
      </c>
    </row>
    <row r="13999" spans="1:2" x14ac:dyDescent="0.25">
      <c r="A13999" s="62">
        <v>52152004</v>
      </c>
      <c r="B13999" s="63" t="s">
        <v>10276</v>
      </c>
    </row>
    <row r="14000" spans="1:2" x14ac:dyDescent="0.25">
      <c r="A14000" s="62">
        <v>52152005</v>
      </c>
      <c r="B14000" s="63" t="s">
        <v>184</v>
      </c>
    </row>
    <row r="14001" spans="1:2" x14ac:dyDescent="0.25">
      <c r="A14001" s="62">
        <v>52152006</v>
      </c>
      <c r="B14001" s="63" t="s">
        <v>3331</v>
      </c>
    </row>
    <row r="14002" spans="1:2" x14ac:dyDescent="0.25">
      <c r="A14002" s="62">
        <v>52152007</v>
      </c>
      <c r="B14002" s="63" t="s">
        <v>5199</v>
      </c>
    </row>
    <row r="14003" spans="1:2" x14ac:dyDescent="0.25">
      <c r="A14003" s="62">
        <v>52152008</v>
      </c>
      <c r="B14003" s="63" t="s">
        <v>7721</v>
      </c>
    </row>
    <row r="14004" spans="1:2" x14ac:dyDescent="0.25">
      <c r="A14004" s="62">
        <v>52152009</v>
      </c>
      <c r="B14004" s="63" t="s">
        <v>10515</v>
      </c>
    </row>
    <row r="14005" spans="1:2" x14ac:dyDescent="0.25">
      <c r="A14005" s="62">
        <v>52152010</v>
      </c>
      <c r="B14005" s="63" t="s">
        <v>14538</v>
      </c>
    </row>
    <row r="14006" spans="1:2" x14ac:dyDescent="0.25">
      <c r="A14006" s="62">
        <v>52152011</v>
      </c>
      <c r="B14006" s="63" t="s">
        <v>3938</v>
      </c>
    </row>
    <row r="14007" spans="1:2" x14ac:dyDescent="0.25">
      <c r="A14007" s="62">
        <v>52152012</v>
      </c>
      <c r="B14007" s="63" t="s">
        <v>8766</v>
      </c>
    </row>
    <row r="14008" spans="1:2" x14ac:dyDescent="0.25">
      <c r="A14008" s="62">
        <v>52152013</v>
      </c>
      <c r="B14008" s="63" t="s">
        <v>1115</v>
      </c>
    </row>
    <row r="14009" spans="1:2" x14ac:dyDescent="0.25">
      <c r="A14009" s="62">
        <v>52152014</v>
      </c>
      <c r="B14009" s="63" t="s">
        <v>13694</v>
      </c>
    </row>
    <row r="14010" spans="1:2" x14ac:dyDescent="0.25">
      <c r="A14010" s="62">
        <v>52152015</v>
      </c>
      <c r="B14010" s="63" t="s">
        <v>8649</v>
      </c>
    </row>
    <row r="14011" spans="1:2" x14ac:dyDescent="0.25">
      <c r="A14011" s="62">
        <v>52152016</v>
      </c>
      <c r="B14011" s="63" t="s">
        <v>4645</v>
      </c>
    </row>
    <row r="14012" spans="1:2" x14ac:dyDescent="0.25">
      <c r="A14012" s="62">
        <v>52152101</v>
      </c>
      <c r="B14012" s="63" t="s">
        <v>7150</v>
      </c>
    </row>
    <row r="14013" spans="1:2" x14ac:dyDescent="0.25">
      <c r="A14013" s="62">
        <v>52152102</v>
      </c>
      <c r="B14013" s="63" t="s">
        <v>6432</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16626</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14424</v>
      </c>
    </row>
    <row r="14020" spans="1:2" x14ac:dyDescent="0.25">
      <c r="A14020" s="62">
        <v>52161502</v>
      </c>
      <c r="B14020" s="63" t="s">
        <v>11299</v>
      </c>
    </row>
    <row r="14021" spans="1:2" x14ac:dyDescent="0.25">
      <c r="A14021" s="62">
        <v>52161505</v>
      </c>
      <c r="B14021" s="63" t="s">
        <v>10357</v>
      </c>
    </row>
    <row r="14022" spans="1:2" x14ac:dyDescent="0.25">
      <c r="A14022" s="62">
        <v>52161507</v>
      </c>
      <c r="B14022" s="63" t="s">
        <v>17161</v>
      </c>
    </row>
    <row r="14023" spans="1:2" x14ac:dyDescent="0.25">
      <c r="A14023" s="62">
        <v>52161508</v>
      </c>
      <c r="B14023" s="63" t="s">
        <v>14822</v>
      </c>
    </row>
    <row r="14024" spans="1:2" x14ac:dyDescent="0.25">
      <c r="A14024" s="62">
        <v>52161509</v>
      </c>
      <c r="B14024" s="63" t="s">
        <v>8782</v>
      </c>
    </row>
    <row r="14025" spans="1:2" x14ac:dyDescent="0.25">
      <c r="A14025" s="62">
        <v>52161510</v>
      </c>
      <c r="B14025" s="63" t="s">
        <v>11287</v>
      </c>
    </row>
    <row r="14026" spans="1:2" x14ac:dyDescent="0.25">
      <c r="A14026" s="62">
        <v>52161511</v>
      </c>
      <c r="B14026" s="63" t="s">
        <v>3956</v>
      </c>
    </row>
    <row r="14027" spans="1:2" x14ac:dyDescent="0.25">
      <c r="A14027" s="62">
        <v>52161512</v>
      </c>
      <c r="B14027" s="63" t="s">
        <v>7109</v>
      </c>
    </row>
    <row r="14028" spans="1:2" x14ac:dyDescent="0.25">
      <c r="A14028" s="62">
        <v>52161513</v>
      </c>
      <c r="B14028" s="63" t="s">
        <v>5463</v>
      </c>
    </row>
    <row r="14029" spans="1:2" x14ac:dyDescent="0.25">
      <c r="A14029" s="62">
        <v>52161514</v>
      </c>
      <c r="B14029" s="63" t="s">
        <v>12933</v>
      </c>
    </row>
    <row r="14030" spans="1:2" x14ac:dyDescent="0.25">
      <c r="A14030" s="62">
        <v>52161515</v>
      </c>
      <c r="B14030" s="63" t="s">
        <v>6392</v>
      </c>
    </row>
    <row r="14031" spans="1:2" x14ac:dyDescent="0.25">
      <c r="A14031" s="62">
        <v>52161516</v>
      </c>
      <c r="B14031" s="63" t="s">
        <v>10695</v>
      </c>
    </row>
    <row r="14032" spans="1:2" x14ac:dyDescent="0.25">
      <c r="A14032" s="62">
        <v>52161517</v>
      </c>
      <c r="B14032" s="63" t="s">
        <v>1733</v>
      </c>
    </row>
    <row r="14033" spans="1:2" x14ac:dyDescent="0.25">
      <c r="A14033" s="62">
        <v>52161518</v>
      </c>
      <c r="B14033" s="63" t="s">
        <v>4538</v>
      </c>
    </row>
    <row r="14034" spans="1:2" x14ac:dyDescent="0.25">
      <c r="A14034" s="62">
        <v>52161520</v>
      </c>
      <c r="B14034" s="63" t="s">
        <v>10185</v>
      </c>
    </row>
    <row r="14035" spans="1:2" x14ac:dyDescent="0.25">
      <c r="A14035" s="62">
        <v>52161521</v>
      </c>
      <c r="B14035" s="63" t="s">
        <v>3564</v>
      </c>
    </row>
    <row r="14036" spans="1:2" x14ac:dyDescent="0.25">
      <c r="A14036" s="62">
        <v>52161522</v>
      </c>
      <c r="B14036" s="63" t="s">
        <v>14973</v>
      </c>
    </row>
    <row r="14037" spans="1:2" x14ac:dyDescent="0.25">
      <c r="A14037" s="62">
        <v>52161523</v>
      </c>
      <c r="B14037" s="63" t="s">
        <v>10858</v>
      </c>
    </row>
    <row r="14038" spans="1:2" x14ac:dyDescent="0.25">
      <c r="A14038" s="62">
        <v>52161524</v>
      </c>
      <c r="B14038" s="63" t="s">
        <v>10385</v>
      </c>
    </row>
    <row r="14039" spans="1:2" x14ac:dyDescent="0.25">
      <c r="A14039" s="62">
        <v>52161525</v>
      </c>
      <c r="B14039" s="63" t="s">
        <v>18653</v>
      </c>
    </row>
    <row r="14040" spans="1:2" x14ac:dyDescent="0.25">
      <c r="A14040" s="62">
        <v>52161526</v>
      </c>
      <c r="B14040" s="63" t="s">
        <v>9890</v>
      </c>
    </row>
    <row r="14041" spans="1:2" x14ac:dyDescent="0.25">
      <c r="A14041" s="62">
        <v>52161527</v>
      </c>
      <c r="B14041" s="63" t="s">
        <v>7901</v>
      </c>
    </row>
    <row r="14042" spans="1:2" x14ac:dyDescent="0.25">
      <c r="A14042" s="62">
        <v>52161529</v>
      </c>
      <c r="B14042" s="63" t="s">
        <v>3907</v>
      </c>
    </row>
    <row r="14043" spans="1:2" x14ac:dyDescent="0.25">
      <c r="A14043" s="62">
        <v>52161531</v>
      </c>
      <c r="B14043" s="63" t="s">
        <v>6874</v>
      </c>
    </row>
    <row r="14044" spans="1:2" x14ac:dyDescent="0.25">
      <c r="A14044" s="62">
        <v>52161532</v>
      </c>
      <c r="B14044" s="63" t="s">
        <v>3280</v>
      </c>
    </row>
    <row r="14045" spans="1:2" x14ac:dyDescent="0.25">
      <c r="A14045" s="62">
        <v>52161533</v>
      </c>
      <c r="B14045" s="63" t="s">
        <v>7152</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4194</v>
      </c>
    </row>
    <row r="14049" spans="1:2" x14ac:dyDescent="0.25">
      <c r="A14049" s="62">
        <v>52161537</v>
      </c>
      <c r="B14049" s="63" t="s">
        <v>13366</v>
      </c>
    </row>
    <row r="14050" spans="1:2" x14ac:dyDescent="0.25">
      <c r="A14050" s="62">
        <v>52161538</v>
      </c>
      <c r="B14050" s="63" t="s">
        <v>1785</v>
      </c>
    </row>
    <row r="14051" spans="1:2" x14ac:dyDescent="0.25">
      <c r="A14051" s="62">
        <v>52161539</v>
      </c>
      <c r="B14051" s="63" t="s">
        <v>16015</v>
      </c>
    </row>
    <row r="14052" spans="1:2" x14ac:dyDescent="0.25">
      <c r="A14052" s="62">
        <v>52161540</v>
      </c>
      <c r="B14052" s="63" t="s">
        <v>3220</v>
      </c>
    </row>
    <row r="14053" spans="1:2" x14ac:dyDescent="0.25">
      <c r="A14053" s="62">
        <v>52161541</v>
      </c>
      <c r="B14053" s="63" t="s">
        <v>3523</v>
      </c>
    </row>
    <row r="14054" spans="1:2" x14ac:dyDescent="0.25">
      <c r="A14054" s="62">
        <v>52161542</v>
      </c>
      <c r="B14054" s="63" t="s">
        <v>7318</v>
      </c>
    </row>
    <row r="14055" spans="1:2" x14ac:dyDescent="0.25">
      <c r="A14055" s="62">
        <v>52161543</v>
      </c>
      <c r="B14055" s="63" t="s">
        <v>16250</v>
      </c>
    </row>
    <row r="14056" spans="1:2" x14ac:dyDescent="0.25">
      <c r="A14056" s="62">
        <v>52161544</v>
      </c>
      <c r="B14056" s="63" t="s">
        <v>18411</v>
      </c>
    </row>
    <row r="14057" spans="1:2" x14ac:dyDescent="0.25">
      <c r="A14057" s="62">
        <v>52161601</v>
      </c>
      <c r="B14057" s="63" t="s">
        <v>14216</v>
      </c>
    </row>
    <row r="14058" spans="1:2" x14ac:dyDescent="0.25">
      <c r="A14058" s="62">
        <v>52161602</v>
      </c>
      <c r="B14058" s="63" t="s">
        <v>17473</v>
      </c>
    </row>
    <row r="14059" spans="1:2" x14ac:dyDescent="0.25">
      <c r="A14059" s="62">
        <v>52161603</v>
      </c>
      <c r="B14059" s="63" t="s">
        <v>9639</v>
      </c>
    </row>
    <row r="14060" spans="1:2" x14ac:dyDescent="0.25">
      <c r="A14060" s="62">
        <v>52161604</v>
      </c>
      <c r="B14060" s="63" t="s">
        <v>6769</v>
      </c>
    </row>
    <row r="14061" spans="1:2" x14ac:dyDescent="0.25">
      <c r="A14061" s="62">
        <v>52171001</v>
      </c>
      <c r="B14061" s="63" t="s">
        <v>12869</v>
      </c>
    </row>
    <row r="14062" spans="1:2" x14ac:dyDescent="0.25">
      <c r="A14062" s="62">
        <v>53101501</v>
      </c>
      <c r="B14062" s="63" t="s">
        <v>8552</v>
      </c>
    </row>
    <row r="14063" spans="1:2" x14ac:dyDescent="0.25">
      <c r="A14063" s="62">
        <v>53101502</v>
      </c>
      <c r="B14063" s="63" t="s">
        <v>2648</v>
      </c>
    </row>
    <row r="14064" spans="1:2" x14ac:dyDescent="0.25">
      <c r="A14064" s="62">
        <v>53101503</v>
      </c>
      <c r="B14064" s="63" t="s">
        <v>8543</v>
      </c>
    </row>
    <row r="14065" spans="1:2" x14ac:dyDescent="0.25">
      <c r="A14065" s="62">
        <v>53101504</v>
      </c>
      <c r="B14065" s="63" t="s">
        <v>8828</v>
      </c>
    </row>
    <row r="14066" spans="1:2" x14ac:dyDescent="0.25">
      <c r="A14066" s="62">
        <v>53101505</v>
      </c>
      <c r="B14066" s="63" t="s">
        <v>15319</v>
      </c>
    </row>
    <row r="14067" spans="1:2" x14ac:dyDescent="0.25">
      <c r="A14067" s="62">
        <v>53101601</v>
      </c>
      <c r="B14067" s="63" t="s">
        <v>13750</v>
      </c>
    </row>
    <row r="14068" spans="1:2" x14ac:dyDescent="0.25">
      <c r="A14068" s="62">
        <v>53101602</v>
      </c>
      <c r="B14068" s="63" t="s">
        <v>16598</v>
      </c>
    </row>
    <row r="14069" spans="1:2" x14ac:dyDescent="0.25">
      <c r="A14069" s="62">
        <v>53101603</v>
      </c>
      <c r="B14069" s="63" t="s">
        <v>5416</v>
      </c>
    </row>
    <row r="14070" spans="1:2" x14ac:dyDescent="0.25">
      <c r="A14070" s="62">
        <v>53101604</v>
      </c>
      <c r="B14070" s="63" t="s">
        <v>12515</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17521</v>
      </c>
    </row>
    <row r="14076" spans="1:2" x14ac:dyDescent="0.25">
      <c r="A14076" s="62">
        <v>53101705</v>
      </c>
      <c r="B14076" s="63" t="s">
        <v>2753</v>
      </c>
    </row>
    <row r="14077" spans="1:2" x14ac:dyDescent="0.25">
      <c r="A14077" s="62">
        <v>53101801</v>
      </c>
      <c r="B14077" s="63" t="s">
        <v>12694</v>
      </c>
    </row>
    <row r="14078" spans="1:2" x14ac:dyDescent="0.25">
      <c r="A14078" s="62">
        <v>53101802</v>
      </c>
      <c r="B14078" s="63" t="s">
        <v>14332</v>
      </c>
    </row>
    <row r="14079" spans="1:2" x14ac:dyDescent="0.25">
      <c r="A14079" s="62">
        <v>53101803</v>
      </c>
      <c r="B14079" s="63" t="s">
        <v>12803</v>
      </c>
    </row>
    <row r="14080" spans="1:2" x14ac:dyDescent="0.25">
      <c r="A14080" s="62">
        <v>53101804</v>
      </c>
      <c r="B14080" s="63" t="s">
        <v>3599</v>
      </c>
    </row>
    <row r="14081" spans="1:2" x14ac:dyDescent="0.25">
      <c r="A14081" s="62">
        <v>53101805</v>
      </c>
      <c r="B14081" s="63" t="s">
        <v>17277</v>
      </c>
    </row>
    <row r="14082" spans="1:2" x14ac:dyDescent="0.25">
      <c r="A14082" s="62">
        <v>53101901</v>
      </c>
      <c r="B14082" s="63" t="s">
        <v>12070</v>
      </c>
    </row>
    <row r="14083" spans="1:2" x14ac:dyDescent="0.25">
      <c r="A14083" s="62">
        <v>53101902</v>
      </c>
      <c r="B14083" s="63" t="s">
        <v>4467</v>
      </c>
    </row>
    <row r="14084" spans="1:2" x14ac:dyDescent="0.25">
      <c r="A14084" s="62">
        <v>53101903</v>
      </c>
      <c r="B14084" s="63" t="s">
        <v>13181</v>
      </c>
    </row>
    <row r="14085" spans="1:2" x14ac:dyDescent="0.25">
      <c r="A14085" s="62">
        <v>53101904</v>
      </c>
      <c r="B14085" s="63" t="s">
        <v>9264</v>
      </c>
    </row>
    <row r="14086" spans="1:2" x14ac:dyDescent="0.25">
      <c r="A14086" s="62">
        <v>53101905</v>
      </c>
      <c r="B14086" s="63" t="s">
        <v>15014</v>
      </c>
    </row>
    <row r="14087" spans="1:2" x14ac:dyDescent="0.25">
      <c r="A14087" s="62">
        <v>53102001</v>
      </c>
      <c r="B14087" s="63" t="s">
        <v>7421</v>
      </c>
    </row>
    <row r="14088" spans="1:2" x14ac:dyDescent="0.25">
      <c r="A14088" s="62">
        <v>53102002</v>
      </c>
      <c r="B14088" s="63" t="s">
        <v>14489</v>
      </c>
    </row>
    <row r="14089" spans="1:2" x14ac:dyDescent="0.25">
      <c r="A14089" s="62">
        <v>53102003</v>
      </c>
      <c r="B14089" s="63" t="s">
        <v>9572</v>
      </c>
    </row>
    <row r="14090" spans="1:2" x14ac:dyDescent="0.25">
      <c r="A14090" s="62">
        <v>53102101</v>
      </c>
      <c r="B14090" s="63" t="s">
        <v>9865</v>
      </c>
    </row>
    <row r="14091" spans="1:2" x14ac:dyDescent="0.25">
      <c r="A14091" s="62">
        <v>53102102</v>
      </c>
      <c r="B14091" s="63" t="s">
        <v>14443</v>
      </c>
    </row>
    <row r="14092" spans="1:2" x14ac:dyDescent="0.25">
      <c r="A14092" s="62">
        <v>53102103</v>
      </c>
      <c r="B14092" s="63" t="s">
        <v>10404</v>
      </c>
    </row>
    <row r="14093" spans="1:2" x14ac:dyDescent="0.25">
      <c r="A14093" s="62">
        <v>53102104</v>
      </c>
      <c r="B14093" s="63" t="s">
        <v>1856</v>
      </c>
    </row>
    <row r="14094" spans="1:2" x14ac:dyDescent="0.25">
      <c r="A14094" s="62">
        <v>53102105</v>
      </c>
      <c r="B14094" s="63" t="s">
        <v>2136</v>
      </c>
    </row>
    <row r="14095" spans="1:2" x14ac:dyDescent="0.25">
      <c r="A14095" s="62">
        <v>53102201</v>
      </c>
      <c r="B14095" s="63" t="s">
        <v>14506</v>
      </c>
    </row>
    <row r="14096" spans="1:2" x14ac:dyDescent="0.25">
      <c r="A14096" s="62">
        <v>53102202</v>
      </c>
      <c r="B14096" s="63" t="s">
        <v>11649</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4081</v>
      </c>
    </row>
    <row r="14101" spans="1:2" x14ac:dyDescent="0.25">
      <c r="A14101" s="62">
        <v>53102302</v>
      </c>
      <c r="B14101" s="63" t="s">
        <v>8509</v>
      </c>
    </row>
    <row r="14102" spans="1:2" x14ac:dyDescent="0.25">
      <c r="A14102" s="62">
        <v>53102303</v>
      </c>
      <c r="B14102" s="63" t="s">
        <v>6347</v>
      </c>
    </row>
    <row r="14103" spans="1:2" x14ac:dyDescent="0.25">
      <c r="A14103" s="62">
        <v>53102304</v>
      </c>
      <c r="B14103" s="63" t="s">
        <v>5040</v>
      </c>
    </row>
    <row r="14104" spans="1:2" x14ac:dyDescent="0.25">
      <c r="A14104" s="62">
        <v>53102305</v>
      </c>
      <c r="B14104" s="63" t="s">
        <v>1678</v>
      </c>
    </row>
    <row r="14105" spans="1:2" x14ac:dyDescent="0.25">
      <c r="A14105" s="62">
        <v>53102306</v>
      </c>
      <c r="B14105" s="63" t="s">
        <v>3694</v>
      </c>
    </row>
    <row r="14106" spans="1:2" x14ac:dyDescent="0.25">
      <c r="A14106" s="62">
        <v>53102307</v>
      </c>
      <c r="B14106" s="63" t="s">
        <v>11162</v>
      </c>
    </row>
    <row r="14107" spans="1:2" x14ac:dyDescent="0.25">
      <c r="A14107" s="62">
        <v>53102308</v>
      </c>
      <c r="B14107" s="63" t="s">
        <v>3625</v>
      </c>
    </row>
    <row r="14108" spans="1:2" x14ac:dyDescent="0.25">
      <c r="A14108" s="62">
        <v>53102401</v>
      </c>
      <c r="B14108" s="63" t="s">
        <v>14972</v>
      </c>
    </row>
    <row r="14109" spans="1:2" x14ac:dyDescent="0.25">
      <c r="A14109" s="62">
        <v>53102402</v>
      </c>
      <c r="B14109" s="63" t="s">
        <v>6307</v>
      </c>
    </row>
    <row r="14110" spans="1:2" x14ac:dyDescent="0.25">
      <c r="A14110" s="62">
        <v>53102403</v>
      </c>
      <c r="B14110" s="63" t="s">
        <v>7072</v>
      </c>
    </row>
    <row r="14111" spans="1:2" x14ac:dyDescent="0.25">
      <c r="A14111" s="62">
        <v>53102404</v>
      </c>
      <c r="B14111" s="63" t="s">
        <v>16670</v>
      </c>
    </row>
    <row r="14112" spans="1:2" x14ac:dyDescent="0.25">
      <c r="A14112" s="62">
        <v>53102501</v>
      </c>
      <c r="B14112" s="63" t="s">
        <v>15652</v>
      </c>
    </row>
    <row r="14113" spans="1:2" x14ac:dyDescent="0.25">
      <c r="A14113" s="62">
        <v>53102502</v>
      </c>
      <c r="B14113" s="63" t="s">
        <v>18008</v>
      </c>
    </row>
    <row r="14114" spans="1:2" x14ac:dyDescent="0.25">
      <c r="A14114" s="62">
        <v>53102503</v>
      </c>
      <c r="B14114" s="63" t="s">
        <v>4754</v>
      </c>
    </row>
    <row r="14115" spans="1:2" x14ac:dyDescent="0.25">
      <c r="A14115" s="62">
        <v>53102504</v>
      </c>
      <c r="B14115" s="63" t="s">
        <v>1507</v>
      </c>
    </row>
    <row r="14116" spans="1:2" x14ac:dyDescent="0.25">
      <c r="A14116" s="62">
        <v>53102505</v>
      </c>
      <c r="B14116" s="63" t="s">
        <v>12171</v>
      </c>
    </row>
    <row r="14117" spans="1:2" x14ac:dyDescent="0.25">
      <c r="A14117" s="62">
        <v>53102506</v>
      </c>
      <c r="B14117" s="63" t="s">
        <v>3090</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2952</v>
      </c>
    </row>
    <row r="14123" spans="1:2" x14ac:dyDescent="0.25">
      <c r="A14123" s="62">
        <v>53102512</v>
      </c>
      <c r="B14123" s="63" t="s">
        <v>6316</v>
      </c>
    </row>
    <row r="14124" spans="1:2" x14ac:dyDescent="0.25">
      <c r="A14124" s="62">
        <v>53102513</v>
      </c>
      <c r="B14124" s="63" t="s">
        <v>6337</v>
      </c>
    </row>
    <row r="14125" spans="1:2" x14ac:dyDescent="0.25">
      <c r="A14125" s="62">
        <v>53102514</v>
      </c>
      <c r="B14125" s="63" t="s">
        <v>5008</v>
      </c>
    </row>
    <row r="14126" spans="1:2" x14ac:dyDescent="0.25">
      <c r="A14126" s="62">
        <v>53102515</v>
      </c>
      <c r="B14126" s="63" t="s">
        <v>12000</v>
      </c>
    </row>
    <row r="14127" spans="1:2" x14ac:dyDescent="0.25">
      <c r="A14127" s="62">
        <v>53102516</v>
      </c>
      <c r="B14127" s="63" t="s">
        <v>18527</v>
      </c>
    </row>
    <row r="14128" spans="1:2" x14ac:dyDescent="0.25">
      <c r="A14128" s="62">
        <v>53102517</v>
      </c>
      <c r="B14128" s="63" t="s">
        <v>16263</v>
      </c>
    </row>
    <row r="14129" spans="1:2" x14ac:dyDescent="0.25">
      <c r="A14129" s="62">
        <v>53102518</v>
      </c>
      <c r="B14129" s="63" t="s">
        <v>7459</v>
      </c>
    </row>
    <row r="14130" spans="1:2" x14ac:dyDescent="0.25">
      <c r="A14130" s="62">
        <v>53102519</v>
      </c>
      <c r="B14130" s="63" t="s">
        <v>4130</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17080</v>
      </c>
    </row>
    <row r="14136" spans="1:2" x14ac:dyDescent="0.25">
      <c r="A14136" s="62">
        <v>53102605</v>
      </c>
      <c r="B14136" s="63" t="s">
        <v>18526</v>
      </c>
    </row>
    <row r="14137" spans="1:2" x14ac:dyDescent="0.25">
      <c r="A14137" s="62">
        <v>53102606</v>
      </c>
      <c r="B14137" s="63" t="s">
        <v>16487</v>
      </c>
    </row>
    <row r="14138" spans="1:2" x14ac:dyDescent="0.25">
      <c r="A14138" s="62">
        <v>53102701</v>
      </c>
      <c r="B14138" s="63" t="s">
        <v>7079</v>
      </c>
    </row>
    <row r="14139" spans="1:2" x14ac:dyDescent="0.25">
      <c r="A14139" s="62">
        <v>53102702</v>
      </c>
      <c r="B14139" s="63" t="s">
        <v>241</v>
      </c>
    </row>
    <row r="14140" spans="1:2" x14ac:dyDescent="0.25">
      <c r="A14140" s="62">
        <v>53102703</v>
      </c>
      <c r="B14140" s="63" t="s">
        <v>7197</v>
      </c>
    </row>
    <row r="14141" spans="1:2" x14ac:dyDescent="0.25">
      <c r="A14141" s="62">
        <v>53102704</v>
      </c>
      <c r="B14141" s="63" t="s">
        <v>1524</v>
      </c>
    </row>
    <row r="14142" spans="1:2" x14ac:dyDescent="0.25">
      <c r="A14142" s="62">
        <v>53102705</v>
      </c>
      <c r="B14142" s="63" t="s">
        <v>14578</v>
      </c>
    </row>
    <row r="14143" spans="1:2" x14ac:dyDescent="0.25">
      <c r="A14143" s="62">
        <v>53102706</v>
      </c>
      <c r="B14143" s="63" t="s">
        <v>16700</v>
      </c>
    </row>
    <row r="14144" spans="1:2" x14ac:dyDescent="0.25">
      <c r="A14144" s="62">
        <v>53102707</v>
      </c>
      <c r="B14144" s="63" t="s">
        <v>14979</v>
      </c>
    </row>
    <row r="14145" spans="1:2" x14ac:dyDescent="0.25">
      <c r="A14145" s="62">
        <v>53102708</v>
      </c>
      <c r="B14145" s="63" t="s">
        <v>17456</v>
      </c>
    </row>
    <row r="14146" spans="1:2" x14ac:dyDescent="0.25">
      <c r="A14146" s="62">
        <v>53102709</v>
      </c>
      <c r="B14146" s="63" t="s">
        <v>14963</v>
      </c>
    </row>
    <row r="14147" spans="1:2" x14ac:dyDescent="0.25">
      <c r="A14147" s="62">
        <v>53102710</v>
      </c>
      <c r="B14147" s="63" t="s">
        <v>5994</v>
      </c>
    </row>
    <row r="14148" spans="1:2" x14ac:dyDescent="0.25">
      <c r="A14148" s="62">
        <v>53102711</v>
      </c>
      <c r="B14148" s="63" t="s">
        <v>10458</v>
      </c>
    </row>
    <row r="14149" spans="1:2" x14ac:dyDescent="0.25">
      <c r="A14149" s="62">
        <v>53102712</v>
      </c>
      <c r="B14149" s="63" t="s">
        <v>6736</v>
      </c>
    </row>
    <row r="14150" spans="1:2" x14ac:dyDescent="0.25">
      <c r="A14150" s="62">
        <v>53102801</v>
      </c>
      <c r="B14150" s="63" t="s">
        <v>17156</v>
      </c>
    </row>
    <row r="14151" spans="1:2" x14ac:dyDescent="0.25">
      <c r="A14151" s="62">
        <v>53102802</v>
      </c>
      <c r="B14151" s="63" t="s">
        <v>17563</v>
      </c>
    </row>
    <row r="14152" spans="1:2" x14ac:dyDescent="0.25">
      <c r="A14152" s="62">
        <v>53102803</v>
      </c>
      <c r="B14152" s="63" t="s">
        <v>12718</v>
      </c>
    </row>
    <row r="14153" spans="1:2" x14ac:dyDescent="0.25">
      <c r="A14153" s="62">
        <v>53102804</v>
      </c>
      <c r="B14153" s="63" t="s">
        <v>4082</v>
      </c>
    </row>
    <row r="14154" spans="1:2" x14ac:dyDescent="0.25">
      <c r="A14154" s="62">
        <v>53102805</v>
      </c>
      <c r="B14154" s="63" t="s">
        <v>16252</v>
      </c>
    </row>
    <row r="14155" spans="1:2" x14ac:dyDescent="0.25">
      <c r="A14155" s="62">
        <v>53102901</v>
      </c>
      <c r="B14155" s="63" t="s">
        <v>16962</v>
      </c>
    </row>
    <row r="14156" spans="1:2" x14ac:dyDescent="0.25">
      <c r="A14156" s="62">
        <v>53102902</v>
      </c>
      <c r="B14156" s="63" t="s">
        <v>14234</v>
      </c>
    </row>
    <row r="14157" spans="1:2" x14ac:dyDescent="0.25">
      <c r="A14157" s="62">
        <v>53102903</v>
      </c>
      <c r="B14157" s="63" t="s">
        <v>1536</v>
      </c>
    </row>
    <row r="14158" spans="1:2" x14ac:dyDescent="0.25">
      <c r="A14158" s="62">
        <v>53102904</v>
      </c>
      <c r="B14158" s="63" t="s">
        <v>3609</v>
      </c>
    </row>
    <row r="14159" spans="1:2" x14ac:dyDescent="0.25">
      <c r="A14159" s="62">
        <v>53103001</v>
      </c>
      <c r="B14159" s="63" t="s">
        <v>8316</v>
      </c>
    </row>
    <row r="14160" spans="1:2" x14ac:dyDescent="0.25">
      <c r="A14160" s="62">
        <v>53103101</v>
      </c>
      <c r="B14160" s="63" t="s">
        <v>8850</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11735</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7358</v>
      </c>
    </row>
    <row r="14171" spans="1:2" x14ac:dyDescent="0.25">
      <c r="A14171" s="62">
        <v>53111701</v>
      </c>
      <c r="B14171" s="63" t="s">
        <v>9347</v>
      </c>
    </row>
    <row r="14172" spans="1:2" x14ac:dyDescent="0.25">
      <c r="A14172" s="62">
        <v>53111702</v>
      </c>
      <c r="B14172" s="63" t="s">
        <v>7075</v>
      </c>
    </row>
    <row r="14173" spans="1:2" x14ac:dyDescent="0.25">
      <c r="A14173" s="62">
        <v>53111703</v>
      </c>
      <c r="B14173" s="63" t="s">
        <v>7808</v>
      </c>
    </row>
    <row r="14174" spans="1:2" x14ac:dyDescent="0.25">
      <c r="A14174" s="62">
        <v>53111704</v>
      </c>
      <c r="B14174" s="63" t="s">
        <v>10468</v>
      </c>
    </row>
    <row r="14175" spans="1:2" x14ac:dyDescent="0.25">
      <c r="A14175" s="62">
        <v>53111705</v>
      </c>
      <c r="B14175" s="63" t="s">
        <v>14208</v>
      </c>
    </row>
    <row r="14176" spans="1:2" x14ac:dyDescent="0.25">
      <c r="A14176" s="62">
        <v>53111801</v>
      </c>
      <c r="B14176" s="63" t="s">
        <v>11922</v>
      </c>
    </row>
    <row r="14177" spans="1:2" x14ac:dyDescent="0.25">
      <c r="A14177" s="62">
        <v>53111802</v>
      </c>
      <c r="B14177" s="63" t="s">
        <v>10012</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505</v>
      </c>
    </row>
    <row r="14181" spans="1:2" x14ac:dyDescent="0.25">
      <c r="A14181" s="62">
        <v>53111901</v>
      </c>
      <c r="B14181" s="63" t="s">
        <v>1482</v>
      </c>
    </row>
    <row r="14182" spans="1:2" x14ac:dyDescent="0.25">
      <c r="A14182" s="62">
        <v>53111902</v>
      </c>
      <c r="B14182" s="63" t="s">
        <v>18093</v>
      </c>
    </row>
    <row r="14183" spans="1:2" x14ac:dyDescent="0.25">
      <c r="A14183" s="62">
        <v>53111903</v>
      </c>
      <c r="B14183" s="63" t="s">
        <v>10686</v>
      </c>
    </row>
    <row r="14184" spans="1:2" x14ac:dyDescent="0.25">
      <c r="A14184" s="62">
        <v>53111904</v>
      </c>
      <c r="B14184" s="63" t="s">
        <v>9892</v>
      </c>
    </row>
    <row r="14185" spans="1:2" x14ac:dyDescent="0.25">
      <c r="A14185" s="62">
        <v>53111905</v>
      </c>
      <c r="B14185" s="63" t="s">
        <v>938</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5636</v>
      </c>
    </row>
    <row r="14189" spans="1:2" x14ac:dyDescent="0.25">
      <c r="A14189" s="62">
        <v>53112004</v>
      </c>
      <c r="B14189" s="63" t="s">
        <v>8033</v>
      </c>
    </row>
    <row r="14190" spans="1:2" x14ac:dyDescent="0.25">
      <c r="A14190" s="62">
        <v>53112005</v>
      </c>
      <c r="B14190" s="63" t="s">
        <v>6175</v>
      </c>
    </row>
    <row r="14191" spans="1:2" x14ac:dyDescent="0.25">
      <c r="A14191" s="62">
        <v>53112101</v>
      </c>
      <c r="B14191" s="63" t="s">
        <v>15578</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2931</v>
      </c>
    </row>
    <row r="14196" spans="1:2" x14ac:dyDescent="0.25">
      <c r="A14196" s="62">
        <v>53121501</v>
      </c>
      <c r="B14196" s="63" t="s">
        <v>5061</v>
      </c>
    </row>
    <row r="14197" spans="1:2" x14ac:dyDescent="0.25">
      <c r="A14197" s="62">
        <v>53121502</v>
      </c>
      <c r="B14197" s="63" t="s">
        <v>10743</v>
      </c>
    </row>
    <row r="14198" spans="1:2" x14ac:dyDescent="0.25">
      <c r="A14198" s="62">
        <v>53121503</v>
      </c>
      <c r="B14198" s="63" t="s">
        <v>13565</v>
      </c>
    </row>
    <row r="14199" spans="1:2" x14ac:dyDescent="0.25">
      <c r="A14199" s="62">
        <v>53121601</v>
      </c>
      <c r="B14199" s="63" t="s">
        <v>10809</v>
      </c>
    </row>
    <row r="14200" spans="1:2" x14ac:dyDescent="0.25">
      <c r="A14200" s="62">
        <v>53121602</v>
      </c>
      <c r="B14200" s="63" t="s">
        <v>1940</v>
      </c>
    </row>
    <row r="14201" spans="1:2" x14ac:dyDescent="0.25">
      <c r="A14201" s="62">
        <v>53121603</v>
      </c>
      <c r="B14201" s="63" t="s">
        <v>15990</v>
      </c>
    </row>
    <row r="14202" spans="1:2" x14ac:dyDescent="0.25">
      <c r="A14202" s="62">
        <v>53121605</v>
      </c>
      <c r="B14202" s="63" t="s">
        <v>9268</v>
      </c>
    </row>
    <row r="14203" spans="1:2" x14ac:dyDescent="0.25">
      <c r="A14203" s="62">
        <v>53121606</v>
      </c>
      <c r="B14203" s="63" t="s">
        <v>5092</v>
      </c>
    </row>
    <row r="14204" spans="1:2" x14ac:dyDescent="0.25">
      <c r="A14204" s="62">
        <v>53121607</v>
      </c>
      <c r="B14204" s="63" t="s">
        <v>5962</v>
      </c>
    </row>
    <row r="14205" spans="1:2" x14ac:dyDescent="0.25">
      <c r="A14205" s="62">
        <v>53121608</v>
      </c>
      <c r="B14205" s="63" t="s">
        <v>8837</v>
      </c>
    </row>
    <row r="14206" spans="1:2" x14ac:dyDescent="0.25">
      <c r="A14206" s="62">
        <v>53121701</v>
      </c>
      <c r="B14206" s="63" t="s">
        <v>10568</v>
      </c>
    </row>
    <row r="14207" spans="1:2" x14ac:dyDescent="0.25">
      <c r="A14207" s="62">
        <v>53121702</v>
      </c>
      <c r="B14207" s="63" t="s">
        <v>17883</v>
      </c>
    </row>
    <row r="14208" spans="1:2" x14ac:dyDescent="0.25">
      <c r="A14208" s="62">
        <v>53121704</v>
      </c>
      <c r="B14208" s="63" t="s">
        <v>6136</v>
      </c>
    </row>
    <row r="14209" spans="1:2" x14ac:dyDescent="0.25">
      <c r="A14209" s="62">
        <v>53121705</v>
      </c>
      <c r="B14209" s="63" t="s">
        <v>3718</v>
      </c>
    </row>
    <row r="14210" spans="1:2" x14ac:dyDescent="0.25">
      <c r="A14210" s="62">
        <v>53121706</v>
      </c>
      <c r="B14210" s="63" t="s">
        <v>12375</v>
      </c>
    </row>
    <row r="14211" spans="1:2" x14ac:dyDescent="0.25">
      <c r="A14211" s="62">
        <v>53121801</v>
      </c>
      <c r="B14211" s="63" t="s">
        <v>9512</v>
      </c>
    </row>
    <row r="14212" spans="1:2" x14ac:dyDescent="0.25">
      <c r="A14212" s="62">
        <v>53121802</v>
      </c>
      <c r="B14212" s="63" t="s">
        <v>11564</v>
      </c>
    </row>
    <row r="14213" spans="1:2" x14ac:dyDescent="0.25">
      <c r="A14213" s="62">
        <v>53121803</v>
      </c>
      <c r="B14213" s="63" t="s">
        <v>3946</v>
      </c>
    </row>
    <row r="14214" spans="1:2" x14ac:dyDescent="0.25">
      <c r="A14214" s="62">
        <v>53121804</v>
      </c>
      <c r="B14214" s="63" t="s">
        <v>14382</v>
      </c>
    </row>
    <row r="14215" spans="1:2" x14ac:dyDescent="0.25">
      <c r="A14215" s="62">
        <v>53131501</v>
      </c>
      <c r="B14215" s="63" t="s">
        <v>6723</v>
      </c>
    </row>
    <row r="14216" spans="1:2" x14ac:dyDescent="0.25">
      <c r="A14216" s="62">
        <v>53131502</v>
      </c>
      <c r="B14216" s="63" t="s">
        <v>7484</v>
      </c>
    </row>
    <row r="14217" spans="1:2" x14ac:dyDescent="0.25">
      <c r="A14217" s="62">
        <v>53131503</v>
      </c>
      <c r="B14217" s="63" t="s">
        <v>8339</v>
      </c>
    </row>
    <row r="14218" spans="1:2" x14ac:dyDescent="0.25">
      <c r="A14218" s="62">
        <v>53131504</v>
      </c>
      <c r="B14218" s="63" t="s">
        <v>17833</v>
      </c>
    </row>
    <row r="14219" spans="1:2" x14ac:dyDescent="0.25">
      <c r="A14219" s="62">
        <v>53131505</v>
      </c>
      <c r="B14219" s="63" t="s">
        <v>5671</v>
      </c>
    </row>
    <row r="14220" spans="1:2" x14ac:dyDescent="0.25">
      <c r="A14220" s="62">
        <v>53131506</v>
      </c>
      <c r="B14220" s="63" t="s">
        <v>964</v>
      </c>
    </row>
    <row r="14221" spans="1:2" x14ac:dyDescent="0.25">
      <c r="A14221" s="62">
        <v>53131507</v>
      </c>
      <c r="B14221" s="63" t="s">
        <v>1578</v>
      </c>
    </row>
    <row r="14222" spans="1:2" x14ac:dyDescent="0.25">
      <c r="A14222" s="62">
        <v>53131508</v>
      </c>
      <c r="B14222" s="63" t="s">
        <v>7135</v>
      </c>
    </row>
    <row r="14223" spans="1:2" x14ac:dyDescent="0.25">
      <c r="A14223" s="62">
        <v>53131509</v>
      </c>
      <c r="B14223" s="63" t="s">
        <v>18397</v>
      </c>
    </row>
    <row r="14224" spans="1:2" x14ac:dyDescent="0.25">
      <c r="A14224" s="62">
        <v>53131601</v>
      </c>
      <c r="B14224" s="63" t="s">
        <v>2319</v>
      </c>
    </row>
    <row r="14225" spans="1:2" x14ac:dyDescent="0.25">
      <c r="A14225" s="62">
        <v>53131602</v>
      </c>
      <c r="B14225" s="63" t="s">
        <v>14599</v>
      </c>
    </row>
    <row r="14226" spans="1:2" x14ac:dyDescent="0.25">
      <c r="A14226" s="62">
        <v>53131603</v>
      </c>
      <c r="B14226" s="63" t="s">
        <v>3407</v>
      </c>
    </row>
    <row r="14227" spans="1:2" x14ac:dyDescent="0.25">
      <c r="A14227" s="62">
        <v>53131604</v>
      </c>
      <c r="B14227" s="63" t="s">
        <v>13567</v>
      </c>
    </row>
    <row r="14228" spans="1:2" x14ac:dyDescent="0.25">
      <c r="A14228" s="62">
        <v>53131605</v>
      </c>
      <c r="B14228" s="63" t="s">
        <v>12094</v>
      </c>
    </row>
    <row r="14229" spans="1:2" x14ac:dyDescent="0.25">
      <c r="A14229" s="62">
        <v>53131606</v>
      </c>
      <c r="B14229" s="63" t="s">
        <v>5223</v>
      </c>
    </row>
    <row r="14230" spans="1:2" x14ac:dyDescent="0.25">
      <c r="A14230" s="62">
        <v>53131607</v>
      </c>
      <c r="B14230" s="63" t="s">
        <v>7400</v>
      </c>
    </row>
    <row r="14231" spans="1:2" x14ac:dyDescent="0.25">
      <c r="A14231" s="62">
        <v>53131608</v>
      </c>
      <c r="B14231" s="63" t="s">
        <v>11376</v>
      </c>
    </row>
    <row r="14232" spans="1:2" x14ac:dyDescent="0.25">
      <c r="A14232" s="62">
        <v>53131609</v>
      </c>
      <c r="B14232" s="63" t="s">
        <v>5104</v>
      </c>
    </row>
    <row r="14233" spans="1:2" x14ac:dyDescent="0.25">
      <c r="A14233" s="62">
        <v>53131610</v>
      </c>
      <c r="B14233" s="63" t="s">
        <v>13781</v>
      </c>
    </row>
    <row r="14234" spans="1:2" x14ac:dyDescent="0.25">
      <c r="A14234" s="62">
        <v>53131611</v>
      </c>
      <c r="B14234" s="63" t="s">
        <v>4646</v>
      </c>
    </row>
    <row r="14235" spans="1:2" x14ac:dyDescent="0.25">
      <c r="A14235" s="62">
        <v>53131612</v>
      </c>
      <c r="B14235" s="63" t="s">
        <v>2093</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11280</v>
      </c>
    </row>
    <row r="14239" spans="1:2" x14ac:dyDescent="0.25">
      <c r="A14239" s="62">
        <v>53131616</v>
      </c>
      <c r="B14239" s="63" t="s">
        <v>12717</v>
      </c>
    </row>
    <row r="14240" spans="1:2" x14ac:dyDescent="0.25">
      <c r="A14240" s="62">
        <v>53131617</v>
      </c>
      <c r="B14240" s="63" t="s">
        <v>18735</v>
      </c>
    </row>
    <row r="14241" spans="1:2" x14ac:dyDescent="0.25">
      <c r="A14241" s="62">
        <v>53131618</v>
      </c>
      <c r="B14241" s="63" t="s">
        <v>6752</v>
      </c>
    </row>
    <row r="14242" spans="1:2" x14ac:dyDescent="0.25">
      <c r="A14242" s="62">
        <v>53131619</v>
      </c>
      <c r="B14242" s="63" t="s">
        <v>9606</v>
      </c>
    </row>
    <row r="14243" spans="1:2" x14ac:dyDescent="0.25">
      <c r="A14243" s="62">
        <v>53131620</v>
      </c>
      <c r="B14243" s="63" t="s">
        <v>5839</v>
      </c>
    </row>
    <row r="14244" spans="1:2" x14ac:dyDescent="0.25">
      <c r="A14244" s="62">
        <v>53131621</v>
      </c>
      <c r="B14244" s="63" t="s">
        <v>16249</v>
      </c>
    </row>
    <row r="14245" spans="1:2" x14ac:dyDescent="0.25">
      <c r="A14245" s="62">
        <v>53131622</v>
      </c>
      <c r="B14245" s="63" t="s">
        <v>5325</v>
      </c>
    </row>
    <row r="14246" spans="1:2" x14ac:dyDescent="0.25">
      <c r="A14246" s="62">
        <v>53131623</v>
      </c>
      <c r="B14246" s="63" t="s">
        <v>1313</v>
      </c>
    </row>
    <row r="14247" spans="1:2" x14ac:dyDescent="0.25">
      <c r="A14247" s="62">
        <v>53131624</v>
      </c>
      <c r="B14247" s="63" t="s">
        <v>2101</v>
      </c>
    </row>
    <row r="14248" spans="1:2" x14ac:dyDescent="0.25">
      <c r="A14248" s="62">
        <v>53131625</v>
      </c>
      <c r="B14248" s="63" t="s">
        <v>14526</v>
      </c>
    </row>
    <row r="14249" spans="1:2" x14ac:dyDescent="0.25">
      <c r="A14249" s="62">
        <v>53131626</v>
      </c>
      <c r="B14249" s="63" t="s">
        <v>4987</v>
      </c>
    </row>
    <row r="14250" spans="1:2" x14ac:dyDescent="0.25">
      <c r="A14250" s="62">
        <v>53131627</v>
      </c>
      <c r="B14250" s="63" t="s">
        <v>6749</v>
      </c>
    </row>
    <row r="14251" spans="1:2" x14ac:dyDescent="0.25">
      <c r="A14251" s="62">
        <v>53131628</v>
      </c>
      <c r="B14251" s="63" t="s">
        <v>7746</v>
      </c>
    </row>
    <row r="14252" spans="1:2" x14ac:dyDescent="0.25">
      <c r="A14252" s="62">
        <v>53131629</v>
      </c>
      <c r="B14252" s="63" t="s">
        <v>18831</v>
      </c>
    </row>
    <row r="14253" spans="1:2" x14ac:dyDescent="0.25">
      <c r="A14253" s="62">
        <v>53131630</v>
      </c>
      <c r="B14253" s="63" t="s">
        <v>17119</v>
      </c>
    </row>
    <row r="14254" spans="1:2" x14ac:dyDescent="0.25">
      <c r="A14254" s="62">
        <v>53131631</v>
      </c>
      <c r="B14254" s="63" t="s">
        <v>15061</v>
      </c>
    </row>
    <row r="14255" spans="1:2" x14ac:dyDescent="0.25">
      <c r="A14255" s="62">
        <v>53131632</v>
      </c>
      <c r="B14255" s="63" t="s">
        <v>9398</v>
      </c>
    </row>
    <row r="14256" spans="1:2" x14ac:dyDescent="0.25">
      <c r="A14256" s="62">
        <v>53131633</v>
      </c>
      <c r="B14256" s="63" t="s">
        <v>18445</v>
      </c>
    </row>
    <row r="14257" spans="1:2" x14ac:dyDescent="0.25">
      <c r="A14257" s="62">
        <v>53131634</v>
      </c>
      <c r="B14257" s="63" t="s">
        <v>1494</v>
      </c>
    </row>
    <row r="14258" spans="1:2" x14ac:dyDescent="0.25">
      <c r="A14258" s="62">
        <v>53131635</v>
      </c>
      <c r="B14258" s="63" t="s">
        <v>6229</v>
      </c>
    </row>
    <row r="14259" spans="1:2" x14ac:dyDescent="0.25">
      <c r="A14259" s="62">
        <v>53131636</v>
      </c>
      <c r="B14259" s="63" t="s">
        <v>14495</v>
      </c>
    </row>
    <row r="14260" spans="1:2" x14ac:dyDescent="0.25">
      <c r="A14260" s="62">
        <v>53131637</v>
      </c>
      <c r="B14260" s="63" t="s">
        <v>2571</v>
      </c>
    </row>
    <row r="14261" spans="1:2" x14ac:dyDescent="0.25">
      <c r="A14261" s="62">
        <v>53131638</v>
      </c>
      <c r="B14261" s="63" t="s">
        <v>13503</v>
      </c>
    </row>
    <row r="14262" spans="1:2" x14ac:dyDescent="0.25">
      <c r="A14262" s="62">
        <v>53141501</v>
      </c>
      <c r="B14262" s="63" t="s">
        <v>388</v>
      </c>
    </row>
    <row r="14263" spans="1:2" x14ac:dyDescent="0.25">
      <c r="A14263" s="62">
        <v>53141502</v>
      </c>
      <c r="B14263" s="63" t="s">
        <v>6215</v>
      </c>
    </row>
    <row r="14264" spans="1:2" x14ac:dyDescent="0.25">
      <c r="A14264" s="62">
        <v>53141503</v>
      </c>
      <c r="B14264" s="63" t="s">
        <v>17892</v>
      </c>
    </row>
    <row r="14265" spans="1:2" x14ac:dyDescent="0.25">
      <c r="A14265" s="62">
        <v>53141504</v>
      </c>
      <c r="B14265" s="63" t="s">
        <v>3884</v>
      </c>
    </row>
    <row r="14266" spans="1:2" x14ac:dyDescent="0.25">
      <c r="A14266" s="62">
        <v>53141505</v>
      </c>
      <c r="B14266" s="63" t="s">
        <v>6249</v>
      </c>
    </row>
    <row r="14267" spans="1:2" x14ac:dyDescent="0.25">
      <c r="A14267" s="62">
        <v>53141506</v>
      </c>
      <c r="B14267" s="63" t="s">
        <v>10956</v>
      </c>
    </row>
    <row r="14268" spans="1:2" x14ac:dyDescent="0.25">
      <c r="A14268" s="62">
        <v>53141507</v>
      </c>
      <c r="B14268" s="63" t="s">
        <v>4776</v>
      </c>
    </row>
    <row r="14269" spans="1:2" x14ac:dyDescent="0.25">
      <c r="A14269" s="62">
        <v>53141508</v>
      </c>
      <c r="B14269" s="63" t="s">
        <v>8907</v>
      </c>
    </row>
    <row r="14270" spans="1:2" x14ac:dyDescent="0.25">
      <c r="A14270" s="62">
        <v>53141601</v>
      </c>
      <c r="B14270" s="63" t="s">
        <v>4750</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13321</v>
      </c>
    </row>
    <row r="14274" spans="1:2" x14ac:dyDescent="0.25">
      <c r="A14274" s="62">
        <v>53141605</v>
      </c>
      <c r="B14274" s="63" t="s">
        <v>7032</v>
      </c>
    </row>
    <row r="14275" spans="1:2" x14ac:dyDescent="0.25">
      <c r="A14275" s="62">
        <v>53141606</v>
      </c>
      <c r="B14275" s="63" t="s">
        <v>17520</v>
      </c>
    </row>
    <row r="14276" spans="1:2" x14ac:dyDescent="0.25">
      <c r="A14276" s="62">
        <v>53141607</v>
      </c>
      <c r="B14276" s="63" t="s">
        <v>7091</v>
      </c>
    </row>
    <row r="14277" spans="1:2" x14ac:dyDescent="0.25">
      <c r="A14277" s="62">
        <v>53141608</v>
      </c>
      <c r="B14277" s="63" t="s">
        <v>2312</v>
      </c>
    </row>
    <row r="14278" spans="1:2" x14ac:dyDescent="0.25">
      <c r="A14278" s="62">
        <v>53141609</v>
      </c>
      <c r="B14278" s="63" t="s">
        <v>4328</v>
      </c>
    </row>
    <row r="14279" spans="1:2" x14ac:dyDescent="0.25">
      <c r="A14279" s="62">
        <v>53141610</v>
      </c>
      <c r="B14279" s="63" t="s">
        <v>13599</v>
      </c>
    </row>
    <row r="14280" spans="1:2" x14ac:dyDescent="0.25">
      <c r="A14280" s="62">
        <v>53141611</v>
      </c>
      <c r="B14280" s="63" t="s">
        <v>17267</v>
      </c>
    </row>
    <row r="14281" spans="1:2" x14ac:dyDescent="0.25">
      <c r="A14281" s="62">
        <v>53141612</v>
      </c>
      <c r="B14281" s="63" t="s">
        <v>5888</v>
      </c>
    </row>
    <row r="14282" spans="1:2" x14ac:dyDescent="0.25">
      <c r="A14282" s="62">
        <v>53141613</v>
      </c>
      <c r="B14282" s="63" t="s">
        <v>3350</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6854</v>
      </c>
    </row>
    <row r="14286" spans="1:2" x14ac:dyDescent="0.25">
      <c r="A14286" s="62">
        <v>53141617</v>
      </c>
      <c r="B14286" s="63" t="s">
        <v>15504</v>
      </c>
    </row>
    <row r="14287" spans="1:2" x14ac:dyDescent="0.25">
      <c r="A14287" s="62">
        <v>53141618</v>
      </c>
      <c r="B14287" s="63" t="s">
        <v>10721</v>
      </c>
    </row>
    <row r="14288" spans="1:2" x14ac:dyDescent="0.25">
      <c r="A14288" s="62">
        <v>53141619</v>
      </c>
      <c r="B14288" s="63" t="s">
        <v>16303</v>
      </c>
    </row>
    <row r="14289" spans="1:2" x14ac:dyDescent="0.25">
      <c r="A14289" s="62">
        <v>53141620</v>
      </c>
      <c r="B14289" s="63" t="s">
        <v>14127</v>
      </c>
    </row>
    <row r="14290" spans="1:2" x14ac:dyDescent="0.25">
      <c r="A14290" s="62">
        <v>53141621</v>
      </c>
      <c r="B14290" s="63" t="s">
        <v>2941</v>
      </c>
    </row>
    <row r="14291" spans="1:2" x14ac:dyDescent="0.25">
      <c r="A14291" s="62">
        <v>53141622</v>
      </c>
      <c r="B14291" s="63" t="s">
        <v>3241</v>
      </c>
    </row>
    <row r="14292" spans="1:2" x14ac:dyDescent="0.25">
      <c r="A14292" s="62">
        <v>53141623</v>
      </c>
      <c r="B14292" s="63" t="s">
        <v>3582</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17184</v>
      </c>
    </row>
    <row r="14299" spans="1:2" x14ac:dyDescent="0.25">
      <c r="A14299" s="62">
        <v>53141630</v>
      </c>
      <c r="B14299" s="63" t="s">
        <v>7524</v>
      </c>
    </row>
    <row r="14300" spans="1:2" x14ac:dyDescent="0.25">
      <c r="A14300" s="62">
        <v>54101501</v>
      </c>
      <c r="B14300" s="63" t="s">
        <v>15534</v>
      </c>
    </row>
    <row r="14301" spans="1:2" x14ac:dyDescent="0.25">
      <c r="A14301" s="62">
        <v>54101502</v>
      </c>
      <c r="B14301" s="63" t="s">
        <v>6688</v>
      </c>
    </row>
    <row r="14302" spans="1:2" x14ac:dyDescent="0.25">
      <c r="A14302" s="62">
        <v>54101503</v>
      </c>
      <c r="B14302" s="63" t="s">
        <v>12063</v>
      </c>
    </row>
    <row r="14303" spans="1:2" x14ac:dyDescent="0.25">
      <c r="A14303" s="62">
        <v>54101504</v>
      </c>
      <c r="B14303" s="63" t="s">
        <v>4086</v>
      </c>
    </row>
    <row r="14304" spans="1:2" x14ac:dyDescent="0.25">
      <c r="A14304" s="62">
        <v>54101505</v>
      </c>
      <c r="B14304" s="63" t="s">
        <v>1709</v>
      </c>
    </row>
    <row r="14305" spans="1:2" x14ac:dyDescent="0.25">
      <c r="A14305" s="62">
        <v>54101506</v>
      </c>
      <c r="B14305" s="63" t="s">
        <v>13986</v>
      </c>
    </row>
    <row r="14306" spans="1:2" x14ac:dyDescent="0.25">
      <c r="A14306" s="62">
        <v>54101507</v>
      </c>
      <c r="B14306" s="63" t="s">
        <v>11889</v>
      </c>
    </row>
    <row r="14307" spans="1:2" x14ac:dyDescent="0.25">
      <c r="A14307" s="62">
        <v>54101508</v>
      </c>
      <c r="B14307" s="63" t="s">
        <v>4516</v>
      </c>
    </row>
    <row r="14308" spans="1:2" x14ac:dyDescent="0.25">
      <c r="A14308" s="62">
        <v>54101509</v>
      </c>
      <c r="B14308" s="63" t="s">
        <v>15655</v>
      </c>
    </row>
    <row r="14309" spans="1:2" x14ac:dyDescent="0.25">
      <c r="A14309" s="62">
        <v>54101510</v>
      </c>
      <c r="B14309" s="63" t="s">
        <v>14291</v>
      </c>
    </row>
    <row r="14310" spans="1:2" x14ac:dyDescent="0.25">
      <c r="A14310" s="62">
        <v>54101511</v>
      </c>
      <c r="B14310" s="63" t="s">
        <v>5005</v>
      </c>
    </row>
    <row r="14311" spans="1:2" x14ac:dyDescent="0.25">
      <c r="A14311" s="62">
        <v>54101512</v>
      </c>
      <c r="B14311" s="63" t="s">
        <v>2881</v>
      </c>
    </row>
    <row r="14312" spans="1:2" x14ac:dyDescent="0.25">
      <c r="A14312" s="62">
        <v>54101601</v>
      </c>
      <c r="B14312" s="63" t="s">
        <v>2736</v>
      </c>
    </row>
    <row r="14313" spans="1:2" x14ac:dyDescent="0.25">
      <c r="A14313" s="62">
        <v>54101602</v>
      </c>
      <c r="B14313" s="63" t="s">
        <v>4001</v>
      </c>
    </row>
    <row r="14314" spans="1:2" x14ac:dyDescent="0.25">
      <c r="A14314" s="62">
        <v>54101603</v>
      </c>
      <c r="B14314" s="63" t="s">
        <v>14611</v>
      </c>
    </row>
    <row r="14315" spans="1:2" x14ac:dyDescent="0.25">
      <c r="A14315" s="62">
        <v>54101604</v>
      </c>
      <c r="B14315" s="63" t="s">
        <v>1754</v>
      </c>
    </row>
    <row r="14316" spans="1:2" x14ac:dyDescent="0.25">
      <c r="A14316" s="62">
        <v>54101605</v>
      </c>
      <c r="B14316" s="63" t="s">
        <v>7911</v>
      </c>
    </row>
    <row r="14317" spans="1:2" x14ac:dyDescent="0.25">
      <c r="A14317" s="62">
        <v>54101701</v>
      </c>
      <c r="B14317" s="63" t="s">
        <v>2845</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16320</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17083</v>
      </c>
    </row>
    <row r="14327" spans="1:2" x14ac:dyDescent="0.25">
      <c r="A14327" s="62">
        <v>54111603</v>
      </c>
      <c r="B14327" s="63" t="s">
        <v>11765</v>
      </c>
    </row>
    <row r="14328" spans="1:2" x14ac:dyDescent="0.25">
      <c r="A14328" s="62">
        <v>54111604</v>
      </c>
      <c r="B14328" s="63" t="s">
        <v>6971</v>
      </c>
    </row>
    <row r="14329" spans="1:2" x14ac:dyDescent="0.25">
      <c r="A14329" s="62">
        <v>54111701</v>
      </c>
      <c r="B14329" s="63" t="s">
        <v>7226</v>
      </c>
    </row>
    <row r="14330" spans="1:2" x14ac:dyDescent="0.25">
      <c r="A14330" s="62">
        <v>54111702</v>
      </c>
      <c r="B14330" s="63" t="s">
        <v>2393</v>
      </c>
    </row>
    <row r="14331" spans="1:2" x14ac:dyDescent="0.25">
      <c r="A14331" s="62">
        <v>54111703</v>
      </c>
      <c r="B14331" s="63" t="s">
        <v>9318</v>
      </c>
    </row>
    <row r="14332" spans="1:2" x14ac:dyDescent="0.25">
      <c r="A14332" s="62">
        <v>54111704</v>
      </c>
      <c r="B14332" s="63" t="s">
        <v>9859</v>
      </c>
    </row>
    <row r="14333" spans="1:2" x14ac:dyDescent="0.25">
      <c r="A14333" s="62">
        <v>54111705</v>
      </c>
      <c r="B14333" s="63" t="s">
        <v>5147</v>
      </c>
    </row>
    <row r="14334" spans="1:2" x14ac:dyDescent="0.25">
      <c r="A14334" s="62">
        <v>54111706</v>
      </c>
      <c r="B14334" s="63" t="s">
        <v>12022</v>
      </c>
    </row>
    <row r="14335" spans="1:2" x14ac:dyDescent="0.25">
      <c r="A14335" s="62">
        <v>54111707</v>
      </c>
      <c r="B14335" s="63" t="s">
        <v>4947</v>
      </c>
    </row>
    <row r="14336" spans="1:2" x14ac:dyDescent="0.25">
      <c r="A14336" s="62">
        <v>54111708</v>
      </c>
      <c r="B14336" s="63" t="s">
        <v>9949</v>
      </c>
    </row>
    <row r="14337" spans="1:2" x14ac:dyDescent="0.25">
      <c r="A14337" s="62">
        <v>54111709</v>
      </c>
      <c r="B14337" s="63" t="s">
        <v>9010</v>
      </c>
    </row>
    <row r="14338" spans="1:2" x14ac:dyDescent="0.25">
      <c r="A14338" s="62">
        <v>54121501</v>
      </c>
      <c r="B14338" s="63" t="s">
        <v>2546</v>
      </c>
    </row>
    <row r="14339" spans="1:2" x14ac:dyDescent="0.25">
      <c r="A14339" s="62">
        <v>54121502</v>
      </c>
      <c r="B14339" s="63" t="s">
        <v>8295</v>
      </c>
    </row>
    <row r="14340" spans="1:2" x14ac:dyDescent="0.25">
      <c r="A14340" s="62">
        <v>54121503</v>
      </c>
      <c r="B14340" s="63" t="s">
        <v>6436</v>
      </c>
    </row>
    <row r="14341" spans="1:2" x14ac:dyDescent="0.25">
      <c r="A14341" s="62">
        <v>54121504</v>
      </c>
      <c r="B14341" s="63" t="s">
        <v>7677</v>
      </c>
    </row>
    <row r="14342" spans="1:2" x14ac:dyDescent="0.25">
      <c r="A14342" s="62">
        <v>54121601</v>
      </c>
      <c r="B14342" s="63" t="s">
        <v>9736</v>
      </c>
    </row>
    <row r="14343" spans="1:2" x14ac:dyDescent="0.25">
      <c r="A14343" s="62">
        <v>54121602</v>
      </c>
      <c r="B14343" s="63" t="s">
        <v>17816</v>
      </c>
    </row>
    <row r="14344" spans="1:2" x14ac:dyDescent="0.25">
      <c r="A14344" s="62">
        <v>54121603</v>
      </c>
      <c r="B14344" s="63" t="s">
        <v>16835</v>
      </c>
    </row>
    <row r="14345" spans="1:2" x14ac:dyDescent="0.25">
      <c r="A14345" s="62">
        <v>54121701</v>
      </c>
      <c r="B14345" s="63" t="s">
        <v>1960</v>
      </c>
    </row>
    <row r="14346" spans="1:2" x14ac:dyDescent="0.25">
      <c r="A14346" s="62">
        <v>54121702</v>
      </c>
      <c r="B14346" s="63" t="s">
        <v>9012</v>
      </c>
    </row>
    <row r="14347" spans="1:2" x14ac:dyDescent="0.25">
      <c r="A14347" s="62">
        <v>54121801</v>
      </c>
      <c r="B14347" s="63" t="s">
        <v>6085</v>
      </c>
    </row>
    <row r="14348" spans="1:2" x14ac:dyDescent="0.25">
      <c r="A14348" s="62">
        <v>54121802</v>
      </c>
      <c r="B14348" s="63" t="s">
        <v>41</v>
      </c>
    </row>
    <row r="14349" spans="1:2" x14ac:dyDescent="0.25">
      <c r="A14349" s="62">
        <v>55101501</v>
      </c>
      <c r="B14349" s="63" t="s">
        <v>3781</v>
      </c>
    </row>
    <row r="14350" spans="1:2" x14ac:dyDescent="0.25">
      <c r="A14350" s="62">
        <v>55101502</v>
      </c>
      <c r="B14350" s="63" t="s">
        <v>7348</v>
      </c>
    </row>
    <row r="14351" spans="1:2" x14ac:dyDescent="0.25">
      <c r="A14351" s="62">
        <v>55101503</v>
      </c>
      <c r="B14351" s="63" t="s">
        <v>7332</v>
      </c>
    </row>
    <row r="14352" spans="1:2" x14ac:dyDescent="0.25">
      <c r="A14352" s="62">
        <v>55101504</v>
      </c>
      <c r="B14352" s="63" t="s">
        <v>618</v>
      </c>
    </row>
    <row r="14353" spans="1:2" x14ac:dyDescent="0.25">
      <c r="A14353" s="62">
        <v>55101505</v>
      </c>
      <c r="B14353" s="63" t="s">
        <v>2966</v>
      </c>
    </row>
    <row r="14354" spans="1:2" x14ac:dyDescent="0.25">
      <c r="A14354" s="62">
        <v>55101506</v>
      </c>
      <c r="B14354" s="63" t="s">
        <v>13069</v>
      </c>
    </row>
    <row r="14355" spans="1:2" x14ac:dyDescent="0.25">
      <c r="A14355" s="62">
        <v>55101507</v>
      </c>
      <c r="B14355" s="63" t="s">
        <v>17049</v>
      </c>
    </row>
    <row r="14356" spans="1:2" x14ac:dyDescent="0.25">
      <c r="A14356" s="62">
        <v>55101509</v>
      </c>
      <c r="B14356" s="63" t="s">
        <v>1470</v>
      </c>
    </row>
    <row r="14357" spans="1:2" x14ac:dyDescent="0.25">
      <c r="A14357" s="62">
        <v>55101510</v>
      </c>
      <c r="B14357" s="63" t="s">
        <v>4694</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7402</v>
      </c>
    </row>
    <row r="14361" spans="1:2" x14ac:dyDescent="0.25">
      <c r="A14361" s="62">
        <v>55101516</v>
      </c>
      <c r="B14361" s="63" t="s">
        <v>11988</v>
      </c>
    </row>
    <row r="14362" spans="1:2" x14ac:dyDescent="0.25">
      <c r="A14362" s="62">
        <v>55101517</v>
      </c>
      <c r="B14362" s="63" t="s">
        <v>17622</v>
      </c>
    </row>
    <row r="14363" spans="1:2" x14ac:dyDescent="0.25">
      <c r="A14363" s="62">
        <v>55101518</v>
      </c>
      <c r="B14363" s="63" t="s">
        <v>4459</v>
      </c>
    </row>
    <row r="14364" spans="1:2" x14ac:dyDescent="0.25">
      <c r="A14364" s="62">
        <v>55101519</v>
      </c>
      <c r="B14364" s="63" t="s">
        <v>16478</v>
      </c>
    </row>
    <row r="14365" spans="1:2" x14ac:dyDescent="0.25">
      <c r="A14365" s="62">
        <v>55101520</v>
      </c>
      <c r="B14365" s="63" t="s">
        <v>1395</v>
      </c>
    </row>
    <row r="14366" spans="1:2" x14ac:dyDescent="0.25">
      <c r="A14366" s="62">
        <v>55101521</v>
      </c>
      <c r="B14366" s="63" t="s">
        <v>16731</v>
      </c>
    </row>
    <row r="14367" spans="1:2" x14ac:dyDescent="0.25">
      <c r="A14367" s="62">
        <v>55101522</v>
      </c>
      <c r="B14367" s="63" t="s">
        <v>10768</v>
      </c>
    </row>
    <row r="14368" spans="1:2" x14ac:dyDescent="0.25">
      <c r="A14368" s="62">
        <v>55101523</v>
      </c>
      <c r="B14368" s="63" t="s">
        <v>16438</v>
      </c>
    </row>
    <row r="14369" spans="1:2" x14ac:dyDescent="0.25">
      <c r="A14369" s="62">
        <v>55101524</v>
      </c>
      <c r="B14369" s="63" t="s">
        <v>16615</v>
      </c>
    </row>
    <row r="14370" spans="1:2" x14ac:dyDescent="0.25">
      <c r="A14370" s="62">
        <v>55101525</v>
      </c>
      <c r="B14370" s="63" t="s">
        <v>10141</v>
      </c>
    </row>
    <row r="14371" spans="1:2" x14ac:dyDescent="0.25">
      <c r="A14371" s="62">
        <v>55101526</v>
      </c>
      <c r="B14371" s="63" t="s">
        <v>4027</v>
      </c>
    </row>
    <row r="14372" spans="1:2" x14ac:dyDescent="0.25">
      <c r="A14372" s="62">
        <v>55101527</v>
      </c>
      <c r="B14372" s="63" t="s">
        <v>18054</v>
      </c>
    </row>
    <row r="14373" spans="1:2" x14ac:dyDescent="0.25">
      <c r="A14373" s="62">
        <v>55101528</v>
      </c>
      <c r="B14373" s="63" t="s">
        <v>13639</v>
      </c>
    </row>
    <row r="14374" spans="1:2" x14ac:dyDescent="0.25">
      <c r="A14374" s="62">
        <v>55111501</v>
      </c>
      <c r="B14374" s="63" t="s">
        <v>10534</v>
      </c>
    </row>
    <row r="14375" spans="1:2" x14ac:dyDescent="0.25">
      <c r="A14375" s="62">
        <v>55111502</v>
      </c>
      <c r="B14375" s="63" t="s">
        <v>6373</v>
      </c>
    </row>
    <row r="14376" spans="1:2" x14ac:dyDescent="0.25">
      <c r="A14376" s="62">
        <v>55111503</v>
      </c>
      <c r="B14376" s="63" t="s">
        <v>2562</v>
      </c>
    </row>
    <row r="14377" spans="1:2" x14ac:dyDescent="0.25">
      <c r="A14377" s="62">
        <v>55111504</v>
      </c>
      <c r="B14377" s="63" t="s">
        <v>12459</v>
      </c>
    </row>
    <row r="14378" spans="1:2" x14ac:dyDescent="0.25">
      <c r="A14378" s="62">
        <v>55111505</v>
      </c>
      <c r="B14378" s="63" t="s">
        <v>16946</v>
      </c>
    </row>
    <row r="14379" spans="1:2" x14ac:dyDescent="0.25">
      <c r="A14379" s="62">
        <v>55111506</v>
      </c>
      <c r="B14379" s="63" t="s">
        <v>5848</v>
      </c>
    </row>
    <row r="14380" spans="1:2" x14ac:dyDescent="0.25">
      <c r="A14380" s="62">
        <v>55111507</v>
      </c>
      <c r="B14380" s="63" t="s">
        <v>5932</v>
      </c>
    </row>
    <row r="14381" spans="1:2" x14ac:dyDescent="0.25">
      <c r="A14381" s="62">
        <v>55111508</v>
      </c>
      <c r="B14381" s="63" t="s">
        <v>6488</v>
      </c>
    </row>
    <row r="14382" spans="1:2" x14ac:dyDescent="0.25">
      <c r="A14382" s="62">
        <v>55111509</v>
      </c>
      <c r="B14382" s="63" t="s">
        <v>12309</v>
      </c>
    </row>
    <row r="14383" spans="1:2" x14ac:dyDescent="0.25">
      <c r="A14383" s="62">
        <v>55111510</v>
      </c>
      <c r="B14383" s="63" t="s">
        <v>16814</v>
      </c>
    </row>
    <row r="14384" spans="1:2" x14ac:dyDescent="0.25">
      <c r="A14384" s="62">
        <v>55111511</v>
      </c>
      <c r="B14384" s="63" t="s">
        <v>7043</v>
      </c>
    </row>
    <row r="14385" spans="1:2" x14ac:dyDescent="0.25">
      <c r="A14385" s="62">
        <v>55111512</v>
      </c>
      <c r="B14385" s="63" t="s">
        <v>16165</v>
      </c>
    </row>
    <row r="14386" spans="1:2" x14ac:dyDescent="0.25">
      <c r="A14386" s="62">
        <v>55111513</v>
      </c>
      <c r="B14386" s="63" t="s">
        <v>5691</v>
      </c>
    </row>
    <row r="14387" spans="1:2" x14ac:dyDescent="0.25">
      <c r="A14387" s="62">
        <v>55111514</v>
      </c>
      <c r="B14387" s="63" t="s">
        <v>12015</v>
      </c>
    </row>
    <row r="14388" spans="1:2" x14ac:dyDescent="0.25">
      <c r="A14388" s="62">
        <v>55111601</v>
      </c>
      <c r="B14388" s="63" t="s">
        <v>15484</v>
      </c>
    </row>
    <row r="14389" spans="1:2" x14ac:dyDescent="0.25">
      <c r="A14389" s="62">
        <v>55121501</v>
      </c>
      <c r="B14389" s="63" t="s">
        <v>595</v>
      </c>
    </row>
    <row r="14390" spans="1:2" x14ac:dyDescent="0.25">
      <c r="A14390" s="62">
        <v>55121502</v>
      </c>
      <c r="B14390" s="63" t="s">
        <v>3697</v>
      </c>
    </row>
    <row r="14391" spans="1:2" x14ac:dyDescent="0.25">
      <c r="A14391" s="62">
        <v>55121503</v>
      </c>
      <c r="B14391" s="63" t="s">
        <v>8035</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10519</v>
      </c>
    </row>
    <row r="14395" spans="1:2" x14ac:dyDescent="0.25">
      <c r="A14395" s="62">
        <v>55121601</v>
      </c>
      <c r="B14395" s="63" t="s">
        <v>17097</v>
      </c>
    </row>
    <row r="14396" spans="1:2" x14ac:dyDescent="0.25">
      <c r="A14396" s="62">
        <v>55121602</v>
      </c>
      <c r="B14396" s="63" t="s">
        <v>6647</v>
      </c>
    </row>
    <row r="14397" spans="1:2" x14ac:dyDescent="0.25">
      <c r="A14397" s="62">
        <v>55121604</v>
      </c>
      <c r="B14397" s="63" t="s">
        <v>12719</v>
      </c>
    </row>
    <row r="14398" spans="1:2" x14ac:dyDescent="0.25">
      <c r="A14398" s="62">
        <v>55121605</v>
      </c>
      <c r="B14398" s="63" t="s">
        <v>6378</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12188</v>
      </c>
    </row>
    <row r="14402" spans="1:2" x14ac:dyDescent="0.25">
      <c r="A14402" s="62">
        <v>55121609</v>
      </c>
      <c r="B14402" s="63" t="s">
        <v>2324</v>
      </c>
    </row>
    <row r="14403" spans="1:2" x14ac:dyDescent="0.25">
      <c r="A14403" s="62">
        <v>55121610</v>
      </c>
      <c r="B14403" s="63" t="s">
        <v>1825</v>
      </c>
    </row>
    <row r="14404" spans="1:2" x14ac:dyDescent="0.25">
      <c r="A14404" s="62">
        <v>55121611</v>
      </c>
      <c r="B14404" s="63" t="s">
        <v>15909</v>
      </c>
    </row>
    <row r="14405" spans="1:2" x14ac:dyDescent="0.25">
      <c r="A14405" s="62">
        <v>55121612</v>
      </c>
      <c r="B14405" s="63" t="s">
        <v>14761</v>
      </c>
    </row>
    <row r="14406" spans="1:2" x14ac:dyDescent="0.25">
      <c r="A14406" s="62">
        <v>55121613</v>
      </c>
      <c r="B14406" s="63" t="s">
        <v>4030</v>
      </c>
    </row>
    <row r="14407" spans="1:2" x14ac:dyDescent="0.25">
      <c r="A14407" s="62">
        <v>55121614</v>
      </c>
      <c r="B14407" s="63" t="s">
        <v>1979</v>
      </c>
    </row>
    <row r="14408" spans="1:2" x14ac:dyDescent="0.25">
      <c r="A14408" s="62">
        <v>55121615</v>
      </c>
      <c r="B14408" s="63" t="s">
        <v>2266</v>
      </c>
    </row>
    <row r="14409" spans="1:2" x14ac:dyDescent="0.25">
      <c r="A14409" s="62">
        <v>55121616</v>
      </c>
      <c r="B14409" s="63" t="s">
        <v>8531</v>
      </c>
    </row>
    <row r="14410" spans="1:2" x14ac:dyDescent="0.25">
      <c r="A14410" s="62">
        <v>55121617</v>
      </c>
      <c r="B14410" s="63" t="s">
        <v>16351</v>
      </c>
    </row>
    <row r="14411" spans="1:2" x14ac:dyDescent="0.25">
      <c r="A14411" s="62">
        <v>55121618</v>
      </c>
      <c r="B14411" s="63" t="s">
        <v>4171</v>
      </c>
    </row>
    <row r="14412" spans="1:2" x14ac:dyDescent="0.25">
      <c r="A14412" s="62">
        <v>55121619</v>
      </c>
      <c r="B14412" s="63" t="s">
        <v>13677</v>
      </c>
    </row>
    <row r="14413" spans="1:2" x14ac:dyDescent="0.25">
      <c r="A14413" s="62">
        <v>55121620</v>
      </c>
      <c r="B14413" s="63" t="s">
        <v>16600</v>
      </c>
    </row>
    <row r="14414" spans="1:2" x14ac:dyDescent="0.25">
      <c r="A14414" s="62">
        <v>55121621</v>
      </c>
      <c r="B14414" s="63" t="s">
        <v>3451</v>
      </c>
    </row>
    <row r="14415" spans="1:2" x14ac:dyDescent="0.25">
      <c r="A14415" s="62">
        <v>55121701</v>
      </c>
      <c r="B14415" s="63" t="s">
        <v>5404</v>
      </c>
    </row>
    <row r="14416" spans="1:2" x14ac:dyDescent="0.25">
      <c r="A14416" s="62">
        <v>55121702</v>
      </c>
      <c r="B14416" s="63" t="s">
        <v>9863</v>
      </c>
    </row>
    <row r="14417" spans="1:2" x14ac:dyDescent="0.25">
      <c r="A14417" s="62">
        <v>55121703</v>
      </c>
      <c r="B14417" s="63" t="s">
        <v>18824</v>
      </c>
    </row>
    <row r="14418" spans="1:2" x14ac:dyDescent="0.25">
      <c r="A14418" s="62">
        <v>55121704</v>
      </c>
      <c r="B14418" s="63" t="s">
        <v>7385</v>
      </c>
    </row>
    <row r="14419" spans="1:2" x14ac:dyDescent="0.25">
      <c r="A14419" s="62">
        <v>55121705</v>
      </c>
      <c r="B14419" s="63" t="s">
        <v>4079</v>
      </c>
    </row>
    <row r="14420" spans="1:2" x14ac:dyDescent="0.25">
      <c r="A14420" s="62">
        <v>55121706</v>
      </c>
      <c r="B14420" s="63" t="s">
        <v>15132</v>
      </c>
    </row>
    <row r="14421" spans="1:2" x14ac:dyDescent="0.25">
      <c r="A14421" s="62">
        <v>55121707</v>
      </c>
      <c r="B14421" s="63" t="s">
        <v>7285</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9403</v>
      </c>
    </row>
    <row r="14425" spans="1:2" x14ac:dyDescent="0.25">
      <c r="A14425" s="62">
        <v>55121711</v>
      </c>
      <c r="B14425" s="63" t="s">
        <v>18254</v>
      </c>
    </row>
    <row r="14426" spans="1:2" x14ac:dyDescent="0.25">
      <c r="A14426" s="62">
        <v>55121712</v>
      </c>
      <c r="B14426" s="63" t="s">
        <v>10593</v>
      </c>
    </row>
    <row r="14427" spans="1:2" x14ac:dyDescent="0.25">
      <c r="A14427" s="62">
        <v>55121713</v>
      </c>
      <c r="B14427" s="63" t="s">
        <v>18363</v>
      </c>
    </row>
    <row r="14428" spans="1:2" x14ac:dyDescent="0.25">
      <c r="A14428" s="62">
        <v>55121714</v>
      </c>
      <c r="B14428" s="63" t="s">
        <v>16119</v>
      </c>
    </row>
    <row r="14429" spans="1:2" x14ac:dyDescent="0.25">
      <c r="A14429" s="62">
        <v>55121715</v>
      </c>
      <c r="B14429" s="63" t="s">
        <v>18628</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6644</v>
      </c>
    </row>
    <row r="14433" spans="1:2" x14ac:dyDescent="0.25">
      <c r="A14433" s="62">
        <v>55121719</v>
      </c>
      <c r="B14433" s="63" t="s">
        <v>6969</v>
      </c>
    </row>
    <row r="14434" spans="1:2" x14ac:dyDescent="0.25">
      <c r="A14434" s="62">
        <v>55121720</v>
      </c>
      <c r="B14434" s="63" t="s">
        <v>15486</v>
      </c>
    </row>
    <row r="14435" spans="1:2" x14ac:dyDescent="0.25">
      <c r="A14435" s="62">
        <v>55121721</v>
      </c>
      <c r="B14435" s="63" t="s">
        <v>17445</v>
      </c>
    </row>
    <row r="14436" spans="1:2" x14ac:dyDescent="0.25">
      <c r="A14436" s="62">
        <v>55121722</v>
      </c>
      <c r="B14436" s="63" t="s">
        <v>12433</v>
      </c>
    </row>
    <row r="14437" spans="1:2" x14ac:dyDescent="0.25">
      <c r="A14437" s="62">
        <v>55121723</v>
      </c>
      <c r="B14437" s="63" t="s">
        <v>3223</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14663</v>
      </c>
    </row>
    <row r="14441" spans="1:2" x14ac:dyDescent="0.25">
      <c r="A14441" s="62">
        <v>55121727</v>
      </c>
      <c r="B14441" s="63" t="s">
        <v>464</v>
      </c>
    </row>
    <row r="14442" spans="1:2" x14ac:dyDescent="0.25">
      <c r="A14442" s="62">
        <v>55121728</v>
      </c>
      <c r="B14442" s="63" t="s">
        <v>3053</v>
      </c>
    </row>
    <row r="14443" spans="1:2" x14ac:dyDescent="0.25">
      <c r="A14443" s="62">
        <v>55121729</v>
      </c>
      <c r="B14443" s="63" t="s">
        <v>17268</v>
      </c>
    </row>
    <row r="14444" spans="1:2" x14ac:dyDescent="0.25">
      <c r="A14444" s="62">
        <v>55121730</v>
      </c>
      <c r="B14444" s="63" t="s">
        <v>12900</v>
      </c>
    </row>
    <row r="14445" spans="1:2" x14ac:dyDescent="0.25">
      <c r="A14445" s="62">
        <v>55121731</v>
      </c>
      <c r="B14445" s="63" t="s">
        <v>8793</v>
      </c>
    </row>
    <row r="14446" spans="1:2" x14ac:dyDescent="0.25">
      <c r="A14446" s="62">
        <v>55121732</v>
      </c>
      <c r="B14446" s="63" t="s">
        <v>9625</v>
      </c>
    </row>
    <row r="14447" spans="1:2" x14ac:dyDescent="0.25">
      <c r="A14447" s="62">
        <v>55121801</v>
      </c>
      <c r="B14447" s="63" t="s">
        <v>304</v>
      </c>
    </row>
    <row r="14448" spans="1:2" x14ac:dyDescent="0.25">
      <c r="A14448" s="62">
        <v>55121802</v>
      </c>
      <c r="B14448" s="63" t="s">
        <v>265</v>
      </c>
    </row>
    <row r="14449" spans="1:2" x14ac:dyDescent="0.25">
      <c r="A14449" s="62">
        <v>55121803</v>
      </c>
      <c r="B14449" s="63" t="s">
        <v>16290</v>
      </c>
    </row>
    <row r="14450" spans="1:2" x14ac:dyDescent="0.25">
      <c r="A14450" s="62">
        <v>55121804</v>
      </c>
      <c r="B14450" s="63" t="s">
        <v>7767</v>
      </c>
    </row>
    <row r="14451" spans="1:2" x14ac:dyDescent="0.25">
      <c r="A14451" s="62">
        <v>55121806</v>
      </c>
      <c r="B14451" s="63" t="s">
        <v>13159</v>
      </c>
    </row>
    <row r="14452" spans="1:2" x14ac:dyDescent="0.25">
      <c r="A14452" s="62">
        <v>55121807</v>
      </c>
      <c r="B14452" s="63" t="s">
        <v>6730</v>
      </c>
    </row>
    <row r="14453" spans="1:2" x14ac:dyDescent="0.25">
      <c r="A14453" s="62">
        <v>56101501</v>
      </c>
      <c r="B14453" s="63" t="s">
        <v>11388</v>
      </c>
    </row>
    <row r="14454" spans="1:2" x14ac:dyDescent="0.25">
      <c r="A14454" s="62">
        <v>56101502</v>
      </c>
      <c r="B14454" s="63" t="s">
        <v>13150</v>
      </c>
    </row>
    <row r="14455" spans="1:2" x14ac:dyDescent="0.25">
      <c r="A14455" s="62">
        <v>56101503</v>
      </c>
      <c r="B14455" s="63" t="s">
        <v>8651</v>
      </c>
    </row>
    <row r="14456" spans="1:2" x14ac:dyDescent="0.25">
      <c r="A14456" s="62">
        <v>56101504</v>
      </c>
      <c r="B14456" s="63" t="s">
        <v>7491</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7257</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16728</v>
      </c>
    </row>
    <row r="14463" spans="1:2" x14ac:dyDescent="0.25">
      <c r="A14463" s="62">
        <v>56101513</v>
      </c>
      <c r="B14463" s="63" t="s">
        <v>14252</v>
      </c>
    </row>
    <row r="14464" spans="1:2" x14ac:dyDescent="0.25">
      <c r="A14464" s="62">
        <v>56101514</v>
      </c>
      <c r="B14464" s="63" t="s">
        <v>16088</v>
      </c>
    </row>
    <row r="14465" spans="1:2" x14ac:dyDescent="0.25">
      <c r="A14465" s="62">
        <v>56101515</v>
      </c>
      <c r="B14465" s="63" t="s">
        <v>14174</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2667</v>
      </c>
    </row>
    <row r="14469" spans="1:2" x14ac:dyDescent="0.25">
      <c r="A14469" s="62">
        <v>56101520</v>
      </c>
      <c r="B14469" s="63" t="s">
        <v>10913</v>
      </c>
    </row>
    <row r="14470" spans="1:2" x14ac:dyDescent="0.25">
      <c r="A14470" s="62">
        <v>56101521</v>
      </c>
      <c r="B14470" s="63" t="s">
        <v>1324</v>
      </c>
    </row>
    <row r="14471" spans="1:2" x14ac:dyDescent="0.25">
      <c r="A14471" s="62">
        <v>56101522</v>
      </c>
      <c r="B14471" s="63" t="s">
        <v>13792</v>
      </c>
    </row>
    <row r="14472" spans="1:2" x14ac:dyDescent="0.25">
      <c r="A14472" s="62">
        <v>56101523</v>
      </c>
      <c r="B14472" s="63" t="s">
        <v>8684</v>
      </c>
    </row>
    <row r="14473" spans="1:2" x14ac:dyDescent="0.25">
      <c r="A14473" s="62">
        <v>56101524</v>
      </c>
      <c r="B14473" s="63" t="s">
        <v>8183</v>
      </c>
    </row>
    <row r="14474" spans="1:2" x14ac:dyDescent="0.25">
      <c r="A14474" s="62">
        <v>56101525</v>
      </c>
      <c r="B14474" s="63" t="s">
        <v>3164</v>
      </c>
    </row>
    <row r="14475" spans="1:2" x14ac:dyDescent="0.25">
      <c r="A14475" s="62">
        <v>56101526</v>
      </c>
      <c r="B14475" s="63" t="s">
        <v>11597</v>
      </c>
    </row>
    <row r="14476" spans="1:2" x14ac:dyDescent="0.25">
      <c r="A14476" s="62">
        <v>56101527</v>
      </c>
      <c r="B14476" s="63" t="s">
        <v>4202</v>
      </c>
    </row>
    <row r="14477" spans="1:2" x14ac:dyDescent="0.25">
      <c r="A14477" s="62">
        <v>56101528</v>
      </c>
      <c r="B14477" s="63" t="s">
        <v>16408</v>
      </c>
    </row>
    <row r="14478" spans="1:2" x14ac:dyDescent="0.25">
      <c r="A14478" s="62">
        <v>56101529</v>
      </c>
      <c r="B14478" s="63" t="s">
        <v>11515</v>
      </c>
    </row>
    <row r="14479" spans="1:2" x14ac:dyDescent="0.25">
      <c r="A14479" s="62">
        <v>56101530</v>
      </c>
      <c r="B14479" s="63" t="s">
        <v>12028</v>
      </c>
    </row>
    <row r="14480" spans="1:2" x14ac:dyDescent="0.25">
      <c r="A14480" s="62">
        <v>56101531</v>
      </c>
      <c r="B14480" s="63" t="s">
        <v>10659</v>
      </c>
    </row>
    <row r="14481" spans="1:2" x14ac:dyDescent="0.25">
      <c r="A14481" s="62">
        <v>56101532</v>
      </c>
      <c r="B14481" s="63" t="s">
        <v>11915</v>
      </c>
    </row>
    <row r="14482" spans="1:2" x14ac:dyDescent="0.25">
      <c r="A14482" s="62">
        <v>56101533</v>
      </c>
      <c r="B14482" s="63" t="s">
        <v>3537</v>
      </c>
    </row>
    <row r="14483" spans="1:2" x14ac:dyDescent="0.25">
      <c r="A14483" s="62">
        <v>56101535</v>
      </c>
      <c r="B14483" s="63" t="s">
        <v>5253</v>
      </c>
    </row>
    <row r="14484" spans="1:2" x14ac:dyDescent="0.25">
      <c r="A14484" s="62">
        <v>56101536</v>
      </c>
      <c r="B14484" s="63" t="s">
        <v>12514</v>
      </c>
    </row>
    <row r="14485" spans="1:2" x14ac:dyDescent="0.25">
      <c r="A14485" s="62">
        <v>56101537</v>
      </c>
      <c r="B14485" s="63" t="s">
        <v>8437</v>
      </c>
    </row>
    <row r="14486" spans="1:2" x14ac:dyDescent="0.25">
      <c r="A14486" s="62">
        <v>56101538</v>
      </c>
      <c r="B14486" s="63" t="s">
        <v>17696</v>
      </c>
    </row>
    <row r="14487" spans="1:2" x14ac:dyDescent="0.25">
      <c r="A14487" s="62">
        <v>56101539</v>
      </c>
      <c r="B14487" s="63" t="s">
        <v>1784</v>
      </c>
    </row>
    <row r="14488" spans="1:2" x14ac:dyDescent="0.25">
      <c r="A14488" s="62">
        <v>56101540</v>
      </c>
      <c r="B14488" s="63" t="s">
        <v>10196</v>
      </c>
    </row>
    <row r="14489" spans="1:2" x14ac:dyDescent="0.25">
      <c r="A14489" s="62">
        <v>56101541</v>
      </c>
      <c r="B14489" s="63" t="s">
        <v>16555</v>
      </c>
    </row>
    <row r="14490" spans="1:2" x14ac:dyDescent="0.25">
      <c r="A14490" s="62">
        <v>56101601</v>
      </c>
      <c r="B14490" s="63" t="s">
        <v>10642</v>
      </c>
    </row>
    <row r="14491" spans="1:2" x14ac:dyDescent="0.25">
      <c r="A14491" s="62">
        <v>56101602</v>
      </c>
      <c r="B14491" s="63" t="s">
        <v>15761</v>
      </c>
    </row>
    <row r="14492" spans="1:2" x14ac:dyDescent="0.25">
      <c r="A14492" s="62">
        <v>56101603</v>
      </c>
      <c r="B14492" s="63" t="s">
        <v>10121</v>
      </c>
    </row>
    <row r="14493" spans="1:2" x14ac:dyDescent="0.25">
      <c r="A14493" s="62">
        <v>56101604</v>
      </c>
      <c r="B14493" s="63" t="s">
        <v>5205</v>
      </c>
    </row>
    <row r="14494" spans="1:2" x14ac:dyDescent="0.25">
      <c r="A14494" s="62">
        <v>56101605</v>
      </c>
      <c r="B14494" s="63" t="s">
        <v>16443</v>
      </c>
    </row>
    <row r="14495" spans="1:2" x14ac:dyDescent="0.25">
      <c r="A14495" s="62">
        <v>56101606</v>
      </c>
      <c r="B14495" s="63" t="s">
        <v>13343</v>
      </c>
    </row>
    <row r="14496" spans="1:2" x14ac:dyDescent="0.25">
      <c r="A14496" s="62">
        <v>56101607</v>
      </c>
      <c r="B14496" s="63" t="s">
        <v>8670</v>
      </c>
    </row>
    <row r="14497" spans="1:2" x14ac:dyDescent="0.25">
      <c r="A14497" s="62">
        <v>56101608</v>
      </c>
      <c r="B14497" s="63" t="s">
        <v>11414</v>
      </c>
    </row>
    <row r="14498" spans="1:2" x14ac:dyDescent="0.25">
      <c r="A14498" s="62">
        <v>56101701</v>
      </c>
      <c r="B14498" s="63" t="s">
        <v>4002</v>
      </c>
    </row>
    <row r="14499" spans="1:2" x14ac:dyDescent="0.25">
      <c r="A14499" s="62">
        <v>56101702</v>
      </c>
      <c r="B14499" s="63" t="s">
        <v>7377</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2004</v>
      </c>
    </row>
    <row r="14503" spans="1:2" x14ac:dyDescent="0.25">
      <c r="A14503" s="62">
        <v>56101706</v>
      </c>
      <c r="B14503" s="63" t="s">
        <v>7940</v>
      </c>
    </row>
    <row r="14504" spans="1:2" x14ac:dyDescent="0.25">
      <c r="A14504" s="62">
        <v>56101707</v>
      </c>
      <c r="B14504" s="63" t="s">
        <v>5662</v>
      </c>
    </row>
    <row r="14505" spans="1:2" x14ac:dyDescent="0.25">
      <c r="A14505" s="62">
        <v>56101708</v>
      </c>
      <c r="B14505" s="63" t="s">
        <v>11404</v>
      </c>
    </row>
    <row r="14506" spans="1:2" x14ac:dyDescent="0.25">
      <c r="A14506" s="62">
        <v>56101710</v>
      </c>
      <c r="B14506" s="63" t="s">
        <v>16289</v>
      </c>
    </row>
    <row r="14507" spans="1:2" x14ac:dyDescent="0.25">
      <c r="A14507" s="62">
        <v>56101711</v>
      </c>
      <c r="B14507" s="63" t="s">
        <v>15490</v>
      </c>
    </row>
    <row r="14508" spans="1:2" x14ac:dyDescent="0.25">
      <c r="A14508" s="62">
        <v>56101712</v>
      </c>
      <c r="B14508" s="63" t="s">
        <v>9341</v>
      </c>
    </row>
    <row r="14509" spans="1:2" x14ac:dyDescent="0.25">
      <c r="A14509" s="62">
        <v>56101713</v>
      </c>
      <c r="B14509" s="63" t="s">
        <v>18184</v>
      </c>
    </row>
    <row r="14510" spans="1:2" x14ac:dyDescent="0.25">
      <c r="A14510" s="62">
        <v>56101714</v>
      </c>
      <c r="B14510" s="63" t="s">
        <v>2839</v>
      </c>
    </row>
    <row r="14511" spans="1:2" x14ac:dyDescent="0.25">
      <c r="A14511" s="62">
        <v>56101715</v>
      </c>
      <c r="B14511" s="63" t="s">
        <v>13350</v>
      </c>
    </row>
    <row r="14512" spans="1:2" x14ac:dyDescent="0.25">
      <c r="A14512" s="62">
        <v>56101716</v>
      </c>
      <c r="B14512" s="63" t="s">
        <v>5201</v>
      </c>
    </row>
    <row r="14513" spans="1:2" x14ac:dyDescent="0.25">
      <c r="A14513" s="62">
        <v>56101717</v>
      </c>
      <c r="B14513" s="63" t="s">
        <v>16744</v>
      </c>
    </row>
    <row r="14514" spans="1:2" x14ac:dyDescent="0.25">
      <c r="A14514" s="62">
        <v>56101803</v>
      </c>
      <c r="B14514" s="63" t="s">
        <v>6314</v>
      </c>
    </row>
    <row r="14515" spans="1:2" x14ac:dyDescent="0.25">
      <c r="A14515" s="62">
        <v>56101804</v>
      </c>
      <c r="B14515" s="63" t="s">
        <v>15807</v>
      </c>
    </row>
    <row r="14516" spans="1:2" x14ac:dyDescent="0.25">
      <c r="A14516" s="62">
        <v>56101805</v>
      </c>
      <c r="B14516" s="63" t="s">
        <v>12980</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17501</v>
      </c>
    </row>
    <row r="14520" spans="1:2" x14ac:dyDescent="0.25">
      <c r="A14520" s="62">
        <v>56101809</v>
      </c>
      <c r="B14520" s="63" t="s">
        <v>13922</v>
      </c>
    </row>
    <row r="14521" spans="1:2" x14ac:dyDescent="0.25">
      <c r="A14521" s="62">
        <v>56101810</v>
      </c>
      <c r="B14521" s="63" t="s">
        <v>11647</v>
      </c>
    </row>
    <row r="14522" spans="1:2" x14ac:dyDescent="0.25">
      <c r="A14522" s="62">
        <v>56101811</v>
      </c>
      <c r="B14522" s="63" t="s">
        <v>9414</v>
      </c>
    </row>
    <row r="14523" spans="1:2" x14ac:dyDescent="0.25">
      <c r="A14523" s="62">
        <v>56101812</v>
      </c>
      <c r="B14523" s="63" t="s">
        <v>11826</v>
      </c>
    </row>
    <row r="14524" spans="1:2" x14ac:dyDescent="0.25">
      <c r="A14524" s="62">
        <v>56101813</v>
      </c>
      <c r="B14524" s="63" t="s">
        <v>8666</v>
      </c>
    </row>
    <row r="14525" spans="1:2" x14ac:dyDescent="0.25">
      <c r="A14525" s="62">
        <v>56101901</v>
      </c>
      <c r="B14525" s="63" t="s">
        <v>538</v>
      </c>
    </row>
    <row r="14526" spans="1:2" x14ac:dyDescent="0.25">
      <c r="A14526" s="62">
        <v>56101902</v>
      </c>
      <c r="B14526" s="63" t="s">
        <v>10023</v>
      </c>
    </row>
    <row r="14527" spans="1:2" x14ac:dyDescent="0.25">
      <c r="A14527" s="62">
        <v>56101903</v>
      </c>
      <c r="B14527" s="63" t="s">
        <v>14044</v>
      </c>
    </row>
    <row r="14528" spans="1:2" x14ac:dyDescent="0.25">
      <c r="A14528" s="62">
        <v>56101904</v>
      </c>
      <c r="B14528" s="63" t="s">
        <v>9692</v>
      </c>
    </row>
    <row r="14529" spans="1:2" x14ac:dyDescent="0.25">
      <c r="A14529" s="62">
        <v>56101905</v>
      </c>
      <c r="B14529" s="63" t="s">
        <v>916</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8928</v>
      </c>
    </row>
    <row r="14533" spans="1:2" x14ac:dyDescent="0.25">
      <c r="A14533" s="62">
        <v>56111502</v>
      </c>
      <c r="B14533" s="63" t="s">
        <v>18377</v>
      </c>
    </row>
    <row r="14534" spans="1:2" x14ac:dyDescent="0.25">
      <c r="A14534" s="62">
        <v>56111503</v>
      </c>
      <c r="B14534" s="63" t="s">
        <v>10533</v>
      </c>
    </row>
    <row r="14535" spans="1:2" x14ac:dyDescent="0.25">
      <c r="A14535" s="62">
        <v>56111504</v>
      </c>
      <c r="B14535" s="63" t="s">
        <v>13833</v>
      </c>
    </row>
    <row r="14536" spans="1:2" x14ac:dyDescent="0.25">
      <c r="A14536" s="62">
        <v>56111505</v>
      </c>
      <c r="B14536" s="63" t="s">
        <v>1562</v>
      </c>
    </row>
    <row r="14537" spans="1:2" x14ac:dyDescent="0.25">
      <c r="A14537" s="62">
        <v>56111506</v>
      </c>
      <c r="B14537" s="63" t="s">
        <v>913</v>
      </c>
    </row>
    <row r="14538" spans="1:2" x14ac:dyDescent="0.25">
      <c r="A14538" s="62">
        <v>56111507</v>
      </c>
      <c r="B14538" s="63" t="s">
        <v>8764</v>
      </c>
    </row>
    <row r="14539" spans="1:2" x14ac:dyDescent="0.25">
      <c r="A14539" s="62">
        <v>56111508</v>
      </c>
      <c r="B14539" s="63" t="s">
        <v>9819</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3727</v>
      </c>
    </row>
    <row r="14544" spans="1:2" x14ac:dyDescent="0.25">
      <c r="A14544" s="62">
        <v>56111513</v>
      </c>
      <c r="B14544" s="63" t="s">
        <v>2533</v>
      </c>
    </row>
    <row r="14545" spans="1:2" x14ac:dyDescent="0.25">
      <c r="A14545" s="62">
        <v>56111514</v>
      </c>
      <c r="B14545" s="63" t="s">
        <v>8219</v>
      </c>
    </row>
    <row r="14546" spans="1:2" x14ac:dyDescent="0.25">
      <c r="A14546" s="62">
        <v>56111601</v>
      </c>
      <c r="B14546" s="63" t="s">
        <v>6226</v>
      </c>
    </row>
    <row r="14547" spans="1:2" x14ac:dyDescent="0.25">
      <c r="A14547" s="62">
        <v>56111602</v>
      </c>
      <c r="B14547" s="63" t="s">
        <v>2594</v>
      </c>
    </row>
    <row r="14548" spans="1:2" x14ac:dyDescent="0.25">
      <c r="A14548" s="62">
        <v>56111603</v>
      </c>
      <c r="B14548" s="63" t="s">
        <v>10082</v>
      </c>
    </row>
    <row r="14549" spans="1:2" x14ac:dyDescent="0.25">
      <c r="A14549" s="62">
        <v>56111604</v>
      </c>
      <c r="B14549" s="63" t="s">
        <v>17643</v>
      </c>
    </row>
    <row r="14550" spans="1:2" x14ac:dyDescent="0.25">
      <c r="A14550" s="62">
        <v>56111605</v>
      </c>
      <c r="B14550" s="63" t="s">
        <v>14776</v>
      </c>
    </row>
    <row r="14551" spans="1:2" x14ac:dyDescent="0.25">
      <c r="A14551" s="62">
        <v>56111606</v>
      </c>
      <c r="B14551" s="63" t="s">
        <v>8047</v>
      </c>
    </row>
    <row r="14552" spans="1:2" x14ac:dyDescent="0.25">
      <c r="A14552" s="62">
        <v>56111701</v>
      </c>
      <c r="B14552" s="63" t="s">
        <v>14825</v>
      </c>
    </row>
    <row r="14553" spans="1:2" x14ac:dyDescent="0.25">
      <c r="A14553" s="62">
        <v>56111702</v>
      </c>
      <c r="B14553" s="63" t="s">
        <v>1132</v>
      </c>
    </row>
    <row r="14554" spans="1:2" x14ac:dyDescent="0.25">
      <c r="A14554" s="62">
        <v>56111703</v>
      </c>
      <c r="B14554" s="63" t="s">
        <v>10505</v>
      </c>
    </row>
    <row r="14555" spans="1:2" x14ac:dyDescent="0.25">
      <c r="A14555" s="62">
        <v>56111704</v>
      </c>
      <c r="B14555" s="63" t="s">
        <v>18443</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14821</v>
      </c>
    </row>
    <row r="14559" spans="1:2" x14ac:dyDescent="0.25">
      <c r="A14559" s="62">
        <v>56111801</v>
      </c>
      <c r="B14559" s="63" t="s">
        <v>6787</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2818</v>
      </c>
    </row>
    <row r="14563" spans="1:2" x14ac:dyDescent="0.25">
      <c r="A14563" s="62">
        <v>56111805</v>
      </c>
      <c r="B14563" s="63" t="s">
        <v>4972</v>
      </c>
    </row>
    <row r="14564" spans="1:2" x14ac:dyDescent="0.25">
      <c r="A14564" s="62">
        <v>56111901</v>
      </c>
      <c r="B14564" s="63" t="s">
        <v>1966</v>
      </c>
    </row>
    <row r="14565" spans="1:2" x14ac:dyDescent="0.25">
      <c r="A14565" s="62">
        <v>56111902</v>
      </c>
      <c r="B14565" s="63" t="s">
        <v>8904</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6540</v>
      </c>
    </row>
    <row r="14569" spans="1:2" x14ac:dyDescent="0.25">
      <c r="A14569" s="62">
        <v>56111906</v>
      </c>
      <c r="B14569" s="63" t="s">
        <v>3137</v>
      </c>
    </row>
    <row r="14570" spans="1:2" x14ac:dyDescent="0.25">
      <c r="A14570" s="62">
        <v>56111907</v>
      </c>
      <c r="B14570" s="63" t="s">
        <v>6601</v>
      </c>
    </row>
    <row r="14571" spans="1:2" x14ac:dyDescent="0.25">
      <c r="A14571" s="62">
        <v>56112001</v>
      </c>
      <c r="B14571" s="63" t="s">
        <v>14856</v>
      </c>
    </row>
    <row r="14572" spans="1:2" x14ac:dyDescent="0.25">
      <c r="A14572" s="62">
        <v>56112002</v>
      </c>
      <c r="B14572" s="63" t="s">
        <v>17754</v>
      </c>
    </row>
    <row r="14573" spans="1:2" x14ac:dyDescent="0.25">
      <c r="A14573" s="62">
        <v>56112003</v>
      </c>
      <c r="B14573" s="63" t="s">
        <v>6285</v>
      </c>
    </row>
    <row r="14574" spans="1:2" x14ac:dyDescent="0.25">
      <c r="A14574" s="62">
        <v>56112004</v>
      </c>
      <c r="B14574" s="63" t="s">
        <v>16287</v>
      </c>
    </row>
    <row r="14575" spans="1:2" x14ac:dyDescent="0.25">
      <c r="A14575" s="62">
        <v>56112005</v>
      </c>
      <c r="B14575" s="63" t="s">
        <v>2585</v>
      </c>
    </row>
    <row r="14576" spans="1:2" x14ac:dyDescent="0.25">
      <c r="A14576" s="62">
        <v>56112101</v>
      </c>
      <c r="B14576" s="63" t="s">
        <v>16204</v>
      </c>
    </row>
    <row r="14577" spans="1:2" x14ac:dyDescent="0.25">
      <c r="A14577" s="62">
        <v>56112102</v>
      </c>
      <c r="B14577" s="63" t="s">
        <v>3449</v>
      </c>
    </row>
    <row r="14578" spans="1:2" x14ac:dyDescent="0.25">
      <c r="A14578" s="62">
        <v>56112103</v>
      </c>
      <c r="B14578" s="63" t="s">
        <v>14586</v>
      </c>
    </row>
    <row r="14579" spans="1:2" x14ac:dyDescent="0.25">
      <c r="A14579" s="62">
        <v>56112104</v>
      </c>
      <c r="B14579" s="63" t="s">
        <v>16023</v>
      </c>
    </row>
    <row r="14580" spans="1:2" x14ac:dyDescent="0.25">
      <c r="A14580" s="62">
        <v>56112105</v>
      </c>
      <c r="B14580" s="63" t="s">
        <v>15123</v>
      </c>
    </row>
    <row r="14581" spans="1:2" x14ac:dyDescent="0.25">
      <c r="A14581" s="62">
        <v>56112106</v>
      </c>
      <c r="B14581" s="63" t="s">
        <v>11729</v>
      </c>
    </row>
    <row r="14582" spans="1:2" x14ac:dyDescent="0.25">
      <c r="A14582" s="62">
        <v>56112107</v>
      </c>
      <c r="B14582" s="63" t="s">
        <v>3385</v>
      </c>
    </row>
    <row r="14583" spans="1:2" x14ac:dyDescent="0.25">
      <c r="A14583" s="62">
        <v>56112108</v>
      </c>
      <c r="B14583" s="63" t="s">
        <v>4464</v>
      </c>
    </row>
    <row r="14584" spans="1:2" x14ac:dyDescent="0.25">
      <c r="A14584" s="62">
        <v>56112109</v>
      </c>
      <c r="B14584" s="63" t="s">
        <v>13054</v>
      </c>
    </row>
    <row r="14585" spans="1:2" x14ac:dyDescent="0.25">
      <c r="A14585" s="62">
        <v>56112110</v>
      </c>
      <c r="B14585" s="63" t="s">
        <v>13395</v>
      </c>
    </row>
    <row r="14586" spans="1:2" x14ac:dyDescent="0.25">
      <c r="A14586" s="62">
        <v>56121001</v>
      </c>
      <c r="B14586" s="63" t="s">
        <v>5576</v>
      </c>
    </row>
    <row r="14587" spans="1:2" x14ac:dyDescent="0.25">
      <c r="A14587" s="62">
        <v>56121002</v>
      </c>
      <c r="B14587" s="63" t="s">
        <v>15832</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4966</v>
      </c>
    </row>
    <row r="14592" spans="1:2" x14ac:dyDescent="0.25">
      <c r="A14592" s="62">
        <v>56121007</v>
      </c>
      <c r="B14592" s="63" t="s">
        <v>3383</v>
      </c>
    </row>
    <row r="14593" spans="1:2" x14ac:dyDescent="0.25">
      <c r="A14593" s="62">
        <v>56121008</v>
      </c>
      <c r="B14593" s="63" t="s">
        <v>13125</v>
      </c>
    </row>
    <row r="14594" spans="1:2" x14ac:dyDescent="0.25">
      <c r="A14594" s="62">
        <v>56121009</v>
      </c>
      <c r="B14594" s="63" t="s">
        <v>14671</v>
      </c>
    </row>
    <row r="14595" spans="1:2" x14ac:dyDescent="0.25">
      <c r="A14595" s="62">
        <v>56121010</v>
      </c>
      <c r="B14595" s="63" t="s">
        <v>16485</v>
      </c>
    </row>
    <row r="14596" spans="1:2" x14ac:dyDescent="0.25">
      <c r="A14596" s="62">
        <v>56121011</v>
      </c>
      <c r="B14596" s="63" t="s">
        <v>8556</v>
      </c>
    </row>
    <row r="14597" spans="1:2" x14ac:dyDescent="0.25">
      <c r="A14597" s="62">
        <v>56121012</v>
      </c>
      <c r="B14597" s="63" t="s">
        <v>18804</v>
      </c>
    </row>
    <row r="14598" spans="1:2" x14ac:dyDescent="0.25">
      <c r="A14598" s="62">
        <v>56121014</v>
      </c>
      <c r="B14598" s="63" t="s">
        <v>11736</v>
      </c>
    </row>
    <row r="14599" spans="1:2" x14ac:dyDescent="0.25">
      <c r="A14599" s="62">
        <v>56121101</v>
      </c>
      <c r="B14599" s="63" t="s">
        <v>10775</v>
      </c>
    </row>
    <row r="14600" spans="1:2" x14ac:dyDescent="0.25">
      <c r="A14600" s="62">
        <v>56121102</v>
      </c>
      <c r="B14600" s="63" t="s">
        <v>6863</v>
      </c>
    </row>
    <row r="14601" spans="1:2" x14ac:dyDescent="0.25">
      <c r="A14601" s="62">
        <v>56121201</v>
      </c>
      <c r="B14601" s="63" t="s">
        <v>1437</v>
      </c>
    </row>
    <row r="14602" spans="1:2" x14ac:dyDescent="0.25">
      <c r="A14602" s="62">
        <v>56121301</v>
      </c>
      <c r="B14602" s="63" t="s">
        <v>18166</v>
      </c>
    </row>
    <row r="14603" spans="1:2" x14ac:dyDescent="0.25">
      <c r="A14603" s="62">
        <v>56121302</v>
      </c>
      <c r="B14603" s="63" t="s">
        <v>1062</v>
      </c>
    </row>
    <row r="14604" spans="1:2" x14ac:dyDescent="0.25">
      <c r="A14604" s="62">
        <v>56121303</v>
      </c>
      <c r="B14604" s="63" t="s">
        <v>9454</v>
      </c>
    </row>
    <row r="14605" spans="1:2" x14ac:dyDescent="0.25">
      <c r="A14605" s="62">
        <v>56121304</v>
      </c>
      <c r="B14605" s="63" t="s">
        <v>317</v>
      </c>
    </row>
    <row r="14606" spans="1:2" x14ac:dyDescent="0.25">
      <c r="A14606" s="62">
        <v>56121401</v>
      </c>
      <c r="B14606" s="63" t="s">
        <v>3798</v>
      </c>
    </row>
    <row r="14607" spans="1:2" x14ac:dyDescent="0.25">
      <c r="A14607" s="62">
        <v>56121402</v>
      </c>
      <c r="B14607" s="63" t="s">
        <v>15765</v>
      </c>
    </row>
    <row r="14608" spans="1:2" x14ac:dyDescent="0.25">
      <c r="A14608" s="62">
        <v>56121403</v>
      </c>
      <c r="B14608" s="63" t="s">
        <v>14253</v>
      </c>
    </row>
    <row r="14609" spans="1:2" x14ac:dyDescent="0.25">
      <c r="A14609" s="62">
        <v>56121501</v>
      </c>
      <c r="B14609" s="63" t="s">
        <v>8983</v>
      </c>
    </row>
    <row r="14610" spans="1:2" x14ac:dyDescent="0.25">
      <c r="A14610" s="62">
        <v>56121502</v>
      </c>
      <c r="B14610" s="63" t="s">
        <v>17389</v>
      </c>
    </row>
    <row r="14611" spans="1:2" x14ac:dyDescent="0.25">
      <c r="A14611" s="62">
        <v>56121503</v>
      </c>
      <c r="B14611" s="63" t="s">
        <v>15092</v>
      </c>
    </row>
    <row r="14612" spans="1:2" x14ac:dyDescent="0.25">
      <c r="A14612" s="62">
        <v>56121504</v>
      </c>
      <c r="B14612" s="63" t="s">
        <v>17434</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7468</v>
      </c>
    </row>
    <row r="14617" spans="1:2" x14ac:dyDescent="0.25">
      <c r="A14617" s="62">
        <v>56121509</v>
      </c>
      <c r="B14617" s="63" t="s">
        <v>7530</v>
      </c>
    </row>
    <row r="14618" spans="1:2" x14ac:dyDescent="0.25">
      <c r="A14618" s="62">
        <v>56121601</v>
      </c>
      <c r="B14618" s="63" t="s">
        <v>8052</v>
      </c>
    </row>
    <row r="14619" spans="1:2" x14ac:dyDescent="0.25">
      <c r="A14619" s="62">
        <v>56121602</v>
      </c>
      <c r="B14619" s="63" t="s">
        <v>6118</v>
      </c>
    </row>
    <row r="14620" spans="1:2" x14ac:dyDescent="0.25">
      <c r="A14620" s="62">
        <v>56121603</v>
      </c>
      <c r="B14620" s="63" t="s">
        <v>4823</v>
      </c>
    </row>
    <row r="14621" spans="1:2" x14ac:dyDescent="0.25">
      <c r="A14621" s="62">
        <v>56121604</v>
      </c>
      <c r="B14621" s="63" t="s">
        <v>16551</v>
      </c>
    </row>
    <row r="14622" spans="1:2" x14ac:dyDescent="0.25">
      <c r="A14622" s="62">
        <v>56121605</v>
      </c>
      <c r="B14622" s="63" t="s">
        <v>9154</v>
      </c>
    </row>
    <row r="14623" spans="1:2" x14ac:dyDescent="0.25">
      <c r="A14623" s="62">
        <v>56121606</v>
      </c>
      <c r="B14623" s="63" t="s">
        <v>5262</v>
      </c>
    </row>
    <row r="14624" spans="1:2" x14ac:dyDescent="0.25">
      <c r="A14624" s="62">
        <v>56121607</v>
      </c>
      <c r="B14624" s="63" t="s">
        <v>3468</v>
      </c>
    </row>
    <row r="14625" spans="1:2" x14ac:dyDescent="0.25">
      <c r="A14625" s="62">
        <v>56121608</v>
      </c>
      <c r="B14625" s="63" t="s">
        <v>16191</v>
      </c>
    </row>
    <row r="14626" spans="1:2" x14ac:dyDescent="0.25">
      <c r="A14626" s="62">
        <v>56121609</v>
      </c>
      <c r="B14626" s="63" t="s">
        <v>5505</v>
      </c>
    </row>
    <row r="14627" spans="1:2" x14ac:dyDescent="0.25">
      <c r="A14627" s="62">
        <v>56121610</v>
      </c>
      <c r="B14627" s="63" t="s">
        <v>10379</v>
      </c>
    </row>
    <row r="14628" spans="1:2" x14ac:dyDescent="0.25">
      <c r="A14628" s="62">
        <v>56121701</v>
      </c>
      <c r="B14628" s="63" t="s">
        <v>8783</v>
      </c>
    </row>
    <row r="14629" spans="1:2" x14ac:dyDescent="0.25">
      <c r="A14629" s="62">
        <v>56121702</v>
      </c>
      <c r="B14629" s="63" t="s">
        <v>9340</v>
      </c>
    </row>
    <row r="14630" spans="1:2" x14ac:dyDescent="0.25">
      <c r="A14630" s="62">
        <v>56121703</v>
      </c>
      <c r="B14630" s="63" t="s">
        <v>18822</v>
      </c>
    </row>
    <row r="14631" spans="1:2" x14ac:dyDescent="0.25">
      <c r="A14631" s="62">
        <v>56121704</v>
      </c>
      <c r="B14631" s="63" t="s">
        <v>10194</v>
      </c>
    </row>
    <row r="14632" spans="1:2" x14ac:dyDescent="0.25">
      <c r="A14632" s="62">
        <v>56121801</v>
      </c>
      <c r="B14632" s="63" t="s">
        <v>11014</v>
      </c>
    </row>
    <row r="14633" spans="1:2" x14ac:dyDescent="0.25">
      <c r="A14633" s="62">
        <v>56121802</v>
      </c>
      <c r="B14633" s="63" t="s">
        <v>7610</v>
      </c>
    </row>
    <row r="14634" spans="1:2" x14ac:dyDescent="0.25">
      <c r="A14634" s="62">
        <v>56121803</v>
      </c>
      <c r="B14634" s="63" t="s">
        <v>4774</v>
      </c>
    </row>
    <row r="14635" spans="1:2" x14ac:dyDescent="0.25">
      <c r="A14635" s="62">
        <v>56121804</v>
      </c>
      <c r="B14635" s="63" t="s">
        <v>7018</v>
      </c>
    </row>
    <row r="14636" spans="1:2" x14ac:dyDescent="0.25">
      <c r="A14636" s="62">
        <v>56121805</v>
      </c>
      <c r="B14636" s="63" t="s">
        <v>11994</v>
      </c>
    </row>
    <row r="14637" spans="1:2" x14ac:dyDescent="0.25">
      <c r="A14637" s="62">
        <v>56121901</v>
      </c>
      <c r="B14637" s="63" t="s">
        <v>3192</v>
      </c>
    </row>
    <row r="14638" spans="1:2" x14ac:dyDescent="0.25">
      <c r="A14638" s="62">
        <v>56122001</v>
      </c>
      <c r="B14638" s="63" t="s">
        <v>9912</v>
      </c>
    </row>
    <row r="14639" spans="1:2" x14ac:dyDescent="0.25">
      <c r="A14639" s="62">
        <v>56122002</v>
      </c>
      <c r="B14639" s="63" t="s">
        <v>18400</v>
      </c>
    </row>
    <row r="14640" spans="1:2" x14ac:dyDescent="0.25">
      <c r="A14640" s="62">
        <v>56122003</v>
      </c>
      <c r="B14640" s="63" t="s">
        <v>12542</v>
      </c>
    </row>
    <row r="14641" spans="1:2" x14ac:dyDescent="0.25">
      <c r="A14641" s="62">
        <v>56122004</v>
      </c>
      <c r="B14641" s="63" t="s">
        <v>6017</v>
      </c>
    </row>
    <row r="14642" spans="1:2" x14ac:dyDescent="0.25">
      <c r="A14642" s="62">
        <v>60101001</v>
      </c>
      <c r="B14642" s="63" t="s">
        <v>9499</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7457</v>
      </c>
    </row>
    <row r="14649" spans="1:2" x14ac:dyDescent="0.25">
      <c r="A14649" s="62">
        <v>60101008</v>
      </c>
      <c r="B14649" s="63" t="s">
        <v>5459</v>
      </c>
    </row>
    <row r="14650" spans="1:2" x14ac:dyDescent="0.25">
      <c r="A14650" s="62">
        <v>60101009</v>
      </c>
      <c r="B14650" s="63" t="s">
        <v>7087</v>
      </c>
    </row>
    <row r="14651" spans="1:2" x14ac:dyDescent="0.25">
      <c r="A14651" s="62">
        <v>60101010</v>
      </c>
      <c r="B14651" s="63" t="s">
        <v>16834</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6146</v>
      </c>
    </row>
    <row r="14655" spans="1:2" x14ac:dyDescent="0.25">
      <c r="A14655" s="62">
        <v>60101104</v>
      </c>
      <c r="B14655" s="63" t="s">
        <v>4273</v>
      </c>
    </row>
    <row r="14656" spans="1:2" x14ac:dyDescent="0.25">
      <c r="A14656" s="62">
        <v>60101201</v>
      </c>
      <c r="B14656" s="63" t="s">
        <v>9082</v>
      </c>
    </row>
    <row r="14657" spans="1:2" x14ac:dyDescent="0.25">
      <c r="A14657" s="62">
        <v>60101202</v>
      </c>
      <c r="B14657" s="63" t="s">
        <v>17603</v>
      </c>
    </row>
    <row r="14658" spans="1:2" x14ac:dyDescent="0.25">
      <c r="A14658" s="62">
        <v>60101203</v>
      </c>
      <c r="B14658" s="63" t="s">
        <v>16653</v>
      </c>
    </row>
    <row r="14659" spans="1:2" x14ac:dyDescent="0.25">
      <c r="A14659" s="62">
        <v>60101204</v>
      </c>
      <c r="B14659" s="63" t="s">
        <v>7515</v>
      </c>
    </row>
    <row r="14660" spans="1:2" x14ac:dyDescent="0.25">
      <c r="A14660" s="62">
        <v>60101205</v>
      </c>
      <c r="B14660" s="63" t="s">
        <v>12303</v>
      </c>
    </row>
    <row r="14661" spans="1:2" x14ac:dyDescent="0.25">
      <c r="A14661" s="62">
        <v>60101301</v>
      </c>
      <c r="B14661" s="63" t="s">
        <v>2074</v>
      </c>
    </row>
    <row r="14662" spans="1:2" x14ac:dyDescent="0.25">
      <c r="A14662" s="62">
        <v>60101302</v>
      </c>
      <c r="B14662" s="63" t="s">
        <v>6211</v>
      </c>
    </row>
    <row r="14663" spans="1:2" x14ac:dyDescent="0.25">
      <c r="A14663" s="62">
        <v>60101304</v>
      </c>
      <c r="B14663" s="63" t="s">
        <v>9568</v>
      </c>
    </row>
    <row r="14664" spans="1:2" x14ac:dyDescent="0.25">
      <c r="A14664" s="62">
        <v>60101305</v>
      </c>
      <c r="B14664" s="63" t="s">
        <v>2153</v>
      </c>
    </row>
    <row r="14665" spans="1:2" x14ac:dyDescent="0.25">
      <c r="A14665" s="62">
        <v>60101306</v>
      </c>
      <c r="B14665" s="63" t="s">
        <v>7492</v>
      </c>
    </row>
    <row r="14666" spans="1:2" x14ac:dyDescent="0.25">
      <c r="A14666" s="62">
        <v>60101307</v>
      </c>
      <c r="B14666" s="63" t="s">
        <v>17646</v>
      </c>
    </row>
    <row r="14667" spans="1:2" x14ac:dyDescent="0.25">
      <c r="A14667" s="62">
        <v>60101308</v>
      </c>
      <c r="B14667" s="63" t="s">
        <v>5788</v>
      </c>
    </row>
    <row r="14668" spans="1:2" x14ac:dyDescent="0.25">
      <c r="A14668" s="62">
        <v>60101309</v>
      </c>
      <c r="B14668" s="63" t="s">
        <v>15747</v>
      </c>
    </row>
    <row r="14669" spans="1:2" x14ac:dyDescent="0.25">
      <c r="A14669" s="62">
        <v>60101310</v>
      </c>
      <c r="B14669" s="63" t="s">
        <v>16527</v>
      </c>
    </row>
    <row r="14670" spans="1:2" x14ac:dyDescent="0.25">
      <c r="A14670" s="62">
        <v>60101311</v>
      </c>
      <c r="B14670" s="63" t="s">
        <v>5120</v>
      </c>
    </row>
    <row r="14671" spans="1:2" x14ac:dyDescent="0.25">
      <c r="A14671" s="62">
        <v>60101312</v>
      </c>
      <c r="B14671" s="63" t="s">
        <v>12915</v>
      </c>
    </row>
    <row r="14672" spans="1:2" x14ac:dyDescent="0.25">
      <c r="A14672" s="62">
        <v>60101313</v>
      </c>
      <c r="B14672" s="63" t="s">
        <v>9457</v>
      </c>
    </row>
    <row r="14673" spans="1:2" x14ac:dyDescent="0.25">
      <c r="A14673" s="62">
        <v>60101314</v>
      </c>
      <c r="B14673" s="63" t="s">
        <v>13288</v>
      </c>
    </row>
    <row r="14674" spans="1:2" x14ac:dyDescent="0.25">
      <c r="A14674" s="62">
        <v>60101315</v>
      </c>
      <c r="B14674" s="63" t="s">
        <v>17426</v>
      </c>
    </row>
    <row r="14675" spans="1:2" x14ac:dyDescent="0.25">
      <c r="A14675" s="62">
        <v>60101316</v>
      </c>
      <c r="B14675" s="63" t="s">
        <v>13097</v>
      </c>
    </row>
    <row r="14676" spans="1:2" x14ac:dyDescent="0.25">
      <c r="A14676" s="62">
        <v>60101317</v>
      </c>
      <c r="B14676" s="63" t="s">
        <v>3111</v>
      </c>
    </row>
    <row r="14677" spans="1:2" x14ac:dyDescent="0.25">
      <c r="A14677" s="62">
        <v>60101318</v>
      </c>
      <c r="B14677" s="63" t="s">
        <v>11067</v>
      </c>
    </row>
    <row r="14678" spans="1:2" x14ac:dyDescent="0.25">
      <c r="A14678" s="62">
        <v>60101319</v>
      </c>
      <c r="B14678" s="63" t="s">
        <v>13690</v>
      </c>
    </row>
    <row r="14679" spans="1:2" x14ac:dyDescent="0.25">
      <c r="A14679" s="62">
        <v>60101320</v>
      </c>
      <c r="B14679" s="63" t="s">
        <v>2950</v>
      </c>
    </row>
    <row r="14680" spans="1:2" x14ac:dyDescent="0.25">
      <c r="A14680" s="62">
        <v>60101321</v>
      </c>
      <c r="B14680" s="63" t="s">
        <v>12558</v>
      </c>
    </row>
    <row r="14681" spans="1:2" x14ac:dyDescent="0.25">
      <c r="A14681" s="62">
        <v>60101322</v>
      </c>
      <c r="B14681" s="63" t="s">
        <v>6946</v>
      </c>
    </row>
    <row r="14682" spans="1:2" x14ac:dyDescent="0.25">
      <c r="A14682" s="62">
        <v>60101323</v>
      </c>
      <c r="B14682" s="63" t="s">
        <v>1576</v>
      </c>
    </row>
    <row r="14683" spans="1:2" x14ac:dyDescent="0.25">
      <c r="A14683" s="62">
        <v>60101324</v>
      </c>
      <c r="B14683" s="63" t="s">
        <v>4786</v>
      </c>
    </row>
    <row r="14684" spans="1:2" x14ac:dyDescent="0.25">
      <c r="A14684" s="62">
        <v>60101325</v>
      </c>
      <c r="B14684" s="63" t="s">
        <v>10423</v>
      </c>
    </row>
    <row r="14685" spans="1:2" x14ac:dyDescent="0.25">
      <c r="A14685" s="62">
        <v>60101326</v>
      </c>
      <c r="B14685" s="63" t="s">
        <v>15331</v>
      </c>
    </row>
    <row r="14686" spans="1:2" x14ac:dyDescent="0.25">
      <c r="A14686" s="62">
        <v>60101327</v>
      </c>
      <c r="B14686" s="63" t="s">
        <v>1939</v>
      </c>
    </row>
    <row r="14687" spans="1:2" x14ac:dyDescent="0.25">
      <c r="A14687" s="62">
        <v>60101328</v>
      </c>
      <c r="B14687" s="63" t="s">
        <v>5358</v>
      </c>
    </row>
    <row r="14688" spans="1:2" x14ac:dyDescent="0.25">
      <c r="A14688" s="62">
        <v>60101329</v>
      </c>
      <c r="B14688" s="63" t="s">
        <v>13253</v>
      </c>
    </row>
    <row r="14689" spans="1:2" x14ac:dyDescent="0.25">
      <c r="A14689" s="62">
        <v>60101330</v>
      </c>
      <c r="B14689" s="63" t="s">
        <v>9157</v>
      </c>
    </row>
    <row r="14690" spans="1:2" x14ac:dyDescent="0.25">
      <c r="A14690" s="62">
        <v>60101331</v>
      </c>
      <c r="B14690" s="63" t="s">
        <v>15108</v>
      </c>
    </row>
    <row r="14691" spans="1:2" x14ac:dyDescent="0.25">
      <c r="A14691" s="62">
        <v>60101401</v>
      </c>
      <c r="B14691" s="63" t="s">
        <v>6719</v>
      </c>
    </row>
    <row r="14692" spans="1:2" x14ac:dyDescent="0.25">
      <c r="A14692" s="62">
        <v>60101402</v>
      </c>
      <c r="B14692" s="63" t="s">
        <v>1056</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7854</v>
      </c>
    </row>
    <row r="14696" spans="1:2" x14ac:dyDescent="0.25">
      <c r="A14696" s="62">
        <v>60101601</v>
      </c>
      <c r="B14696" s="63" t="s">
        <v>8922</v>
      </c>
    </row>
    <row r="14697" spans="1:2" x14ac:dyDescent="0.25">
      <c r="A14697" s="62">
        <v>60101602</v>
      </c>
      <c r="B14697" s="63" t="s">
        <v>1730</v>
      </c>
    </row>
    <row r="14698" spans="1:2" x14ac:dyDescent="0.25">
      <c r="A14698" s="62">
        <v>60101603</v>
      </c>
      <c r="B14698" s="63" t="s">
        <v>9147</v>
      </c>
    </row>
    <row r="14699" spans="1:2" x14ac:dyDescent="0.25">
      <c r="A14699" s="62">
        <v>60101604</v>
      </c>
      <c r="B14699" s="63" t="s">
        <v>18426</v>
      </c>
    </row>
    <row r="14700" spans="1:2" x14ac:dyDescent="0.25">
      <c r="A14700" s="62">
        <v>60101605</v>
      </c>
      <c r="B14700" s="63" t="s">
        <v>5444</v>
      </c>
    </row>
    <row r="14701" spans="1:2" x14ac:dyDescent="0.25">
      <c r="A14701" s="62">
        <v>60101606</v>
      </c>
      <c r="B14701" s="63" t="s">
        <v>18508</v>
      </c>
    </row>
    <row r="14702" spans="1:2" x14ac:dyDescent="0.25">
      <c r="A14702" s="62">
        <v>60101607</v>
      </c>
      <c r="B14702" s="63" t="s">
        <v>7160</v>
      </c>
    </row>
    <row r="14703" spans="1:2" x14ac:dyDescent="0.25">
      <c r="A14703" s="62">
        <v>60101608</v>
      </c>
      <c r="B14703" s="63" t="s">
        <v>2659</v>
      </c>
    </row>
    <row r="14704" spans="1:2" x14ac:dyDescent="0.25">
      <c r="A14704" s="62">
        <v>60101609</v>
      </c>
      <c r="B14704" s="63" t="s">
        <v>18519</v>
      </c>
    </row>
    <row r="14705" spans="1:2" x14ac:dyDescent="0.25">
      <c r="A14705" s="62">
        <v>60101610</v>
      </c>
      <c r="B14705" s="63" t="s">
        <v>15413</v>
      </c>
    </row>
    <row r="14706" spans="1:2" x14ac:dyDescent="0.25">
      <c r="A14706" s="62">
        <v>60101701</v>
      </c>
      <c r="B14706" s="63" t="s">
        <v>11377</v>
      </c>
    </row>
    <row r="14707" spans="1:2" x14ac:dyDescent="0.25">
      <c r="A14707" s="62">
        <v>60101702</v>
      </c>
      <c r="B14707" s="63" t="s">
        <v>1698</v>
      </c>
    </row>
    <row r="14708" spans="1:2" x14ac:dyDescent="0.25">
      <c r="A14708" s="62">
        <v>60101703</v>
      </c>
      <c r="B14708" s="63" t="s">
        <v>9647</v>
      </c>
    </row>
    <row r="14709" spans="1:2" x14ac:dyDescent="0.25">
      <c r="A14709" s="62">
        <v>60101704</v>
      </c>
      <c r="B14709" s="63" t="s">
        <v>9514</v>
      </c>
    </row>
    <row r="14710" spans="1:2" x14ac:dyDescent="0.25">
      <c r="A14710" s="62">
        <v>60101705</v>
      </c>
      <c r="B14710" s="63" t="s">
        <v>6263</v>
      </c>
    </row>
    <row r="14711" spans="1:2" x14ac:dyDescent="0.25">
      <c r="A14711" s="62">
        <v>60101706</v>
      </c>
      <c r="B14711" s="63" t="s">
        <v>6235</v>
      </c>
    </row>
    <row r="14712" spans="1:2" x14ac:dyDescent="0.25">
      <c r="A14712" s="62">
        <v>60101707</v>
      </c>
      <c r="B14712" s="63" t="s">
        <v>13019</v>
      </c>
    </row>
    <row r="14713" spans="1:2" x14ac:dyDescent="0.25">
      <c r="A14713" s="62">
        <v>60101708</v>
      </c>
      <c r="B14713" s="63" t="s">
        <v>14745</v>
      </c>
    </row>
    <row r="14714" spans="1:2" x14ac:dyDescent="0.25">
      <c r="A14714" s="62">
        <v>60101709</v>
      </c>
      <c r="B14714" s="63" t="s">
        <v>8848</v>
      </c>
    </row>
    <row r="14715" spans="1:2" x14ac:dyDescent="0.25">
      <c r="A14715" s="62">
        <v>60101710</v>
      </c>
      <c r="B14715" s="63" t="s">
        <v>17660</v>
      </c>
    </row>
    <row r="14716" spans="1:2" x14ac:dyDescent="0.25">
      <c r="A14716" s="62">
        <v>60101711</v>
      </c>
      <c r="B14716" s="63" t="s">
        <v>3651</v>
      </c>
    </row>
    <row r="14717" spans="1:2" x14ac:dyDescent="0.25">
      <c r="A14717" s="62">
        <v>60101712</v>
      </c>
      <c r="B14717" s="63" t="s">
        <v>10729</v>
      </c>
    </row>
    <row r="14718" spans="1:2" x14ac:dyDescent="0.25">
      <c r="A14718" s="62">
        <v>60101713</v>
      </c>
      <c r="B14718" s="63" t="s">
        <v>16976</v>
      </c>
    </row>
    <row r="14719" spans="1:2" x14ac:dyDescent="0.25">
      <c r="A14719" s="62">
        <v>60101714</v>
      </c>
      <c r="B14719" s="63" t="s">
        <v>12495</v>
      </c>
    </row>
    <row r="14720" spans="1:2" x14ac:dyDescent="0.25">
      <c r="A14720" s="62">
        <v>60101715</v>
      </c>
      <c r="B14720" s="63" t="s">
        <v>14050</v>
      </c>
    </row>
    <row r="14721" spans="1:2" x14ac:dyDescent="0.25">
      <c r="A14721" s="62">
        <v>60101716</v>
      </c>
      <c r="B14721" s="63" t="s">
        <v>2027</v>
      </c>
    </row>
    <row r="14722" spans="1:2" x14ac:dyDescent="0.25">
      <c r="A14722" s="62">
        <v>60101717</v>
      </c>
      <c r="B14722" s="63" t="s">
        <v>10935</v>
      </c>
    </row>
    <row r="14723" spans="1:2" x14ac:dyDescent="0.25">
      <c r="A14723" s="62">
        <v>60101718</v>
      </c>
      <c r="B14723" s="63" t="s">
        <v>7606</v>
      </c>
    </row>
    <row r="14724" spans="1:2" x14ac:dyDescent="0.25">
      <c r="A14724" s="62">
        <v>60101719</v>
      </c>
      <c r="B14724" s="63" t="s">
        <v>7023</v>
      </c>
    </row>
    <row r="14725" spans="1:2" x14ac:dyDescent="0.25">
      <c r="A14725" s="62">
        <v>60101720</v>
      </c>
      <c r="B14725" s="63" t="s">
        <v>2154</v>
      </c>
    </row>
    <row r="14726" spans="1:2" x14ac:dyDescent="0.25">
      <c r="A14726" s="62">
        <v>60101721</v>
      </c>
      <c r="B14726" s="63" t="s">
        <v>14848</v>
      </c>
    </row>
    <row r="14727" spans="1:2" x14ac:dyDescent="0.25">
      <c r="A14727" s="62">
        <v>60101722</v>
      </c>
      <c r="B14727" s="63" t="s">
        <v>18521</v>
      </c>
    </row>
    <row r="14728" spans="1:2" x14ac:dyDescent="0.25">
      <c r="A14728" s="62">
        <v>60101723</v>
      </c>
      <c r="B14728" s="63" t="s">
        <v>7575</v>
      </c>
    </row>
    <row r="14729" spans="1:2" x14ac:dyDescent="0.25">
      <c r="A14729" s="62">
        <v>60101724</v>
      </c>
      <c r="B14729" s="63" t="s">
        <v>13823</v>
      </c>
    </row>
    <row r="14730" spans="1:2" x14ac:dyDescent="0.25">
      <c r="A14730" s="62">
        <v>60101725</v>
      </c>
      <c r="B14730" s="63" t="s">
        <v>5490</v>
      </c>
    </row>
    <row r="14731" spans="1:2" x14ac:dyDescent="0.25">
      <c r="A14731" s="62">
        <v>60101726</v>
      </c>
      <c r="B14731" s="63" t="s">
        <v>9322</v>
      </c>
    </row>
    <row r="14732" spans="1:2" x14ac:dyDescent="0.25">
      <c r="A14732" s="62">
        <v>60101727</v>
      </c>
      <c r="B14732" s="63" t="s">
        <v>7330</v>
      </c>
    </row>
    <row r="14733" spans="1:2" x14ac:dyDescent="0.25">
      <c r="A14733" s="62">
        <v>60101728</v>
      </c>
      <c r="B14733" s="63" t="s">
        <v>2825</v>
      </c>
    </row>
    <row r="14734" spans="1:2" x14ac:dyDescent="0.25">
      <c r="A14734" s="62">
        <v>60101729</v>
      </c>
      <c r="B14734" s="63" t="s">
        <v>1406</v>
      </c>
    </row>
    <row r="14735" spans="1:2" x14ac:dyDescent="0.25">
      <c r="A14735" s="62">
        <v>60101730</v>
      </c>
      <c r="B14735" s="63" t="s">
        <v>3717</v>
      </c>
    </row>
    <row r="14736" spans="1:2" x14ac:dyDescent="0.25">
      <c r="A14736" s="62">
        <v>60101731</v>
      </c>
      <c r="B14736" s="63" t="s">
        <v>5031</v>
      </c>
    </row>
    <row r="14737" spans="1:2" x14ac:dyDescent="0.25">
      <c r="A14737" s="62">
        <v>60101732</v>
      </c>
      <c r="B14737" s="63" t="s">
        <v>16152</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12475</v>
      </c>
    </row>
    <row r="14742" spans="1:2" x14ac:dyDescent="0.25">
      <c r="A14742" s="62">
        <v>60101805</v>
      </c>
      <c r="B14742" s="63" t="s">
        <v>8050</v>
      </c>
    </row>
    <row r="14743" spans="1:2" x14ac:dyDescent="0.25">
      <c r="A14743" s="62">
        <v>60101806</v>
      </c>
      <c r="B14743" s="63" t="s">
        <v>9751</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10860</v>
      </c>
    </row>
    <row r="14747" spans="1:2" x14ac:dyDescent="0.25">
      <c r="A14747" s="62">
        <v>60101810</v>
      </c>
      <c r="B14747" s="63" t="s">
        <v>3786</v>
      </c>
    </row>
    <row r="14748" spans="1:2" x14ac:dyDescent="0.25">
      <c r="A14748" s="62">
        <v>60101811</v>
      </c>
      <c r="B14748" s="63" t="s">
        <v>16324</v>
      </c>
    </row>
    <row r="14749" spans="1:2" x14ac:dyDescent="0.25">
      <c r="A14749" s="62">
        <v>60101901</v>
      </c>
      <c r="B14749" s="63" t="s">
        <v>14262</v>
      </c>
    </row>
    <row r="14750" spans="1:2" x14ac:dyDescent="0.25">
      <c r="A14750" s="62">
        <v>60101902</v>
      </c>
      <c r="B14750" s="63" t="s">
        <v>6884</v>
      </c>
    </row>
    <row r="14751" spans="1:2" x14ac:dyDescent="0.25">
      <c r="A14751" s="62">
        <v>60101903</v>
      </c>
      <c r="B14751" s="63" t="s">
        <v>14035</v>
      </c>
    </row>
    <row r="14752" spans="1:2" x14ac:dyDescent="0.25">
      <c r="A14752" s="62">
        <v>60101904</v>
      </c>
      <c r="B14752" s="63" t="s">
        <v>6269</v>
      </c>
    </row>
    <row r="14753" spans="1:2" x14ac:dyDescent="0.25">
      <c r="A14753" s="62">
        <v>60101905</v>
      </c>
      <c r="B14753" s="63" t="s">
        <v>15539</v>
      </c>
    </row>
    <row r="14754" spans="1:2" x14ac:dyDescent="0.25">
      <c r="A14754" s="62">
        <v>60101906</v>
      </c>
      <c r="B14754" s="63" t="s">
        <v>15477</v>
      </c>
    </row>
    <row r="14755" spans="1:2" x14ac:dyDescent="0.25">
      <c r="A14755" s="62">
        <v>60101907</v>
      </c>
      <c r="B14755" s="63" t="s">
        <v>15686</v>
      </c>
    </row>
    <row r="14756" spans="1:2" x14ac:dyDescent="0.25">
      <c r="A14756" s="62">
        <v>60101908</v>
      </c>
      <c r="B14756" s="63" t="s">
        <v>2237</v>
      </c>
    </row>
    <row r="14757" spans="1:2" x14ac:dyDescent="0.25">
      <c r="A14757" s="62">
        <v>60101909</v>
      </c>
      <c r="B14757" s="63" t="s">
        <v>8975</v>
      </c>
    </row>
    <row r="14758" spans="1:2" x14ac:dyDescent="0.25">
      <c r="A14758" s="62">
        <v>60101910</v>
      </c>
      <c r="B14758" s="63" t="s">
        <v>7066</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8452</v>
      </c>
    </row>
    <row r="14762" spans="1:2" x14ac:dyDescent="0.25">
      <c r="A14762" s="62">
        <v>60102003</v>
      </c>
      <c r="B14762" s="63" t="s">
        <v>16793</v>
      </c>
    </row>
    <row r="14763" spans="1:2" x14ac:dyDescent="0.25">
      <c r="A14763" s="62">
        <v>60102004</v>
      </c>
      <c r="B14763" s="63" t="s">
        <v>4473</v>
      </c>
    </row>
    <row r="14764" spans="1:2" x14ac:dyDescent="0.25">
      <c r="A14764" s="62">
        <v>60102005</v>
      </c>
      <c r="B14764" s="63" t="s">
        <v>18302</v>
      </c>
    </row>
    <row r="14765" spans="1:2" x14ac:dyDescent="0.25">
      <c r="A14765" s="62">
        <v>60102006</v>
      </c>
      <c r="B14765" s="63" t="s">
        <v>2683</v>
      </c>
    </row>
    <row r="14766" spans="1:2" x14ac:dyDescent="0.25">
      <c r="A14766" s="62">
        <v>60102007</v>
      </c>
      <c r="B14766" s="63" t="s">
        <v>18191</v>
      </c>
    </row>
    <row r="14767" spans="1:2" x14ac:dyDescent="0.25">
      <c r="A14767" s="62">
        <v>60102101</v>
      </c>
      <c r="B14767" s="63" t="s">
        <v>4597</v>
      </c>
    </row>
    <row r="14768" spans="1:2" x14ac:dyDescent="0.25">
      <c r="A14768" s="62">
        <v>60102102</v>
      </c>
      <c r="B14768" s="63" t="s">
        <v>2048</v>
      </c>
    </row>
    <row r="14769" spans="1:2" x14ac:dyDescent="0.25">
      <c r="A14769" s="62">
        <v>60102103</v>
      </c>
      <c r="B14769" s="63" t="s">
        <v>9018</v>
      </c>
    </row>
    <row r="14770" spans="1:2" x14ac:dyDescent="0.25">
      <c r="A14770" s="62">
        <v>60102104</v>
      </c>
      <c r="B14770" s="63" t="s">
        <v>8332</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3732</v>
      </c>
    </row>
    <row r="14774" spans="1:2" x14ac:dyDescent="0.25">
      <c r="A14774" s="62">
        <v>60102202</v>
      </c>
      <c r="B14774" s="63" t="s">
        <v>17494</v>
      </c>
    </row>
    <row r="14775" spans="1:2" x14ac:dyDescent="0.25">
      <c r="A14775" s="62">
        <v>60102203</v>
      </c>
      <c r="B14775" s="63" t="s">
        <v>5187</v>
      </c>
    </row>
    <row r="14776" spans="1:2" x14ac:dyDescent="0.25">
      <c r="A14776" s="62">
        <v>60102204</v>
      </c>
      <c r="B14776" s="63" t="s">
        <v>14103</v>
      </c>
    </row>
    <row r="14777" spans="1:2" x14ac:dyDescent="0.25">
      <c r="A14777" s="62">
        <v>60102205</v>
      </c>
      <c r="B14777" s="63" t="s">
        <v>4922</v>
      </c>
    </row>
    <row r="14778" spans="1:2" x14ac:dyDescent="0.25">
      <c r="A14778" s="62">
        <v>60102206</v>
      </c>
      <c r="B14778" s="63" t="s">
        <v>10019</v>
      </c>
    </row>
    <row r="14779" spans="1:2" x14ac:dyDescent="0.25">
      <c r="A14779" s="62">
        <v>60102301</v>
      </c>
      <c r="B14779" s="63" t="s">
        <v>3491</v>
      </c>
    </row>
    <row r="14780" spans="1:2" x14ac:dyDescent="0.25">
      <c r="A14780" s="62">
        <v>60102302</v>
      </c>
      <c r="B14780" s="63" t="s">
        <v>7461</v>
      </c>
    </row>
    <row r="14781" spans="1:2" x14ac:dyDescent="0.25">
      <c r="A14781" s="62">
        <v>60102303</v>
      </c>
      <c r="B14781" s="63" t="s">
        <v>14126</v>
      </c>
    </row>
    <row r="14782" spans="1:2" x14ac:dyDescent="0.25">
      <c r="A14782" s="62">
        <v>60102304</v>
      </c>
      <c r="B14782" s="63" t="s">
        <v>8442</v>
      </c>
    </row>
    <row r="14783" spans="1:2" x14ac:dyDescent="0.25">
      <c r="A14783" s="62">
        <v>60102305</v>
      </c>
      <c r="B14783" s="63" t="s">
        <v>17926</v>
      </c>
    </row>
    <row r="14784" spans="1:2" x14ac:dyDescent="0.25">
      <c r="A14784" s="62">
        <v>60102306</v>
      </c>
      <c r="B14784" s="63" t="s">
        <v>12474</v>
      </c>
    </row>
    <row r="14785" spans="1:2" x14ac:dyDescent="0.25">
      <c r="A14785" s="62">
        <v>60102307</v>
      </c>
      <c r="B14785" s="63" t="s">
        <v>10869</v>
      </c>
    </row>
    <row r="14786" spans="1:2" x14ac:dyDescent="0.25">
      <c r="A14786" s="62">
        <v>60102308</v>
      </c>
      <c r="B14786" s="63" t="s">
        <v>15725</v>
      </c>
    </row>
    <row r="14787" spans="1:2" x14ac:dyDescent="0.25">
      <c r="A14787" s="62">
        <v>60102309</v>
      </c>
      <c r="B14787" s="63" t="s">
        <v>1626</v>
      </c>
    </row>
    <row r="14788" spans="1:2" x14ac:dyDescent="0.25">
      <c r="A14788" s="62">
        <v>60102310</v>
      </c>
      <c r="B14788" s="63" t="s">
        <v>16402</v>
      </c>
    </row>
    <row r="14789" spans="1:2" x14ac:dyDescent="0.25">
      <c r="A14789" s="62">
        <v>60102311</v>
      </c>
      <c r="B14789" s="63" t="s">
        <v>7259</v>
      </c>
    </row>
    <row r="14790" spans="1:2" x14ac:dyDescent="0.25">
      <c r="A14790" s="62">
        <v>60102312</v>
      </c>
      <c r="B14790" s="63" t="s">
        <v>5877</v>
      </c>
    </row>
    <row r="14791" spans="1:2" x14ac:dyDescent="0.25">
      <c r="A14791" s="62">
        <v>60102401</v>
      </c>
      <c r="B14791" s="63" t="s">
        <v>3278</v>
      </c>
    </row>
    <row r="14792" spans="1:2" x14ac:dyDescent="0.25">
      <c r="A14792" s="62">
        <v>60102402</v>
      </c>
      <c r="B14792" s="63" t="s">
        <v>9522</v>
      </c>
    </row>
    <row r="14793" spans="1:2" x14ac:dyDescent="0.25">
      <c r="A14793" s="62">
        <v>60102403</v>
      </c>
      <c r="B14793" s="63" t="s">
        <v>2274</v>
      </c>
    </row>
    <row r="14794" spans="1:2" x14ac:dyDescent="0.25">
      <c r="A14794" s="62">
        <v>60102404</v>
      </c>
      <c r="B14794" s="63" t="s">
        <v>14397</v>
      </c>
    </row>
    <row r="14795" spans="1:2" x14ac:dyDescent="0.25">
      <c r="A14795" s="62">
        <v>60102405</v>
      </c>
      <c r="B14795" s="63" t="s">
        <v>1958</v>
      </c>
    </row>
    <row r="14796" spans="1:2" x14ac:dyDescent="0.25">
      <c r="A14796" s="62">
        <v>60102406</v>
      </c>
      <c r="B14796" s="63" t="s">
        <v>10658</v>
      </c>
    </row>
    <row r="14797" spans="1:2" x14ac:dyDescent="0.25">
      <c r="A14797" s="62">
        <v>60102407</v>
      </c>
      <c r="B14797" s="63" t="s">
        <v>13066</v>
      </c>
    </row>
    <row r="14798" spans="1:2" x14ac:dyDescent="0.25">
      <c r="A14798" s="62">
        <v>60102408</v>
      </c>
      <c r="B14798" s="63" t="s">
        <v>14511</v>
      </c>
    </row>
    <row r="14799" spans="1:2" x14ac:dyDescent="0.25">
      <c r="A14799" s="62">
        <v>60102409</v>
      </c>
      <c r="B14799" s="63" t="s">
        <v>1728</v>
      </c>
    </row>
    <row r="14800" spans="1:2" x14ac:dyDescent="0.25">
      <c r="A14800" s="62">
        <v>60102410</v>
      </c>
      <c r="B14800" s="63" t="s">
        <v>9813</v>
      </c>
    </row>
    <row r="14801" spans="1:2" x14ac:dyDescent="0.25">
      <c r="A14801" s="62">
        <v>60102411</v>
      </c>
      <c r="B14801" s="63" t="s">
        <v>6745</v>
      </c>
    </row>
    <row r="14802" spans="1:2" x14ac:dyDescent="0.25">
      <c r="A14802" s="62">
        <v>60102412</v>
      </c>
      <c r="B14802" s="63" t="s">
        <v>16072</v>
      </c>
    </row>
    <row r="14803" spans="1:2" x14ac:dyDescent="0.25">
      <c r="A14803" s="62">
        <v>60102413</v>
      </c>
      <c r="B14803" s="63" t="s">
        <v>15311</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8869</v>
      </c>
    </row>
    <row r="14807" spans="1:2" x14ac:dyDescent="0.25">
      <c r="A14807" s="62">
        <v>60102503</v>
      </c>
      <c r="B14807" s="63" t="s">
        <v>6043</v>
      </c>
    </row>
    <row r="14808" spans="1:2" x14ac:dyDescent="0.25">
      <c r="A14808" s="62">
        <v>60102504</v>
      </c>
      <c r="B14808" s="63" t="s">
        <v>5740</v>
      </c>
    </row>
    <row r="14809" spans="1:2" x14ac:dyDescent="0.25">
      <c r="A14809" s="62">
        <v>60102505</v>
      </c>
      <c r="B14809" s="63" t="s">
        <v>11913</v>
      </c>
    </row>
    <row r="14810" spans="1:2" x14ac:dyDescent="0.25">
      <c r="A14810" s="62">
        <v>60102506</v>
      </c>
      <c r="B14810" s="63" t="s">
        <v>3557</v>
      </c>
    </row>
    <row r="14811" spans="1:2" x14ac:dyDescent="0.25">
      <c r="A14811" s="62">
        <v>60102507</v>
      </c>
      <c r="B14811" s="63" t="s">
        <v>1126</v>
      </c>
    </row>
    <row r="14812" spans="1:2" x14ac:dyDescent="0.25">
      <c r="A14812" s="62">
        <v>60102508</v>
      </c>
      <c r="B14812" s="63" t="s">
        <v>8288</v>
      </c>
    </row>
    <row r="14813" spans="1:2" x14ac:dyDescent="0.25">
      <c r="A14813" s="62">
        <v>60102509</v>
      </c>
      <c r="B14813" s="63" t="s">
        <v>5100</v>
      </c>
    </row>
    <row r="14814" spans="1:2" x14ac:dyDescent="0.25">
      <c r="A14814" s="62">
        <v>60102510</v>
      </c>
      <c r="B14814" s="63" t="s">
        <v>10341</v>
      </c>
    </row>
    <row r="14815" spans="1:2" x14ac:dyDescent="0.25">
      <c r="A14815" s="62">
        <v>60102511</v>
      </c>
      <c r="B14815" s="63" t="s">
        <v>11395</v>
      </c>
    </row>
    <row r="14816" spans="1:2" x14ac:dyDescent="0.25">
      <c r="A14816" s="62">
        <v>60102512</v>
      </c>
      <c r="B14816" s="63" t="s">
        <v>11782</v>
      </c>
    </row>
    <row r="14817" spans="1:2" x14ac:dyDescent="0.25">
      <c r="A14817" s="62">
        <v>60102513</v>
      </c>
      <c r="B14817" s="63" t="s">
        <v>9085</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5934</v>
      </c>
    </row>
    <row r="14821" spans="1:2" x14ac:dyDescent="0.25">
      <c r="A14821" s="62">
        <v>60102604</v>
      </c>
      <c r="B14821" s="63" t="s">
        <v>12537</v>
      </c>
    </row>
    <row r="14822" spans="1:2" x14ac:dyDescent="0.25">
      <c r="A14822" s="62">
        <v>60102605</v>
      </c>
      <c r="B14822" s="63" t="s">
        <v>6937</v>
      </c>
    </row>
    <row r="14823" spans="1:2" x14ac:dyDescent="0.25">
      <c r="A14823" s="62">
        <v>60102606</v>
      </c>
      <c r="B14823" s="63" t="s">
        <v>12086</v>
      </c>
    </row>
    <row r="14824" spans="1:2" x14ac:dyDescent="0.25">
      <c r="A14824" s="62">
        <v>60102607</v>
      </c>
      <c r="B14824" s="63" t="s">
        <v>9066</v>
      </c>
    </row>
    <row r="14825" spans="1:2" x14ac:dyDescent="0.25">
      <c r="A14825" s="62">
        <v>60102608</v>
      </c>
      <c r="B14825" s="63" t="s">
        <v>3245</v>
      </c>
    </row>
    <row r="14826" spans="1:2" x14ac:dyDescent="0.25">
      <c r="A14826" s="62">
        <v>60102609</v>
      </c>
      <c r="B14826" s="63" t="s">
        <v>8756</v>
      </c>
    </row>
    <row r="14827" spans="1:2" x14ac:dyDescent="0.25">
      <c r="A14827" s="62">
        <v>60102610</v>
      </c>
      <c r="B14827" s="63" t="s">
        <v>11758</v>
      </c>
    </row>
    <row r="14828" spans="1:2" x14ac:dyDescent="0.25">
      <c r="A14828" s="62">
        <v>60102611</v>
      </c>
      <c r="B14828" s="63" t="s">
        <v>16056</v>
      </c>
    </row>
    <row r="14829" spans="1:2" x14ac:dyDescent="0.25">
      <c r="A14829" s="62">
        <v>60102612</v>
      </c>
      <c r="B14829" s="63" t="s">
        <v>16439</v>
      </c>
    </row>
    <row r="14830" spans="1:2" x14ac:dyDescent="0.25">
      <c r="A14830" s="62">
        <v>60102613</v>
      </c>
      <c r="B14830" s="63" t="s">
        <v>9054</v>
      </c>
    </row>
    <row r="14831" spans="1:2" x14ac:dyDescent="0.25">
      <c r="A14831" s="62">
        <v>60102614</v>
      </c>
      <c r="B14831" s="63" t="s">
        <v>5922</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11187</v>
      </c>
    </row>
    <row r="14835" spans="1:2" x14ac:dyDescent="0.25">
      <c r="A14835" s="62">
        <v>60102704</v>
      </c>
      <c r="B14835" s="63" t="s">
        <v>6156</v>
      </c>
    </row>
    <row r="14836" spans="1:2" x14ac:dyDescent="0.25">
      <c r="A14836" s="62">
        <v>60102705</v>
      </c>
      <c r="B14836" s="63" t="s">
        <v>498</v>
      </c>
    </row>
    <row r="14837" spans="1:2" x14ac:dyDescent="0.25">
      <c r="A14837" s="62">
        <v>60102706</v>
      </c>
      <c r="B14837" s="63" t="s">
        <v>17130</v>
      </c>
    </row>
    <row r="14838" spans="1:2" x14ac:dyDescent="0.25">
      <c r="A14838" s="62">
        <v>60102707</v>
      </c>
      <c r="B14838" s="63" t="s">
        <v>5225</v>
      </c>
    </row>
    <row r="14839" spans="1:2" x14ac:dyDescent="0.25">
      <c r="A14839" s="62">
        <v>60102708</v>
      </c>
      <c r="B14839" s="63" t="s">
        <v>7115</v>
      </c>
    </row>
    <row r="14840" spans="1:2" x14ac:dyDescent="0.25">
      <c r="A14840" s="62">
        <v>60102709</v>
      </c>
      <c r="B14840" s="63" t="s">
        <v>12326</v>
      </c>
    </row>
    <row r="14841" spans="1:2" x14ac:dyDescent="0.25">
      <c r="A14841" s="62">
        <v>60102710</v>
      </c>
      <c r="B14841" s="63" t="s">
        <v>7662</v>
      </c>
    </row>
    <row r="14842" spans="1:2" x14ac:dyDescent="0.25">
      <c r="A14842" s="62">
        <v>60102711</v>
      </c>
      <c r="B14842" s="63" t="s">
        <v>18703</v>
      </c>
    </row>
    <row r="14843" spans="1:2" x14ac:dyDescent="0.25">
      <c r="A14843" s="62">
        <v>60102712</v>
      </c>
      <c r="B14843" s="63" t="s">
        <v>11191</v>
      </c>
    </row>
    <row r="14844" spans="1:2" x14ac:dyDescent="0.25">
      <c r="A14844" s="62">
        <v>60102713</v>
      </c>
      <c r="B14844" s="63" t="s">
        <v>5798</v>
      </c>
    </row>
    <row r="14845" spans="1:2" x14ac:dyDescent="0.25">
      <c r="A14845" s="62">
        <v>60102714</v>
      </c>
      <c r="B14845" s="63" t="s">
        <v>13040</v>
      </c>
    </row>
    <row r="14846" spans="1:2" x14ac:dyDescent="0.25">
      <c r="A14846" s="62">
        <v>60102715</v>
      </c>
      <c r="B14846" s="63" t="s">
        <v>11497</v>
      </c>
    </row>
    <row r="14847" spans="1:2" x14ac:dyDescent="0.25">
      <c r="A14847" s="62">
        <v>60102717</v>
      </c>
      <c r="B14847" s="63" t="s">
        <v>8195</v>
      </c>
    </row>
    <row r="14848" spans="1:2" x14ac:dyDescent="0.25">
      <c r="A14848" s="62">
        <v>60102718</v>
      </c>
      <c r="B14848" s="63" t="s">
        <v>2566</v>
      </c>
    </row>
    <row r="14849" spans="1:2" x14ac:dyDescent="0.25">
      <c r="A14849" s="62">
        <v>60102801</v>
      </c>
      <c r="B14849" s="63" t="s">
        <v>9839</v>
      </c>
    </row>
    <row r="14850" spans="1:2" x14ac:dyDescent="0.25">
      <c r="A14850" s="62">
        <v>60102802</v>
      </c>
      <c r="B14850" s="63" t="s">
        <v>3903</v>
      </c>
    </row>
    <row r="14851" spans="1:2" x14ac:dyDescent="0.25">
      <c r="A14851" s="62">
        <v>60102803</v>
      </c>
      <c r="B14851" s="63" t="s">
        <v>3121</v>
      </c>
    </row>
    <row r="14852" spans="1:2" x14ac:dyDescent="0.25">
      <c r="A14852" s="62">
        <v>60102804</v>
      </c>
      <c r="B14852" s="63" t="s">
        <v>16118</v>
      </c>
    </row>
    <row r="14853" spans="1:2" x14ac:dyDescent="0.25">
      <c r="A14853" s="62">
        <v>60102805</v>
      </c>
      <c r="B14853" s="63" t="s">
        <v>1046</v>
      </c>
    </row>
    <row r="14854" spans="1:2" x14ac:dyDescent="0.25">
      <c r="A14854" s="62">
        <v>60102806</v>
      </c>
      <c r="B14854" s="63" t="s">
        <v>10531</v>
      </c>
    </row>
    <row r="14855" spans="1:2" x14ac:dyDescent="0.25">
      <c r="A14855" s="62">
        <v>60102807</v>
      </c>
      <c r="B14855" s="63" t="s">
        <v>15705</v>
      </c>
    </row>
    <row r="14856" spans="1:2" x14ac:dyDescent="0.25">
      <c r="A14856" s="62">
        <v>60102901</v>
      </c>
      <c r="B14856" s="63" t="s">
        <v>14741</v>
      </c>
    </row>
    <row r="14857" spans="1:2" x14ac:dyDescent="0.25">
      <c r="A14857" s="62">
        <v>60102902</v>
      </c>
      <c r="B14857" s="63" t="s">
        <v>16464</v>
      </c>
    </row>
    <row r="14858" spans="1:2" x14ac:dyDescent="0.25">
      <c r="A14858" s="62">
        <v>60102903</v>
      </c>
      <c r="B14858" s="63" t="s">
        <v>9045</v>
      </c>
    </row>
    <row r="14859" spans="1:2" x14ac:dyDescent="0.25">
      <c r="A14859" s="62">
        <v>60102904</v>
      </c>
      <c r="B14859" s="63" t="s">
        <v>4720</v>
      </c>
    </row>
    <row r="14860" spans="1:2" x14ac:dyDescent="0.25">
      <c r="A14860" s="62">
        <v>60102905</v>
      </c>
      <c r="B14860" s="63" t="s">
        <v>13440</v>
      </c>
    </row>
    <row r="14861" spans="1:2" x14ac:dyDescent="0.25">
      <c r="A14861" s="62">
        <v>60102906</v>
      </c>
      <c r="B14861" s="63" t="s">
        <v>15939</v>
      </c>
    </row>
    <row r="14862" spans="1:2" x14ac:dyDescent="0.25">
      <c r="A14862" s="62">
        <v>60102907</v>
      </c>
      <c r="B14862" s="63" t="s">
        <v>12275</v>
      </c>
    </row>
    <row r="14863" spans="1:2" x14ac:dyDescent="0.25">
      <c r="A14863" s="62">
        <v>60102908</v>
      </c>
      <c r="B14863" s="63" t="s">
        <v>18649</v>
      </c>
    </row>
    <row r="14864" spans="1:2" x14ac:dyDescent="0.25">
      <c r="A14864" s="62">
        <v>60102909</v>
      </c>
      <c r="B14864" s="63" t="s">
        <v>16268</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11545</v>
      </c>
    </row>
    <row r="14868" spans="1:2" x14ac:dyDescent="0.25">
      <c r="A14868" s="62">
        <v>60102913</v>
      </c>
      <c r="B14868" s="63" t="s">
        <v>2028</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16536</v>
      </c>
    </row>
    <row r="14873" spans="1:2" x14ac:dyDescent="0.25">
      <c r="A14873" s="62">
        <v>60103001</v>
      </c>
      <c r="B14873" s="63" t="s">
        <v>9339</v>
      </c>
    </row>
    <row r="14874" spans="1:2" x14ac:dyDescent="0.25">
      <c r="A14874" s="62">
        <v>60103002</v>
      </c>
      <c r="B14874" s="63" t="s">
        <v>11618</v>
      </c>
    </row>
    <row r="14875" spans="1:2" x14ac:dyDescent="0.25">
      <c r="A14875" s="62">
        <v>60103003</v>
      </c>
      <c r="B14875" s="63" t="s">
        <v>10450</v>
      </c>
    </row>
    <row r="14876" spans="1:2" x14ac:dyDescent="0.25">
      <c r="A14876" s="62">
        <v>60103004</v>
      </c>
      <c r="B14876" s="63" t="s">
        <v>9070</v>
      </c>
    </row>
    <row r="14877" spans="1:2" x14ac:dyDescent="0.25">
      <c r="A14877" s="62">
        <v>60103005</v>
      </c>
      <c r="B14877" s="63" t="s">
        <v>6033</v>
      </c>
    </row>
    <row r="14878" spans="1:2" x14ac:dyDescent="0.25">
      <c r="A14878" s="62">
        <v>60103006</v>
      </c>
      <c r="B14878" s="63" t="s">
        <v>8259</v>
      </c>
    </row>
    <row r="14879" spans="1:2" x14ac:dyDescent="0.25">
      <c r="A14879" s="62">
        <v>60103007</v>
      </c>
      <c r="B14879" s="63" t="s">
        <v>15690</v>
      </c>
    </row>
    <row r="14880" spans="1:2" x14ac:dyDescent="0.25">
      <c r="A14880" s="62">
        <v>60103008</v>
      </c>
      <c r="B14880" s="63" t="s">
        <v>3274</v>
      </c>
    </row>
    <row r="14881" spans="1:2" x14ac:dyDescent="0.25">
      <c r="A14881" s="62">
        <v>60103009</v>
      </c>
      <c r="B14881" s="63" t="s">
        <v>18683</v>
      </c>
    </row>
    <row r="14882" spans="1:2" x14ac:dyDescent="0.25">
      <c r="A14882" s="62">
        <v>60103010</v>
      </c>
      <c r="B14882" s="63" t="s">
        <v>14340</v>
      </c>
    </row>
    <row r="14883" spans="1:2" x14ac:dyDescent="0.25">
      <c r="A14883" s="62">
        <v>60103012</v>
      </c>
      <c r="B14883" s="63" t="s">
        <v>8881</v>
      </c>
    </row>
    <row r="14884" spans="1:2" x14ac:dyDescent="0.25">
      <c r="A14884" s="62">
        <v>60103013</v>
      </c>
      <c r="B14884" s="63" t="s">
        <v>9915</v>
      </c>
    </row>
    <row r="14885" spans="1:2" x14ac:dyDescent="0.25">
      <c r="A14885" s="62">
        <v>60103101</v>
      </c>
      <c r="B14885" s="63" t="s">
        <v>18031</v>
      </c>
    </row>
    <row r="14886" spans="1:2" x14ac:dyDescent="0.25">
      <c r="A14886" s="62">
        <v>60103102</v>
      </c>
      <c r="B14886" s="63" t="s">
        <v>4089</v>
      </c>
    </row>
    <row r="14887" spans="1:2" x14ac:dyDescent="0.25">
      <c r="A14887" s="62">
        <v>60103103</v>
      </c>
      <c r="B14887" s="63" t="s">
        <v>6985</v>
      </c>
    </row>
    <row r="14888" spans="1:2" x14ac:dyDescent="0.25">
      <c r="A14888" s="62">
        <v>60103104</v>
      </c>
      <c r="B14888" s="63" t="s">
        <v>15511</v>
      </c>
    </row>
    <row r="14889" spans="1:2" x14ac:dyDescent="0.25">
      <c r="A14889" s="62">
        <v>60103105</v>
      </c>
      <c r="B14889" s="63" t="s">
        <v>18656</v>
      </c>
    </row>
    <row r="14890" spans="1:2" x14ac:dyDescent="0.25">
      <c r="A14890" s="62">
        <v>60103106</v>
      </c>
      <c r="B14890" s="63" t="s">
        <v>8388</v>
      </c>
    </row>
    <row r="14891" spans="1:2" x14ac:dyDescent="0.25">
      <c r="A14891" s="62">
        <v>60103107</v>
      </c>
      <c r="B14891" s="63" t="s">
        <v>562</v>
      </c>
    </row>
    <row r="14892" spans="1:2" x14ac:dyDescent="0.25">
      <c r="A14892" s="62">
        <v>60103108</v>
      </c>
      <c r="B14892" s="63" t="s">
        <v>15597</v>
      </c>
    </row>
    <row r="14893" spans="1:2" x14ac:dyDescent="0.25">
      <c r="A14893" s="62">
        <v>60103109</v>
      </c>
      <c r="B14893" s="63" t="s">
        <v>16515</v>
      </c>
    </row>
    <row r="14894" spans="1:2" x14ac:dyDescent="0.25">
      <c r="A14894" s="62">
        <v>60103110</v>
      </c>
      <c r="B14894" s="63" t="s">
        <v>10771</v>
      </c>
    </row>
    <row r="14895" spans="1:2" x14ac:dyDescent="0.25">
      <c r="A14895" s="62">
        <v>60103111</v>
      </c>
      <c r="B14895" s="63" t="s">
        <v>17089</v>
      </c>
    </row>
    <row r="14896" spans="1:2" x14ac:dyDescent="0.25">
      <c r="A14896" s="62">
        <v>60103112</v>
      </c>
      <c r="B14896" s="63" t="s">
        <v>14396</v>
      </c>
    </row>
    <row r="14897" spans="1:2" x14ac:dyDescent="0.25">
      <c r="A14897" s="62">
        <v>60103201</v>
      </c>
      <c r="B14897" s="63" t="s">
        <v>5751</v>
      </c>
    </row>
    <row r="14898" spans="1:2" x14ac:dyDescent="0.25">
      <c r="A14898" s="62">
        <v>60103202</v>
      </c>
      <c r="B14898" s="63" t="s">
        <v>3464</v>
      </c>
    </row>
    <row r="14899" spans="1:2" x14ac:dyDescent="0.25">
      <c r="A14899" s="62">
        <v>60103203</v>
      </c>
      <c r="B14899" s="63" t="s">
        <v>12283</v>
      </c>
    </row>
    <row r="14900" spans="1:2" x14ac:dyDescent="0.25">
      <c r="A14900" s="62">
        <v>60103204</v>
      </c>
      <c r="B14900" s="63" t="s">
        <v>3402</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13928</v>
      </c>
    </row>
    <row r="14904" spans="1:2" x14ac:dyDescent="0.25">
      <c r="A14904" s="62">
        <v>60103401</v>
      </c>
      <c r="B14904" s="63" t="s">
        <v>5960</v>
      </c>
    </row>
    <row r="14905" spans="1:2" x14ac:dyDescent="0.25">
      <c r="A14905" s="62">
        <v>60103402</v>
      </c>
      <c r="B14905" s="63" t="s">
        <v>14167</v>
      </c>
    </row>
    <row r="14906" spans="1:2" x14ac:dyDescent="0.25">
      <c r="A14906" s="62">
        <v>60103403</v>
      </c>
      <c r="B14906" s="63" t="s">
        <v>9393</v>
      </c>
    </row>
    <row r="14907" spans="1:2" x14ac:dyDescent="0.25">
      <c r="A14907" s="62">
        <v>60103404</v>
      </c>
      <c r="B14907" s="63" t="s">
        <v>16463</v>
      </c>
    </row>
    <row r="14908" spans="1:2" x14ac:dyDescent="0.25">
      <c r="A14908" s="62">
        <v>60103405</v>
      </c>
      <c r="B14908" s="63" t="s">
        <v>1972</v>
      </c>
    </row>
    <row r="14909" spans="1:2" x14ac:dyDescent="0.25">
      <c r="A14909" s="62">
        <v>60103406</v>
      </c>
      <c r="B14909" s="63" t="s">
        <v>11904</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5827</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13320</v>
      </c>
    </row>
    <row r="14918" spans="1:2" x14ac:dyDescent="0.25">
      <c r="A14918" s="62">
        <v>60103601</v>
      </c>
      <c r="B14918" s="63" t="s">
        <v>9247</v>
      </c>
    </row>
    <row r="14919" spans="1:2" x14ac:dyDescent="0.25">
      <c r="A14919" s="62">
        <v>60103602</v>
      </c>
      <c r="B14919" s="63" t="s">
        <v>9272</v>
      </c>
    </row>
    <row r="14920" spans="1:2" x14ac:dyDescent="0.25">
      <c r="A14920" s="62">
        <v>60103603</v>
      </c>
      <c r="B14920" s="63" t="s">
        <v>11806</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2634</v>
      </c>
    </row>
    <row r="14925" spans="1:2" x14ac:dyDescent="0.25">
      <c r="A14925" s="62">
        <v>60103702</v>
      </c>
      <c r="B14925" s="63" t="s">
        <v>13454</v>
      </c>
    </row>
    <row r="14926" spans="1:2" x14ac:dyDescent="0.25">
      <c r="A14926" s="62">
        <v>60103703</v>
      </c>
      <c r="B14926" s="63" t="s">
        <v>1178</v>
      </c>
    </row>
    <row r="14927" spans="1:2" x14ac:dyDescent="0.25">
      <c r="A14927" s="62">
        <v>60103704</v>
      </c>
      <c r="B14927" s="63" t="s">
        <v>17661</v>
      </c>
    </row>
    <row r="14928" spans="1:2" x14ac:dyDescent="0.25">
      <c r="A14928" s="62">
        <v>60103705</v>
      </c>
      <c r="B14928" s="63" t="s">
        <v>15859</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7096</v>
      </c>
    </row>
    <row r="14932" spans="1:2" x14ac:dyDescent="0.25">
      <c r="A14932" s="62">
        <v>60103803</v>
      </c>
      <c r="B14932" s="63" t="s">
        <v>13783</v>
      </c>
    </row>
    <row r="14933" spans="1:2" x14ac:dyDescent="0.25">
      <c r="A14933" s="62">
        <v>60103804</v>
      </c>
      <c r="B14933" s="63" t="s">
        <v>9690</v>
      </c>
    </row>
    <row r="14934" spans="1:2" x14ac:dyDescent="0.25">
      <c r="A14934" s="62">
        <v>60103805</v>
      </c>
      <c r="B14934" s="63" t="s">
        <v>7660</v>
      </c>
    </row>
    <row r="14935" spans="1:2" x14ac:dyDescent="0.25">
      <c r="A14935" s="62">
        <v>60103806</v>
      </c>
      <c r="B14935" s="63" t="s">
        <v>16907</v>
      </c>
    </row>
    <row r="14936" spans="1:2" x14ac:dyDescent="0.25">
      <c r="A14936" s="62">
        <v>60103807</v>
      </c>
      <c r="B14936" s="63" t="s">
        <v>8980</v>
      </c>
    </row>
    <row r="14937" spans="1:2" x14ac:dyDescent="0.25">
      <c r="A14937" s="62">
        <v>60103808</v>
      </c>
      <c r="B14937" s="63" t="s">
        <v>13064</v>
      </c>
    </row>
    <row r="14938" spans="1:2" x14ac:dyDescent="0.25">
      <c r="A14938" s="62">
        <v>60103809</v>
      </c>
      <c r="B14938" s="63" t="s">
        <v>13724</v>
      </c>
    </row>
    <row r="14939" spans="1:2" x14ac:dyDescent="0.25">
      <c r="A14939" s="62">
        <v>60103903</v>
      </c>
      <c r="B14939" s="63" t="s">
        <v>6850</v>
      </c>
    </row>
    <row r="14940" spans="1:2" x14ac:dyDescent="0.25">
      <c r="A14940" s="62">
        <v>60103904</v>
      </c>
      <c r="B14940" s="63" t="s">
        <v>16452</v>
      </c>
    </row>
    <row r="14941" spans="1:2" x14ac:dyDescent="0.25">
      <c r="A14941" s="62">
        <v>60103905</v>
      </c>
      <c r="B14941" s="63" t="s">
        <v>8835</v>
      </c>
    </row>
    <row r="14942" spans="1:2" x14ac:dyDescent="0.25">
      <c r="A14942" s="62">
        <v>60103906</v>
      </c>
      <c r="B14942" s="63" t="s">
        <v>17826</v>
      </c>
    </row>
    <row r="14943" spans="1:2" x14ac:dyDescent="0.25">
      <c r="A14943" s="62">
        <v>60103907</v>
      </c>
      <c r="B14943" s="63" t="s">
        <v>5511</v>
      </c>
    </row>
    <row r="14944" spans="1:2" x14ac:dyDescent="0.25">
      <c r="A14944" s="62">
        <v>60103908</v>
      </c>
      <c r="B14944" s="63" t="s">
        <v>15533</v>
      </c>
    </row>
    <row r="14945" spans="1:2" x14ac:dyDescent="0.25">
      <c r="A14945" s="62">
        <v>60103909</v>
      </c>
      <c r="B14945" s="63" t="s">
        <v>14378</v>
      </c>
    </row>
    <row r="14946" spans="1:2" x14ac:dyDescent="0.25">
      <c r="A14946" s="62">
        <v>60103911</v>
      </c>
      <c r="B14946" s="63" t="s">
        <v>4713</v>
      </c>
    </row>
    <row r="14947" spans="1:2" x14ac:dyDescent="0.25">
      <c r="A14947" s="62">
        <v>60103915</v>
      </c>
      <c r="B14947" s="63" t="s">
        <v>3765</v>
      </c>
    </row>
    <row r="14948" spans="1:2" x14ac:dyDescent="0.25">
      <c r="A14948" s="62">
        <v>60103916</v>
      </c>
      <c r="B14948" s="63" t="s">
        <v>6398</v>
      </c>
    </row>
    <row r="14949" spans="1:2" x14ac:dyDescent="0.25">
      <c r="A14949" s="62">
        <v>60103918</v>
      </c>
      <c r="B14949" s="63" t="s">
        <v>6905</v>
      </c>
    </row>
    <row r="14950" spans="1:2" x14ac:dyDescent="0.25">
      <c r="A14950" s="62">
        <v>60103919</v>
      </c>
      <c r="B14950" s="63" t="s">
        <v>178</v>
      </c>
    </row>
    <row r="14951" spans="1:2" x14ac:dyDescent="0.25">
      <c r="A14951" s="62">
        <v>60103920</v>
      </c>
      <c r="B14951" s="63" t="s">
        <v>829</v>
      </c>
    </row>
    <row r="14952" spans="1:2" x14ac:dyDescent="0.25">
      <c r="A14952" s="62">
        <v>60103921</v>
      </c>
      <c r="B14952" s="63" t="s">
        <v>2933</v>
      </c>
    </row>
    <row r="14953" spans="1:2" x14ac:dyDescent="0.25">
      <c r="A14953" s="62">
        <v>60103922</v>
      </c>
      <c r="B14953" s="63" t="s">
        <v>8704</v>
      </c>
    </row>
    <row r="14954" spans="1:2" x14ac:dyDescent="0.25">
      <c r="A14954" s="62">
        <v>60103923</v>
      </c>
      <c r="B14954" s="63" t="s">
        <v>13468</v>
      </c>
    </row>
    <row r="14955" spans="1:2" x14ac:dyDescent="0.25">
      <c r="A14955" s="62">
        <v>60103924</v>
      </c>
      <c r="B14955" s="63" t="s">
        <v>1321</v>
      </c>
    </row>
    <row r="14956" spans="1:2" x14ac:dyDescent="0.25">
      <c r="A14956" s="62">
        <v>60103925</v>
      </c>
      <c r="B14956" s="63" t="s">
        <v>18344</v>
      </c>
    </row>
    <row r="14957" spans="1:2" x14ac:dyDescent="0.25">
      <c r="A14957" s="62">
        <v>60103926</v>
      </c>
      <c r="B14957" s="63" t="s">
        <v>17111</v>
      </c>
    </row>
    <row r="14958" spans="1:2" x14ac:dyDescent="0.25">
      <c r="A14958" s="62">
        <v>60103927</v>
      </c>
      <c r="B14958" s="63" t="s">
        <v>6599</v>
      </c>
    </row>
    <row r="14959" spans="1:2" x14ac:dyDescent="0.25">
      <c r="A14959" s="62">
        <v>60103928</v>
      </c>
      <c r="B14959" s="63" t="s">
        <v>3150</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7443</v>
      </c>
    </row>
    <row r="14963" spans="1:2" x14ac:dyDescent="0.25">
      <c r="A14963" s="62">
        <v>60103932</v>
      </c>
      <c r="B14963" s="63" t="s">
        <v>16635</v>
      </c>
    </row>
    <row r="14964" spans="1:2" x14ac:dyDescent="0.25">
      <c r="A14964" s="62">
        <v>60103933</v>
      </c>
      <c r="B14964" s="63" t="s">
        <v>11830</v>
      </c>
    </row>
    <row r="14965" spans="1:2" x14ac:dyDescent="0.25">
      <c r="A14965" s="62">
        <v>60103934</v>
      </c>
      <c r="B14965" s="63" t="s">
        <v>13698</v>
      </c>
    </row>
    <row r="14966" spans="1:2" x14ac:dyDescent="0.25">
      <c r="A14966" s="62">
        <v>60103936</v>
      </c>
      <c r="B14966" s="63" t="s">
        <v>3186</v>
      </c>
    </row>
    <row r="14967" spans="1:2" x14ac:dyDescent="0.25">
      <c r="A14967" s="62">
        <v>60104001</v>
      </c>
      <c r="B14967" s="63" t="s">
        <v>1371</v>
      </c>
    </row>
    <row r="14968" spans="1:2" x14ac:dyDescent="0.25">
      <c r="A14968" s="62">
        <v>60104002</v>
      </c>
      <c r="B14968" s="63" t="s">
        <v>13056</v>
      </c>
    </row>
    <row r="14969" spans="1:2" x14ac:dyDescent="0.25">
      <c r="A14969" s="62">
        <v>60104003</v>
      </c>
      <c r="B14969" s="63" t="s">
        <v>17300</v>
      </c>
    </row>
    <row r="14970" spans="1:2" x14ac:dyDescent="0.25">
      <c r="A14970" s="62">
        <v>60104004</v>
      </c>
      <c r="B14970" s="63" t="s">
        <v>14049</v>
      </c>
    </row>
    <row r="14971" spans="1:2" x14ac:dyDescent="0.25">
      <c r="A14971" s="62">
        <v>60104005</v>
      </c>
      <c r="B14971" s="63" t="s">
        <v>7289</v>
      </c>
    </row>
    <row r="14972" spans="1:2" x14ac:dyDescent="0.25">
      <c r="A14972" s="62">
        <v>60104006</v>
      </c>
      <c r="B14972" s="63" t="s">
        <v>4123</v>
      </c>
    </row>
    <row r="14973" spans="1:2" x14ac:dyDescent="0.25">
      <c r="A14973" s="62">
        <v>60104007</v>
      </c>
      <c r="B14973" s="63" t="s">
        <v>9337</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12156</v>
      </c>
    </row>
    <row r="14977" spans="1:2" x14ac:dyDescent="0.25">
      <c r="A14977" s="62">
        <v>60104103</v>
      </c>
      <c r="B14977" s="63" t="s">
        <v>7661</v>
      </c>
    </row>
    <row r="14978" spans="1:2" x14ac:dyDescent="0.25">
      <c r="A14978" s="62">
        <v>60104104</v>
      </c>
      <c r="B14978" s="63" t="s">
        <v>17856</v>
      </c>
    </row>
    <row r="14979" spans="1:2" x14ac:dyDescent="0.25">
      <c r="A14979" s="62">
        <v>60104105</v>
      </c>
      <c r="B14979" s="63" t="s">
        <v>9123</v>
      </c>
    </row>
    <row r="14980" spans="1:2" x14ac:dyDescent="0.25">
      <c r="A14980" s="62">
        <v>60104106</v>
      </c>
      <c r="B14980" s="63" t="s">
        <v>18216</v>
      </c>
    </row>
    <row r="14981" spans="1:2" x14ac:dyDescent="0.25">
      <c r="A14981" s="62">
        <v>60104107</v>
      </c>
      <c r="B14981" s="63" t="s">
        <v>2866</v>
      </c>
    </row>
    <row r="14982" spans="1:2" x14ac:dyDescent="0.25">
      <c r="A14982" s="62">
        <v>60104201</v>
      </c>
      <c r="B14982" s="63" t="s">
        <v>4624</v>
      </c>
    </row>
    <row r="14983" spans="1:2" x14ac:dyDescent="0.25">
      <c r="A14983" s="62">
        <v>60104202</v>
      </c>
      <c r="B14983" s="63" t="s">
        <v>9586</v>
      </c>
    </row>
    <row r="14984" spans="1:2" x14ac:dyDescent="0.25">
      <c r="A14984" s="62">
        <v>60104203</v>
      </c>
      <c r="B14984" s="63" t="s">
        <v>8753</v>
      </c>
    </row>
    <row r="14985" spans="1:2" x14ac:dyDescent="0.25">
      <c r="A14985" s="62">
        <v>60104204</v>
      </c>
      <c r="B14985" s="63" t="s">
        <v>7241</v>
      </c>
    </row>
    <row r="14986" spans="1:2" x14ac:dyDescent="0.25">
      <c r="A14986" s="62">
        <v>60104301</v>
      </c>
      <c r="B14986" s="63" t="s">
        <v>7430</v>
      </c>
    </row>
    <row r="14987" spans="1:2" x14ac:dyDescent="0.25">
      <c r="A14987" s="62">
        <v>60104302</v>
      </c>
      <c r="B14987" s="63" t="s">
        <v>1538</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2493</v>
      </c>
    </row>
    <row r="14991" spans="1:2" x14ac:dyDescent="0.25">
      <c r="A14991" s="62">
        <v>60104403</v>
      </c>
      <c r="B14991" s="63" t="s">
        <v>6536</v>
      </c>
    </row>
    <row r="14992" spans="1:2" x14ac:dyDescent="0.25">
      <c r="A14992" s="62">
        <v>60104404</v>
      </c>
      <c r="B14992" s="63" t="s">
        <v>684</v>
      </c>
    </row>
    <row r="14993" spans="1:2" x14ac:dyDescent="0.25">
      <c r="A14993" s="62">
        <v>60104405</v>
      </c>
      <c r="B14993" s="63" t="s">
        <v>14869</v>
      </c>
    </row>
    <row r="14994" spans="1:2" x14ac:dyDescent="0.25">
      <c r="A14994" s="62">
        <v>60104406</v>
      </c>
      <c r="B14994" s="63" t="s">
        <v>16388</v>
      </c>
    </row>
    <row r="14995" spans="1:2" x14ac:dyDescent="0.25">
      <c r="A14995" s="62">
        <v>60104407</v>
      </c>
      <c r="B14995" s="63" t="s">
        <v>3067</v>
      </c>
    </row>
    <row r="14996" spans="1:2" x14ac:dyDescent="0.25">
      <c r="A14996" s="62">
        <v>60104408</v>
      </c>
      <c r="B14996" s="63" t="s">
        <v>10052</v>
      </c>
    </row>
    <row r="14997" spans="1:2" x14ac:dyDescent="0.25">
      <c r="A14997" s="62">
        <v>60104501</v>
      </c>
      <c r="B14997" s="63" t="s">
        <v>15377</v>
      </c>
    </row>
    <row r="14998" spans="1:2" x14ac:dyDescent="0.25">
      <c r="A14998" s="62">
        <v>60104502</v>
      </c>
      <c r="B14998" s="63" t="s">
        <v>8933</v>
      </c>
    </row>
    <row r="14999" spans="1:2" x14ac:dyDescent="0.25">
      <c r="A14999" s="62">
        <v>60104503</v>
      </c>
      <c r="B14999" s="63" t="s">
        <v>5853</v>
      </c>
    </row>
    <row r="15000" spans="1:2" x14ac:dyDescent="0.25">
      <c r="A15000" s="62">
        <v>60104504</v>
      </c>
      <c r="B15000" s="63" t="s">
        <v>12502</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9046</v>
      </c>
    </row>
    <row r="15004" spans="1:2" x14ac:dyDescent="0.25">
      <c r="A15004" s="62">
        <v>60104508</v>
      </c>
      <c r="B15004" s="63" t="s">
        <v>18726</v>
      </c>
    </row>
    <row r="15005" spans="1:2" x14ac:dyDescent="0.25">
      <c r="A15005" s="62">
        <v>60104509</v>
      </c>
      <c r="B15005" s="63" t="s">
        <v>7223</v>
      </c>
    </row>
    <row r="15006" spans="1:2" x14ac:dyDescent="0.25">
      <c r="A15006" s="62">
        <v>60104511</v>
      </c>
      <c r="B15006" s="63" t="s">
        <v>11269</v>
      </c>
    </row>
    <row r="15007" spans="1:2" x14ac:dyDescent="0.25">
      <c r="A15007" s="62">
        <v>60104601</v>
      </c>
      <c r="B15007" s="63" t="s">
        <v>9853</v>
      </c>
    </row>
    <row r="15008" spans="1:2" x14ac:dyDescent="0.25">
      <c r="A15008" s="62">
        <v>60104602</v>
      </c>
      <c r="B15008" s="63" t="s">
        <v>1064</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3831</v>
      </c>
    </row>
    <row r="15012" spans="1:2" x14ac:dyDescent="0.25">
      <c r="A15012" s="62">
        <v>60104607</v>
      </c>
      <c r="B15012" s="63" t="s">
        <v>18217</v>
      </c>
    </row>
    <row r="15013" spans="1:2" x14ac:dyDescent="0.25">
      <c r="A15013" s="62">
        <v>60104608</v>
      </c>
      <c r="B15013" s="63" t="s">
        <v>8014</v>
      </c>
    </row>
    <row r="15014" spans="1:2" x14ac:dyDescent="0.25">
      <c r="A15014" s="62">
        <v>60104609</v>
      </c>
      <c r="B15014" s="63" t="s">
        <v>1775</v>
      </c>
    </row>
    <row r="15015" spans="1:2" x14ac:dyDescent="0.25">
      <c r="A15015" s="62">
        <v>60104610</v>
      </c>
      <c r="B15015" s="63" t="s">
        <v>10348</v>
      </c>
    </row>
    <row r="15016" spans="1:2" x14ac:dyDescent="0.25">
      <c r="A15016" s="62">
        <v>60104611</v>
      </c>
      <c r="B15016" s="63" t="s">
        <v>2296</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8553</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15818</v>
      </c>
    </row>
    <row r="15024" spans="1:2" x14ac:dyDescent="0.25">
      <c r="A15024" s="62">
        <v>60104707</v>
      </c>
      <c r="B15024" s="63" t="s">
        <v>451</v>
      </c>
    </row>
    <row r="15025" spans="1:2" x14ac:dyDescent="0.25">
      <c r="A15025" s="62">
        <v>60104708</v>
      </c>
      <c r="B15025" s="63" t="s">
        <v>6511</v>
      </c>
    </row>
    <row r="15026" spans="1:2" x14ac:dyDescent="0.25">
      <c r="A15026" s="62">
        <v>60104801</v>
      </c>
      <c r="B15026" s="63" t="s">
        <v>5599</v>
      </c>
    </row>
    <row r="15027" spans="1:2" x14ac:dyDescent="0.25">
      <c r="A15027" s="62">
        <v>60104802</v>
      </c>
      <c r="B15027" s="63" t="s">
        <v>13519</v>
      </c>
    </row>
    <row r="15028" spans="1:2" x14ac:dyDescent="0.25">
      <c r="A15028" s="62">
        <v>60104803</v>
      </c>
      <c r="B15028" s="63" t="s">
        <v>3891</v>
      </c>
    </row>
    <row r="15029" spans="1:2" x14ac:dyDescent="0.25">
      <c r="A15029" s="62">
        <v>60104804</v>
      </c>
      <c r="B15029" s="63" t="s">
        <v>3227</v>
      </c>
    </row>
    <row r="15030" spans="1:2" x14ac:dyDescent="0.25">
      <c r="A15030" s="62">
        <v>60104805</v>
      </c>
      <c r="B15030" s="63" t="s">
        <v>16089</v>
      </c>
    </row>
    <row r="15031" spans="1:2" x14ac:dyDescent="0.25">
      <c r="A15031" s="62">
        <v>60104806</v>
      </c>
      <c r="B15031" s="63" t="s">
        <v>6468</v>
      </c>
    </row>
    <row r="15032" spans="1:2" x14ac:dyDescent="0.25">
      <c r="A15032" s="62">
        <v>60104807</v>
      </c>
      <c r="B15032" s="63" t="s">
        <v>2838</v>
      </c>
    </row>
    <row r="15033" spans="1:2" x14ac:dyDescent="0.25">
      <c r="A15033" s="62">
        <v>60104808</v>
      </c>
      <c r="B15033" s="63" t="s">
        <v>8741</v>
      </c>
    </row>
    <row r="15034" spans="1:2" x14ac:dyDescent="0.25">
      <c r="A15034" s="62">
        <v>60104809</v>
      </c>
      <c r="B15034" s="63" t="s">
        <v>5222</v>
      </c>
    </row>
    <row r="15035" spans="1:2" x14ac:dyDescent="0.25">
      <c r="A15035" s="62">
        <v>60104810</v>
      </c>
      <c r="B15035" s="63" t="s">
        <v>18410</v>
      </c>
    </row>
    <row r="15036" spans="1:2" x14ac:dyDescent="0.25">
      <c r="A15036" s="62">
        <v>60104811</v>
      </c>
      <c r="B15036" s="63" t="s">
        <v>8880</v>
      </c>
    </row>
    <row r="15037" spans="1:2" x14ac:dyDescent="0.25">
      <c r="A15037" s="62">
        <v>60104812</v>
      </c>
      <c r="B15037" s="63" t="s">
        <v>2443</v>
      </c>
    </row>
    <row r="15038" spans="1:2" x14ac:dyDescent="0.25">
      <c r="A15038" s="62">
        <v>60104813</v>
      </c>
      <c r="B15038" s="63" t="s">
        <v>3343</v>
      </c>
    </row>
    <row r="15039" spans="1:2" x14ac:dyDescent="0.25">
      <c r="A15039" s="62">
        <v>60104814</v>
      </c>
      <c r="B15039" s="63" t="s">
        <v>4327</v>
      </c>
    </row>
    <row r="15040" spans="1:2" x14ac:dyDescent="0.25">
      <c r="A15040" s="62">
        <v>60104815</v>
      </c>
      <c r="B15040" s="63" t="s">
        <v>13602</v>
      </c>
    </row>
    <row r="15041" spans="1:2" x14ac:dyDescent="0.25">
      <c r="A15041" s="62">
        <v>60104816</v>
      </c>
      <c r="B15041" s="63" t="s">
        <v>1006</v>
      </c>
    </row>
    <row r="15042" spans="1:2" x14ac:dyDescent="0.25">
      <c r="A15042" s="62">
        <v>60104901</v>
      </c>
      <c r="B15042" s="63" t="s">
        <v>15901</v>
      </c>
    </row>
    <row r="15043" spans="1:2" x14ac:dyDescent="0.25">
      <c r="A15043" s="62">
        <v>60104902</v>
      </c>
      <c r="B15043" s="63" t="s">
        <v>3162</v>
      </c>
    </row>
    <row r="15044" spans="1:2" x14ac:dyDescent="0.25">
      <c r="A15044" s="62">
        <v>60104903</v>
      </c>
      <c r="B15044" s="63" t="s">
        <v>13397</v>
      </c>
    </row>
    <row r="15045" spans="1:2" x14ac:dyDescent="0.25">
      <c r="A15045" s="62">
        <v>60104904</v>
      </c>
      <c r="B15045" s="63" t="s">
        <v>8293</v>
      </c>
    </row>
    <row r="15046" spans="1:2" x14ac:dyDescent="0.25">
      <c r="A15046" s="62">
        <v>60104905</v>
      </c>
      <c r="B15046" s="63" t="s">
        <v>16180</v>
      </c>
    </row>
    <row r="15047" spans="1:2" x14ac:dyDescent="0.25">
      <c r="A15047" s="62">
        <v>60104906</v>
      </c>
      <c r="B15047" s="63" t="s">
        <v>3531</v>
      </c>
    </row>
    <row r="15048" spans="1:2" x14ac:dyDescent="0.25">
      <c r="A15048" s="62">
        <v>60104907</v>
      </c>
      <c r="B15048" s="63" t="s">
        <v>8255</v>
      </c>
    </row>
    <row r="15049" spans="1:2" x14ac:dyDescent="0.25">
      <c r="A15049" s="62">
        <v>60104908</v>
      </c>
      <c r="B15049" s="63" t="s">
        <v>6382</v>
      </c>
    </row>
    <row r="15050" spans="1:2" x14ac:dyDescent="0.25">
      <c r="A15050" s="62">
        <v>60104909</v>
      </c>
      <c r="B15050" s="63" t="s">
        <v>7658</v>
      </c>
    </row>
    <row r="15051" spans="1:2" x14ac:dyDescent="0.25">
      <c r="A15051" s="62">
        <v>60104910</v>
      </c>
      <c r="B15051" s="63" t="s">
        <v>14570</v>
      </c>
    </row>
    <row r="15052" spans="1:2" x14ac:dyDescent="0.25">
      <c r="A15052" s="62">
        <v>60104911</v>
      </c>
      <c r="B15052" s="63" t="s">
        <v>2886</v>
      </c>
    </row>
    <row r="15053" spans="1:2" x14ac:dyDescent="0.25">
      <c r="A15053" s="62">
        <v>60104912</v>
      </c>
      <c r="B15053" s="63" t="s">
        <v>8965</v>
      </c>
    </row>
    <row r="15054" spans="1:2" x14ac:dyDescent="0.25">
      <c r="A15054" s="62">
        <v>60105001</v>
      </c>
      <c r="B15054" s="63" t="s">
        <v>5512</v>
      </c>
    </row>
    <row r="15055" spans="1:2" x14ac:dyDescent="0.25">
      <c r="A15055" s="62">
        <v>60105002</v>
      </c>
      <c r="B15055" s="63" t="s">
        <v>14448</v>
      </c>
    </row>
    <row r="15056" spans="1:2" x14ac:dyDescent="0.25">
      <c r="A15056" s="62">
        <v>60105003</v>
      </c>
      <c r="B15056" s="63" t="s">
        <v>12851</v>
      </c>
    </row>
    <row r="15057" spans="1:2" x14ac:dyDescent="0.25">
      <c r="A15057" s="62">
        <v>60105004</v>
      </c>
      <c r="B15057" s="63" t="s">
        <v>1348</v>
      </c>
    </row>
    <row r="15058" spans="1:2" x14ac:dyDescent="0.25">
      <c r="A15058" s="62">
        <v>60105005</v>
      </c>
      <c r="B15058" s="63" t="s">
        <v>16241</v>
      </c>
    </row>
    <row r="15059" spans="1:2" x14ac:dyDescent="0.25">
      <c r="A15059" s="62">
        <v>60105006</v>
      </c>
      <c r="B15059" s="63" t="s">
        <v>3602</v>
      </c>
    </row>
    <row r="15060" spans="1:2" x14ac:dyDescent="0.25">
      <c r="A15060" s="62">
        <v>60105101</v>
      </c>
      <c r="B15060" s="63" t="s">
        <v>3690</v>
      </c>
    </row>
    <row r="15061" spans="1:2" x14ac:dyDescent="0.25">
      <c r="A15061" s="62">
        <v>60105102</v>
      </c>
      <c r="B15061" s="63" t="s">
        <v>5113</v>
      </c>
    </row>
    <row r="15062" spans="1:2" x14ac:dyDescent="0.25">
      <c r="A15062" s="62">
        <v>60105103</v>
      </c>
      <c r="B15062" s="63" t="s">
        <v>3185</v>
      </c>
    </row>
    <row r="15063" spans="1:2" x14ac:dyDescent="0.25">
      <c r="A15063" s="62">
        <v>60105104</v>
      </c>
      <c r="B15063" s="63" t="s">
        <v>10999</v>
      </c>
    </row>
    <row r="15064" spans="1:2" x14ac:dyDescent="0.25">
      <c r="A15064" s="62">
        <v>60105201</v>
      </c>
      <c r="B15064" s="63" t="s">
        <v>16785</v>
      </c>
    </row>
    <row r="15065" spans="1:2" x14ac:dyDescent="0.25">
      <c r="A15065" s="62">
        <v>60105202</v>
      </c>
      <c r="B15065" s="63" t="s">
        <v>10298</v>
      </c>
    </row>
    <row r="15066" spans="1:2" x14ac:dyDescent="0.25">
      <c r="A15066" s="62">
        <v>60105203</v>
      </c>
      <c r="B15066" s="63" t="s">
        <v>14773</v>
      </c>
    </row>
    <row r="15067" spans="1:2" x14ac:dyDescent="0.25">
      <c r="A15067" s="62">
        <v>60105301</v>
      </c>
      <c r="B15067" s="63" t="s">
        <v>15463</v>
      </c>
    </row>
    <row r="15068" spans="1:2" x14ac:dyDescent="0.25">
      <c r="A15068" s="62">
        <v>60105302</v>
      </c>
      <c r="B15068" s="63" t="s">
        <v>15119</v>
      </c>
    </row>
    <row r="15069" spans="1:2" x14ac:dyDescent="0.25">
      <c r="A15069" s="62">
        <v>60105303</v>
      </c>
      <c r="B15069" s="63" t="s">
        <v>12679</v>
      </c>
    </row>
    <row r="15070" spans="1:2" x14ac:dyDescent="0.25">
      <c r="A15070" s="62">
        <v>60105304</v>
      </c>
      <c r="B15070" s="63" t="s">
        <v>11216</v>
      </c>
    </row>
    <row r="15071" spans="1:2" x14ac:dyDescent="0.25">
      <c r="A15071" s="62">
        <v>60105305</v>
      </c>
      <c r="B15071" s="63" t="s">
        <v>11400</v>
      </c>
    </row>
    <row r="15072" spans="1:2" x14ac:dyDescent="0.25">
      <c r="A15072" s="62">
        <v>60105306</v>
      </c>
      <c r="B15072" s="63" t="s">
        <v>10886</v>
      </c>
    </row>
    <row r="15073" spans="1:2" x14ac:dyDescent="0.25">
      <c r="A15073" s="62">
        <v>60105307</v>
      </c>
      <c r="B15073" s="63" t="s">
        <v>18789</v>
      </c>
    </row>
    <row r="15074" spans="1:2" x14ac:dyDescent="0.25">
      <c r="A15074" s="62">
        <v>60105308</v>
      </c>
      <c r="B15074" s="63" t="s">
        <v>12600</v>
      </c>
    </row>
    <row r="15075" spans="1:2" x14ac:dyDescent="0.25">
      <c r="A15075" s="62">
        <v>60105309</v>
      </c>
      <c r="B15075" s="63" t="s">
        <v>4490</v>
      </c>
    </row>
    <row r="15076" spans="1:2" x14ac:dyDescent="0.25">
      <c r="A15076" s="62">
        <v>60105401</v>
      </c>
      <c r="B15076" s="63" t="s">
        <v>6449</v>
      </c>
    </row>
    <row r="15077" spans="1:2" x14ac:dyDescent="0.25">
      <c r="A15077" s="62">
        <v>60105402</v>
      </c>
      <c r="B15077" s="63" t="s">
        <v>7317</v>
      </c>
    </row>
    <row r="15078" spans="1:2" x14ac:dyDescent="0.25">
      <c r="A15078" s="62">
        <v>60105403</v>
      </c>
      <c r="B15078" s="63" t="s">
        <v>11501</v>
      </c>
    </row>
    <row r="15079" spans="1:2" x14ac:dyDescent="0.25">
      <c r="A15079" s="62">
        <v>60105404</v>
      </c>
      <c r="B15079" s="63" t="s">
        <v>11784</v>
      </c>
    </row>
    <row r="15080" spans="1:2" x14ac:dyDescent="0.25">
      <c r="A15080" s="62">
        <v>60105405</v>
      </c>
      <c r="B15080" s="63" t="s">
        <v>1526</v>
      </c>
    </row>
    <row r="15081" spans="1:2" x14ac:dyDescent="0.25">
      <c r="A15081" s="62">
        <v>60105406</v>
      </c>
      <c r="B15081" s="63" t="s">
        <v>5322</v>
      </c>
    </row>
    <row r="15082" spans="1:2" x14ac:dyDescent="0.25">
      <c r="A15082" s="62">
        <v>60105407</v>
      </c>
      <c r="B15082" s="63" t="s">
        <v>14232</v>
      </c>
    </row>
    <row r="15083" spans="1:2" x14ac:dyDescent="0.25">
      <c r="A15083" s="62">
        <v>60105408</v>
      </c>
      <c r="B15083" s="63" t="s">
        <v>10195</v>
      </c>
    </row>
    <row r="15084" spans="1:2" x14ac:dyDescent="0.25">
      <c r="A15084" s="62">
        <v>60105409</v>
      </c>
      <c r="B15084" s="63" t="s">
        <v>11610</v>
      </c>
    </row>
    <row r="15085" spans="1:2" x14ac:dyDescent="0.25">
      <c r="A15085" s="62">
        <v>60105410</v>
      </c>
      <c r="B15085" s="63" t="s">
        <v>4206</v>
      </c>
    </row>
    <row r="15086" spans="1:2" x14ac:dyDescent="0.25">
      <c r="A15086" s="62">
        <v>60105411</v>
      </c>
      <c r="B15086" s="63" t="s">
        <v>17822</v>
      </c>
    </row>
    <row r="15087" spans="1:2" x14ac:dyDescent="0.25">
      <c r="A15087" s="62">
        <v>60105412</v>
      </c>
      <c r="B15087" s="63" t="s">
        <v>7936</v>
      </c>
    </row>
    <row r="15088" spans="1:2" x14ac:dyDescent="0.25">
      <c r="A15088" s="62">
        <v>60105413</v>
      </c>
      <c r="B15088" s="63" t="s">
        <v>1253</v>
      </c>
    </row>
    <row r="15089" spans="1:2" x14ac:dyDescent="0.25">
      <c r="A15089" s="62">
        <v>60105414</v>
      </c>
      <c r="B15089" s="63" t="s">
        <v>11218</v>
      </c>
    </row>
    <row r="15090" spans="1:2" x14ac:dyDescent="0.25">
      <c r="A15090" s="62">
        <v>60105415</v>
      </c>
      <c r="B15090" s="63" t="s">
        <v>4771</v>
      </c>
    </row>
    <row r="15091" spans="1:2" x14ac:dyDescent="0.25">
      <c r="A15091" s="62">
        <v>60105416</v>
      </c>
      <c r="B15091" s="63" t="s">
        <v>10388</v>
      </c>
    </row>
    <row r="15092" spans="1:2" x14ac:dyDescent="0.25">
      <c r="A15092" s="62">
        <v>60105417</v>
      </c>
      <c r="B15092" s="63" t="s">
        <v>1211</v>
      </c>
    </row>
    <row r="15093" spans="1:2" x14ac:dyDescent="0.25">
      <c r="A15093" s="62">
        <v>60105418</v>
      </c>
      <c r="B15093" s="63" t="s">
        <v>5831</v>
      </c>
    </row>
    <row r="15094" spans="1:2" x14ac:dyDescent="0.25">
      <c r="A15094" s="62">
        <v>60105419</v>
      </c>
      <c r="B15094" s="63" t="s">
        <v>16143</v>
      </c>
    </row>
    <row r="15095" spans="1:2" x14ac:dyDescent="0.25">
      <c r="A15095" s="62">
        <v>60105420</v>
      </c>
      <c r="B15095" s="63" t="s">
        <v>17316</v>
      </c>
    </row>
    <row r="15096" spans="1:2" x14ac:dyDescent="0.25">
      <c r="A15096" s="62">
        <v>60105421</v>
      </c>
      <c r="B15096" s="63" t="s">
        <v>12926</v>
      </c>
    </row>
    <row r="15097" spans="1:2" x14ac:dyDescent="0.25">
      <c r="A15097" s="62">
        <v>60105422</v>
      </c>
      <c r="B15097" s="63" t="s">
        <v>4592</v>
      </c>
    </row>
    <row r="15098" spans="1:2" x14ac:dyDescent="0.25">
      <c r="A15098" s="62">
        <v>60105423</v>
      </c>
      <c r="B15098" s="63" t="s">
        <v>9248</v>
      </c>
    </row>
    <row r="15099" spans="1:2" x14ac:dyDescent="0.25">
      <c r="A15099" s="62">
        <v>60105424</v>
      </c>
      <c r="B15099" s="63" t="s">
        <v>8402</v>
      </c>
    </row>
    <row r="15100" spans="1:2" x14ac:dyDescent="0.25">
      <c r="A15100" s="62">
        <v>60105425</v>
      </c>
      <c r="B15100" s="63" t="s">
        <v>6130</v>
      </c>
    </row>
    <row r="15101" spans="1:2" x14ac:dyDescent="0.25">
      <c r="A15101" s="62">
        <v>60105426</v>
      </c>
      <c r="B15101" s="63" t="s">
        <v>15552</v>
      </c>
    </row>
    <row r="15102" spans="1:2" x14ac:dyDescent="0.25">
      <c r="A15102" s="62">
        <v>60105427</v>
      </c>
      <c r="B15102" s="63" t="s">
        <v>16496</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17992</v>
      </c>
    </row>
    <row r="15106" spans="1:2" x14ac:dyDescent="0.25">
      <c r="A15106" s="62">
        <v>60105502</v>
      </c>
      <c r="B15106" s="63" t="s">
        <v>6114</v>
      </c>
    </row>
    <row r="15107" spans="1:2" x14ac:dyDescent="0.25">
      <c r="A15107" s="62">
        <v>60105503</v>
      </c>
      <c r="B15107" s="63" t="s">
        <v>6077</v>
      </c>
    </row>
    <row r="15108" spans="1:2" x14ac:dyDescent="0.25">
      <c r="A15108" s="62">
        <v>60105504</v>
      </c>
      <c r="B15108" s="63" t="s">
        <v>18817</v>
      </c>
    </row>
    <row r="15109" spans="1:2" x14ac:dyDescent="0.25">
      <c r="A15109" s="62">
        <v>60105505</v>
      </c>
      <c r="B15109" s="63" t="s">
        <v>1506</v>
      </c>
    </row>
    <row r="15110" spans="1:2" x14ac:dyDescent="0.25">
      <c r="A15110" s="62">
        <v>60105601</v>
      </c>
      <c r="B15110" s="63" t="s">
        <v>13812</v>
      </c>
    </row>
    <row r="15111" spans="1:2" x14ac:dyDescent="0.25">
      <c r="A15111" s="62">
        <v>60105602</v>
      </c>
      <c r="B15111" s="63" t="s">
        <v>13014</v>
      </c>
    </row>
    <row r="15112" spans="1:2" x14ac:dyDescent="0.25">
      <c r="A15112" s="62">
        <v>60105603</v>
      </c>
      <c r="B15112" s="63" t="s">
        <v>9470</v>
      </c>
    </row>
    <row r="15113" spans="1:2" x14ac:dyDescent="0.25">
      <c r="A15113" s="62">
        <v>60105604</v>
      </c>
      <c r="B15113" s="63" t="s">
        <v>17890</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5937</v>
      </c>
    </row>
    <row r="15117" spans="1:2" x14ac:dyDescent="0.25">
      <c r="A15117" s="62">
        <v>60105608</v>
      </c>
      <c r="B15117" s="63" t="s">
        <v>11337</v>
      </c>
    </row>
    <row r="15118" spans="1:2" x14ac:dyDescent="0.25">
      <c r="A15118" s="62">
        <v>60105609</v>
      </c>
      <c r="B15118" s="63" t="s">
        <v>3117</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5292</v>
      </c>
    </row>
    <row r="15122" spans="1:2" x14ac:dyDescent="0.25">
      <c r="A15122" s="62">
        <v>60105613</v>
      </c>
      <c r="B15122" s="63" t="s">
        <v>9897</v>
      </c>
    </row>
    <row r="15123" spans="1:2" x14ac:dyDescent="0.25">
      <c r="A15123" s="62">
        <v>60105614</v>
      </c>
      <c r="B15123" s="63" t="s">
        <v>10290</v>
      </c>
    </row>
    <row r="15124" spans="1:2" x14ac:dyDescent="0.25">
      <c r="A15124" s="62">
        <v>60105615</v>
      </c>
      <c r="B15124" s="63" t="s">
        <v>1023</v>
      </c>
    </row>
    <row r="15125" spans="1:2" x14ac:dyDescent="0.25">
      <c r="A15125" s="62">
        <v>60105616</v>
      </c>
      <c r="B15125" s="63" t="s">
        <v>12390</v>
      </c>
    </row>
    <row r="15126" spans="1:2" x14ac:dyDescent="0.25">
      <c r="A15126" s="62">
        <v>60105617</v>
      </c>
      <c r="B15126" s="63" t="s">
        <v>5271</v>
      </c>
    </row>
    <row r="15127" spans="1:2" x14ac:dyDescent="0.25">
      <c r="A15127" s="62">
        <v>60105618</v>
      </c>
      <c r="B15127" s="63" t="s">
        <v>10442</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2238</v>
      </c>
    </row>
    <row r="15133" spans="1:2" x14ac:dyDescent="0.25">
      <c r="A15133" s="62">
        <v>60105624</v>
      </c>
      <c r="B15133" s="63" t="s">
        <v>14687</v>
      </c>
    </row>
    <row r="15134" spans="1:2" x14ac:dyDescent="0.25">
      <c r="A15134" s="62">
        <v>60105625</v>
      </c>
      <c r="B15134" s="63" t="s">
        <v>3322</v>
      </c>
    </row>
    <row r="15135" spans="1:2" x14ac:dyDescent="0.25">
      <c r="A15135" s="62">
        <v>60105626</v>
      </c>
      <c r="B15135" s="63" t="s">
        <v>398</v>
      </c>
    </row>
    <row r="15136" spans="1:2" x14ac:dyDescent="0.25">
      <c r="A15136" s="62">
        <v>60105701</v>
      </c>
      <c r="B15136" s="63" t="s">
        <v>10034</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7243</v>
      </c>
    </row>
    <row r="15140" spans="1:2" x14ac:dyDescent="0.25">
      <c r="A15140" s="62">
        <v>60105705</v>
      </c>
      <c r="B15140" s="63" t="s">
        <v>18565</v>
      </c>
    </row>
    <row r="15141" spans="1:2" x14ac:dyDescent="0.25">
      <c r="A15141" s="62">
        <v>60105801</v>
      </c>
      <c r="B15141" s="63" t="s">
        <v>3277</v>
      </c>
    </row>
    <row r="15142" spans="1:2" x14ac:dyDescent="0.25">
      <c r="A15142" s="62">
        <v>60105802</v>
      </c>
      <c r="B15142" s="63" t="s">
        <v>9060</v>
      </c>
    </row>
    <row r="15143" spans="1:2" x14ac:dyDescent="0.25">
      <c r="A15143" s="62">
        <v>60105803</v>
      </c>
      <c r="B15143" s="63" t="s">
        <v>3124</v>
      </c>
    </row>
    <row r="15144" spans="1:2" x14ac:dyDescent="0.25">
      <c r="A15144" s="62">
        <v>60105804</v>
      </c>
      <c r="B15144" s="63" t="s">
        <v>15422</v>
      </c>
    </row>
    <row r="15145" spans="1:2" x14ac:dyDescent="0.25">
      <c r="A15145" s="62">
        <v>60105805</v>
      </c>
      <c r="B15145" s="63" t="s">
        <v>10487</v>
      </c>
    </row>
    <row r="15146" spans="1:2" x14ac:dyDescent="0.25">
      <c r="A15146" s="62">
        <v>60105806</v>
      </c>
      <c r="B15146" s="63" t="s">
        <v>13085</v>
      </c>
    </row>
    <row r="15147" spans="1:2" x14ac:dyDescent="0.25">
      <c r="A15147" s="62">
        <v>60105807</v>
      </c>
      <c r="B15147" s="63" t="s">
        <v>1743</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9657</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6106</v>
      </c>
    </row>
    <row r="15154" spans="1:2" x14ac:dyDescent="0.25">
      <c r="A15154" s="62">
        <v>60105903</v>
      </c>
      <c r="B15154" s="63" t="s">
        <v>7884</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14249</v>
      </c>
    </row>
    <row r="15158" spans="1:2" x14ac:dyDescent="0.25">
      <c r="A15158" s="62">
        <v>60105907</v>
      </c>
      <c r="B15158" s="63" t="s">
        <v>11209</v>
      </c>
    </row>
    <row r="15159" spans="1:2" x14ac:dyDescent="0.25">
      <c r="A15159" s="62">
        <v>60105908</v>
      </c>
      <c r="B15159" s="63" t="s">
        <v>9864</v>
      </c>
    </row>
    <row r="15160" spans="1:2" x14ac:dyDescent="0.25">
      <c r="A15160" s="62">
        <v>60105909</v>
      </c>
      <c r="B15160" s="63" t="s">
        <v>7732</v>
      </c>
    </row>
    <row r="15161" spans="1:2" x14ac:dyDescent="0.25">
      <c r="A15161" s="62">
        <v>60105910</v>
      </c>
      <c r="B15161" s="63" t="s">
        <v>16342</v>
      </c>
    </row>
    <row r="15162" spans="1:2" x14ac:dyDescent="0.25">
      <c r="A15162" s="62">
        <v>60105911</v>
      </c>
      <c r="B15162" s="63" t="s">
        <v>2033</v>
      </c>
    </row>
    <row r="15163" spans="1:2" x14ac:dyDescent="0.25">
      <c r="A15163" s="62">
        <v>60105912</v>
      </c>
      <c r="B15163" s="63" t="s">
        <v>16881</v>
      </c>
    </row>
    <row r="15164" spans="1:2" x14ac:dyDescent="0.25">
      <c r="A15164" s="62">
        <v>60105913</v>
      </c>
      <c r="B15164" s="63" t="s">
        <v>8289</v>
      </c>
    </row>
    <row r="15165" spans="1:2" x14ac:dyDescent="0.25">
      <c r="A15165" s="62">
        <v>60105914</v>
      </c>
      <c r="B15165" s="63" t="s">
        <v>2639</v>
      </c>
    </row>
    <row r="15166" spans="1:2" x14ac:dyDescent="0.25">
      <c r="A15166" s="62">
        <v>60105915</v>
      </c>
      <c r="B15166" s="63" t="s">
        <v>4674</v>
      </c>
    </row>
    <row r="15167" spans="1:2" x14ac:dyDescent="0.25">
      <c r="A15167" s="62">
        <v>60105916</v>
      </c>
      <c r="B15167" s="63" t="s">
        <v>9569</v>
      </c>
    </row>
    <row r="15168" spans="1:2" x14ac:dyDescent="0.25">
      <c r="A15168" s="62">
        <v>60105917</v>
      </c>
      <c r="B15168" s="63" t="s">
        <v>5083</v>
      </c>
    </row>
    <row r="15169" spans="1:2" x14ac:dyDescent="0.25">
      <c r="A15169" s="62">
        <v>60105918</v>
      </c>
      <c r="B15169" s="63" t="s">
        <v>7718</v>
      </c>
    </row>
    <row r="15170" spans="1:2" x14ac:dyDescent="0.25">
      <c r="A15170" s="62">
        <v>60105919</v>
      </c>
      <c r="B15170" s="63" t="s">
        <v>14214</v>
      </c>
    </row>
    <row r="15171" spans="1:2" x14ac:dyDescent="0.25">
      <c r="A15171" s="62">
        <v>60106001</v>
      </c>
      <c r="B15171" s="63" t="s">
        <v>1795</v>
      </c>
    </row>
    <row r="15172" spans="1:2" x14ac:dyDescent="0.25">
      <c r="A15172" s="62">
        <v>60106002</v>
      </c>
      <c r="B15172" s="63" t="s">
        <v>575</v>
      </c>
    </row>
    <row r="15173" spans="1:2" x14ac:dyDescent="0.25">
      <c r="A15173" s="62">
        <v>60106003</v>
      </c>
      <c r="B15173" s="63" t="s">
        <v>14465</v>
      </c>
    </row>
    <row r="15174" spans="1:2" x14ac:dyDescent="0.25">
      <c r="A15174" s="62">
        <v>60106004</v>
      </c>
      <c r="B15174" s="63" t="s">
        <v>1952</v>
      </c>
    </row>
    <row r="15175" spans="1:2" x14ac:dyDescent="0.25">
      <c r="A15175" s="62">
        <v>60106101</v>
      </c>
      <c r="B15175" s="63" t="s">
        <v>9619</v>
      </c>
    </row>
    <row r="15176" spans="1:2" x14ac:dyDescent="0.25">
      <c r="A15176" s="62">
        <v>60106102</v>
      </c>
      <c r="B15176" s="63" t="s">
        <v>17876</v>
      </c>
    </row>
    <row r="15177" spans="1:2" x14ac:dyDescent="0.25">
      <c r="A15177" s="62">
        <v>60106103</v>
      </c>
      <c r="B15177" s="63" t="s">
        <v>2750</v>
      </c>
    </row>
    <row r="15178" spans="1:2" x14ac:dyDescent="0.25">
      <c r="A15178" s="62">
        <v>60106104</v>
      </c>
      <c r="B15178" s="63" t="s">
        <v>6301</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6486</v>
      </c>
    </row>
    <row r="15182" spans="1:2" x14ac:dyDescent="0.25">
      <c r="A15182" s="62">
        <v>60106108</v>
      </c>
      <c r="B15182" s="63" t="s">
        <v>8959</v>
      </c>
    </row>
    <row r="15183" spans="1:2" x14ac:dyDescent="0.25">
      <c r="A15183" s="62">
        <v>60106109</v>
      </c>
      <c r="B15183" s="63" t="s">
        <v>10391</v>
      </c>
    </row>
    <row r="15184" spans="1:2" x14ac:dyDescent="0.25">
      <c r="A15184" s="62">
        <v>60106201</v>
      </c>
      <c r="B15184" s="63" t="s">
        <v>3036</v>
      </c>
    </row>
    <row r="15185" spans="1:2" x14ac:dyDescent="0.25">
      <c r="A15185" s="62">
        <v>60106202</v>
      </c>
      <c r="B15185" s="63" t="s">
        <v>9262</v>
      </c>
    </row>
    <row r="15186" spans="1:2" x14ac:dyDescent="0.25">
      <c r="A15186" s="62">
        <v>60106203</v>
      </c>
      <c r="B15186" s="63" t="s">
        <v>4513</v>
      </c>
    </row>
    <row r="15187" spans="1:2" x14ac:dyDescent="0.25">
      <c r="A15187" s="62">
        <v>60106204</v>
      </c>
      <c r="B15187" s="63" t="s">
        <v>16982</v>
      </c>
    </row>
    <row r="15188" spans="1:2" x14ac:dyDescent="0.25">
      <c r="A15188" s="62">
        <v>60106205</v>
      </c>
      <c r="B15188" s="63" t="s">
        <v>3585</v>
      </c>
    </row>
    <row r="15189" spans="1:2" x14ac:dyDescent="0.25">
      <c r="A15189" s="62">
        <v>60106206</v>
      </c>
      <c r="B15189" s="63" t="s">
        <v>12516</v>
      </c>
    </row>
    <row r="15190" spans="1:2" x14ac:dyDescent="0.25">
      <c r="A15190" s="62">
        <v>60106207</v>
      </c>
      <c r="B15190" s="63" t="s">
        <v>1992</v>
      </c>
    </row>
    <row r="15191" spans="1:2" x14ac:dyDescent="0.25">
      <c r="A15191" s="62">
        <v>60106208</v>
      </c>
      <c r="B15191" s="63" t="s">
        <v>3829</v>
      </c>
    </row>
    <row r="15192" spans="1:2" x14ac:dyDescent="0.25">
      <c r="A15192" s="62">
        <v>60106209</v>
      </c>
      <c r="B15192" s="63" t="s">
        <v>2611</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1309</v>
      </c>
    </row>
    <row r="15196" spans="1:2" x14ac:dyDescent="0.25">
      <c r="A15196" s="62">
        <v>60106213</v>
      </c>
      <c r="B15196" s="63" t="s">
        <v>14299</v>
      </c>
    </row>
    <row r="15197" spans="1:2" x14ac:dyDescent="0.25">
      <c r="A15197" s="62">
        <v>60106214</v>
      </c>
      <c r="B15197" s="63" t="s">
        <v>6615</v>
      </c>
    </row>
    <row r="15198" spans="1:2" x14ac:dyDescent="0.25">
      <c r="A15198" s="62">
        <v>60106215</v>
      </c>
      <c r="B15198" s="63" t="s">
        <v>4887</v>
      </c>
    </row>
    <row r="15199" spans="1:2" x14ac:dyDescent="0.25">
      <c r="A15199" s="62">
        <v>60106301</v>
      </c>
      <c r="B15199" s="63" t="s">
        <v>7967</v>
      </c>
    </row>
    <row r="15200" spans="1:2" x14ac:dyDescent="0.25">
      <c r="A15200" s="62">
        <v>60106302</v>
      </c>
      <c r="B15200" s="63" t="s">
        <v>9306</v>
      </c>
    </row>
    <row r="15201" spans="1:2" x14ac:dyDescent="0.25">
      <c r="A15201" s="62">
        <v>60106401</v>
      </c>
      <c r="B15201" s="63" t="s">
        <v>3171</v>
      </c>
    </row>
    <row r="15202" spans="1:2" x14ac:dyDescent="0.25">
      <c r="A15202" s="62">
        <v>60106402</v>
      </c>
      <c r="B15202" s="63" t="s">
        <v>9513</v>
      </c>
    </row>
    <row r="15203" spans="1:2" x14ac:dyDescent="0.25">
      <c r="A15203" s="62">
        <v>60111001</v>
      </c>
      <c r="B15203" s="63" t="s">
        <v>8408</v>
      </c>
    </row>
    <row r="15204" spans="1:2" x14ac:dyDescent="0.25">
      <c r="A15204" s="62">
        <v>60111002</v>
      </c>
      <c r="B15204" s="63" t="s">
        <v>8539</v>
      </c>
    </row>
    <row r="15205" spans="1:2" x14ac:dyDescent="0.25">
      <c r="A15205" s="62">
        <v>60111003</v>
      </c>
      <c r="B15205" s="63" t="s">
        <v>4831</v>
      </c>
    </row>
    <row r="15206" spans="1:2" x14ac:dyDescent="0.25">
      <c r="A15206" s="62">
        <v>60111004</v>
      </c>
      <c r="B15206" s="63" t="s">
        <v>9596</v>
      </c>
    </row>
    <row r="15207" spans="1:2" x14ac:dyDescent="0.25">
      <c r="A15207" s="62">
        <v>60111005</v>
      </c>
      <c r="B15207" s="63" t="s">
        <v>9297</v>
      </c>
    </row>
    <row r="15208" spans="1:2" x14ac:dyDescent="0.25">
      <c r="A15208" s="62">
        <v>60111101</v>
      </c>
      <c r="B15208" s="63" t="s">
        <v>9914</v>
      </c>
    </row>
    <row r="15209" spans="1:2" x14ac:dyDescent="0.25">
      <c r="A15209" s="62">
        <v>60111102</v>
      </c>
      <c r="B15209" s="63" t="s">
        <v>1865</v>
      </c>
    </row>
    <row r="15210" spans="1:2" x14ac:dyDescent="0.25">
      <c r="A15210" s="62">
        <v>60111103</v>
      </c>
      <c r="B15210" s="63" t="s">
        <v>6504</v>
      </c>
    </row>
    <row r="15211" spans="1:2" x14ac:dyDescent="0.25">
      <c r="A15211" s="62">
        <v>60111104</v>
      </c>
      <c r="B15211" s="63" t="s">
        <v>3135</v>
      </c>
    </row>
    <row r="15212" spans="1:2" x14ac:dyDescent="0.25">
      <c r="A15212" s="62">
        <v>60111105</v>
      </c>
      <c r="B15212" s="63" t="s">
        <v>1798</v>
      </c>
    </row>
    <row r="15213" spans="1:2" x14ac:dyDescent="0.25">
      <c r="A15213" s="62">
        <v>60111106</v>
      </c>
      <c r="B15213" s="63" t="s">
        <v>3573</v>
      </c>
    </row>
    <row r="15214" spans="1:2" x14ac:dyDescent="0.25">
      <c r="A15214" s="62">
        <v>60111107</v>
      </c>
      <c r="B15214" s="63" t="s">
        <v>16511</v>
      </c>
    </row>
    <row r="15215" spans="1:2" x14ac:dyDescent="0.25">
      <c r="A15215" s="62">
        <v>60111108</v>
      </c>
      <c r="B15215" s="63" t="s">
        <v>15173</v>
      </c>
    </row>
    <row r="15216" spans="1:2" x14ac:dyDescent="0.25">
      <c r="A15216" s="62">
        <v>60111109</v>
      </c>
      <c r="B15216" s="63" t="s">
        <v>14892</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13443</v>
      </c>
    </row>
    <row r="15220" spans="1:2" x14ac:dyDescent="0.25">
      <c r="A15220" s="62">
        <v>60111204</v>
      </c>
      <c r="B15220" s="63" t="s">
        <v>2489</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5210</v>
      </c>
    </row>
    <row r="15224" spans="1:2" x14ac:dyDescent="0.25">
      <c r="A15224" s="62">
        <v>60111208</v>
      </c>
      <c r="B15224" s="63" t="s">
        <v>6284</v>
      </c>
    </row>
    <row r="15225" spans="1:2" x14ac:dyDescent="0.25">
      <c r="A15225" s="62">
        <v>60111301</v>
      </c>
      <c r="B15225" s="63" t="s">
        <v>17930</v>
      </c>
    </row>
    <row r="15226" spans="1:2" x14ac:dyDescent="0.25">
      <c r="A15226" s="62">
        <v>60111302</v>
      </c>
      <c r="B15226" s="63" t="s">
        <v>14815</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2898</v>
      </c>
    </row>
    <row r="15230" spans="1:2" x14ac:dyDescent="0.25">
      <c r="A15230" s="62">
        <v>60111306</v>
      </c>
      <c r="B15230" s="63" t="s">
        <v>2547</v>
      </c>
    </row>
    <row r="15231" spans="1:2" x14ac:dyDescent="0.25">
      <c r="A15231" s="62">
        <v>60111401</v>
      </c>
      <c r="B15231" s="63" t="s">
        <v>2318</v>
      </c>
    </row>
    <row r="15232" spans="1:2" x14ac:dyDescent="0.25">
      <c r="A15232" s="62">
        <v>60111402</v>
      </c>
      <c r="B15232" s="63" t="s">
        <v>11126</v>
      </c>
    </row>
    <row r="15233" spans="1:2" x14ac:dyDescent="0.25">
      <c r="A15233" s="62">
        <v>60111403</v>
      </c>
      <c r="B15233" s="63" t="s">
        <v>2540</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16061</v>
      </c>
    </row>
    <row r="15238" spans="1:2" x14ac:dyDescent="0.25">
      <c r="A15238" s="62">
        <v>60111409</v>
      </c>
      <c r="B15238" s="63" t="s">
        <v>10579</v>
      </c>
    </row>
    <row r="15239" spans="1:2" x14ac:dyDescent="0.25">
      <c r="A15239" s="62">
        <v>60111410</v>
      </c>
      <c r="B15239" s="63" t="s">
        <v>17848</v>
      </c>
    </row>
    <row r="15240" spans="1:2" x14ac:dyDescent="0.25">
      <c r="A15240" s="62">
        <v>60111411</v>
      </c>
      <c r="B15240" s="63" t="s">
        <v>14016</v>
      </c>
    </row>
    <row r="15241" spans="1:2" x14ac:dyDescent="0.25">
      <c r="A15241" s="62">
        <v>60121001</v>
      </c>
      <c r="B15241" s="63" t="s">
        <v>17274</v>
      </c>
    </row>
    <row r="15242" spans="1:2" x14ac:dyDescent="0.25">
      <c r="A15242" s="62">
        <v>60121002</v>
      </c>
      <c r="B15242" s="63" t="s">
        <v>6818</v>
      </c>
    </row>
    <row r="15243" spans="1:2" x14ac:dyDescent="0.25">
      <c r="A15243" s="62">
        <v>60121003</v>
      </c>
      <c r="B15243" s="63" t="s">
        <v>9324</v>
      </c>
    </row>
    <row r="15244" spans="1:2" x14ac:dyDescent="0.25">
      <c r="A15244" s="62">
        <v>60121004</v>
      </c>
      <c r="B15244" s="63" t="s">
        <v>32</v>
      </c>
    </row>
    <row r="15245" spans="1:2" x14ac:dyDescent="0.25">
      <c r="A15245" s="62">
        <v>60121005</v>
      </c>
      <c r="B15245" s="63" t="s">
        <v>9273</v>
      </c>
    </row>
    <row r="15246" spans="1:2" x14ac:dyDescent="0.25">
      <c r="A15246" s="62">
        <v>60121006</v>
      </c>
      <c r="B15246" s="63" t="s">
        <v>3754</v>
      </c>
    </row>
    <row r="15247" spans="1:2" x14ac:dyDescent="0.25">
      <c r="A15247" s="62">
        <v>60121007</v>
      </c>
      <c r="B15247" s="63" t="s">
        <v>16069</v>
      </c>
    </row>
    <row r="15248" spans="1:2" x14ac:dyDescent="0.25">
      <c r="A15248" s="62">
        <v>60121008</v>
      </c>
      <c r="B15248" s="63" t="s">
        <v>3</v>
      </c>
    </row>
    <row r="15249" spans="1:2" x14ac:dyDescent="0.25">
      <c r="A15249" s="62">
        <v>60121009</v>
      </c>
      <c r="B15249" s="63" t="s">
        <v>14146</v>
      </c>
    </row>
    <row r="15250" spans="1:2" x14ac:dyDescent="0.25">
      <c r="A15250" s="62">
        <v>60121010</v>
      </c>
      <c r="B15250" s="63" t="s">
        <v>6916</v>
      </c>
    </row>
    <row r="15251" spans="1:2" x14ac:dyDescent="0.25">
      <c r="A15251" s="62">
        <v>60121011</v>
      </c>
      <c r="B15251" s="63" t="s">
        <v>13697</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7209</v>
      </c>
    </row>
    <row r="15256" spans="1:2" x14ac:dyDescent="0.25">
      <c r="A15256" s="62">
        <v>60121104</v>
      </c>
      <c r="B15256" s="63" t="s">
        <v>16918</v>
      </c>
    </row>
    <row r="15257" spans="1:2" x14ac:dyDescent="0.25">
      <c r="A15257" s="62">
        <v>60121105</v>
      </c>
      <c r="B15257" s="63" t="s">
        <v>10214</v>
      </c>
    </row>
    <row r="15258" spans="1:2" x14ac:dyDescent="0.25">
      <c r="A15258" s="62">
        <v>60121106</v>
      </c>
      <c r="B15258" s="63" t="s">
        <v>9052</v>
      </c>
    </row>
    <row r="15259" spans="1:2" x14ac:dyDescent="0.25">
      <c r="A15259" s="62">
        <v>60121107</v>
      </c>
      <c r="B15259" s="63" t="s">
        <v>4441</v>
      </c>
    </row>
    <row r="15260" spans="1:2" x14ac:dyDescent="0.25">
      <c r="A15260" s="62">
        <v>60121108</v>
      </c>
      <c r="B15260" s="63" t="s">
        <v>18097</v>
      </c>
    </row>
    <row r="15261" spans="1:2" x14ac:dyDescent="0.25">
      <c r="A15261" s="62">
        <v>60121109</v>
      </c>
      <c r="B15261" s="63" t="s">
        <v>1144</v>
      </c>
    </row>
    <row r="15262" spans="1:2" x14ac:dyDescent="0.25">
      <c r="A15262" s="62">
        <v>60121110</v>
      </c>
      <c r="B15262" s="63" t="s">
        <v>6642</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6568</v>
      </c>
    </row>
    <row r="15266" spans="1:2" x14ac:dyDescent="0.25">
      <c r="A15266" s="62">
        <v>60121114</v>
      </c>
      <c r="B15266" s="63" t="s">
        <v>17436</v>
      </c>
    </row>
    <row r="15267" spans="1:2" x14ac:dyDescent="0.25">
      <c r="A15267" s="62">
        <v>60121115</v>
      </c>
      <c r="B15267" s="63" t="s">
        <v>16735</v>
      </c>
    </row>
    <row r="15268" spans="1:2" x14ac:dyDescent="0.25">
      <c r="A15268" s="62">
        <v>60121116</v>
      </c>
      <c r="B15268" s="63" t="s">
        <v>4677</v>
      </c>
    </row>
    <row r="15269" spans="1:2" x14ac:dyDescent="0.25">
      <c r="A15269" s="62">
        <v>60121117</v>
      </c>
      <c r="B15269" s="63" t="s">
        <v>14281</v>
      </c>
    </row>
    <row r="15270" spans="1:2" x14ac:dyDescent="0.25">
      <c r="A15270" s="62">
        <v>60121118</v>
      </c>
      <c r="B15270" s="63" t="s">
        <v>2514</v>
      </c>
    </row>
    <row r="15271" spans="1:2" x14ac:dyDescent="0.25">
      <c r="A15271" s="62">
        <v>60121119</v>
      </c>
      <c r="B15271" s="63" t="s">
        <v>3443</v>
      </c>
    </row>
    <row r="15272" spans="1:2" x14ac:dyDescent="0.25">
      <c r="A15272" s="62">
        <v>60121120</v>
      </c>
      <c r="B15272" s="63" t="s">
        <v>3018</v>
      </c>
    </row>
    <row r="15273" spans="1:2" x14ac:dyDescent="0.25">
      <c r="A15273" s="62">
        <v>60121121</v>
      </c>
      <c r="B15273" s="63" t="s">
        <v>9776</v>
      </c>
    </row>
    <row r="15274" spans="1:2" x14ac:dyDescent="0.25">
      <c r="A15274" s="62">
        <v>60121123</v>
      </c>
      <c r="B15274" s="63" t="s">
        <v>7390</v>
      </c>
    </row>
    <row r="15275" spans="1:2" x14ac:dyDescent="0.25">
      <c r="A15275" s="62">
        <v>60121124</v>
      </c>
      <c r="B15275" s="63" t="s">
        <v>7172</v>
      </c>
    </row>
    <row r="15276" spans="1:2" x14ac:dyDescent="0.25">
      <c r="A15276" s="62">
        <v>60121125</v>
      </c>
      <c r="B15276" s="63" t="s">
        <v>3772</v>
      </c>
    </row>
    <row r="15277" spans="1:2" x14ac:dyDescent="0.25">
      <c r="A15277" s="62">
        <v>60121126</v>
      </c>
      <c r="B15277" s="63" t="s">
        <v>685</v>
      </c>
    </row>
    <row r="15278" spans="1:2" x14ac:dyDescent="0.25">
      <c r="A15278" s="62">
        <v>60121127</v>
      </c>
      <c r="B15278" s="63" t="s">
        <v>13830</v>
      </c>
    </row>
    <row r="15279" spans="1:2" x14ac:dyDescent="0.25">
      <c r="A15279" s="62">
        <v>60121128</v>
      </c>
      <c r="B15279" s="63" t="s">
        <v>18111</v>
      </c>
    </row>
    <row r="15280" spans="1:2" x14ac:dyDescent="0.25">
      <c r="A15280" s="62">
        <v>60121129</v>
      </c>
      <c r="B15280" s="63" t="s">
        <v>2803</v>
      </c>
    </row>
    <row r="15281" spans="1:2" x14ac:dyDescent="0.25">
      <c r="A15281" s="62">
        <v>60121130</v>
      </c>
      <c r="B15281" s="63" t="s">
        <v>15284</v>
      </c>
    </row>
    <row r="15282" spans="1:2" x14ac:dyDescent="0.25">
      <c r="A15282" s="62">
        <v>60121131</v>
      </c>
      <c r="B15282" s="63" t="s">
        <v>4012</v>
      </c>
    </row>
    <row r="15283" spans="1:2" x14ac:dyDescent="0.25">
      <c r="A15283" s="62">
        <v>60121132</v>
      </c>
      <c r="B15283" s="63" t="s">
        <v>9738</v>
      </c>
    </row>
    <row r="15284" spans="1:2" x14ac:dyDescent="0.25">
      <c r="A15284" s="62">
        <v>60121133</v>
      </c>
      <c r="B15284" s="63" t="s">
        <v>12762</v>
      </c>
    </row>
    <row r="15285" spans="1:2" x14ac:dyDescent="0.25">
      <c r="A15285" s="62">
        <v>60121134</v>
      </c>
      <c r="B15285" s="63" t="s">
        <v>16322</v>
      </c>
    </row>
    <row r="15286" spans="1:2" x14ac:dyDescent="0.25">
      <c r="A15286" s="62">
        <v>60121135</v>
      </c>
      <c r="B15286" s="63" t="s">
        <v>6538</v>
      </c>
    </row>
    <row r="15287" spans="1:2" x14ac:dyDescent="0.25">
      <c r="A15287" s="62">
        <v>60121136</v>
      </c>
      <c r="B15287" s="63" t="s">
        <v>14225</v>
      </c>
    </row>
    <row r="15288" spans="1:2" x14ac:dyDescent="0.25">
      <c r="A15288" s="62">
        <v>60121137</v>
      </c>
      <c r="B15288" s="63" t="s">
        <v>11654</v>
      </c>
    </row>
    <row r="15289" spans="1:2" x14ac:dyDescent="0.25">
      <c r="A15289" s="62">
        <v>60121138</v>
      </c>
      <c r="B15289" s="63" t="s">
        <v>6278</v>
      </c>
    </row>
    <row r="15290" spans="1:2" x14ac:dyDescent="0.25">
      <c r="A15290" s="62">
        <v>60121139</v>
      </c>
      <c r="B15290" s="63" t="s">
        <v>10460</v>
      </c>
    </row>
    <row r="15291" spans="1:2" x14ac:dyDescent="0.25">
      <c r="A15291" s="62">
        <v>60121140</v>
      </c>
      <c r="B15291" s="63" t="s">
        <v>7447</v>
      </c>
    </row>
    <row r="15292" spans="1:2" x14ac:dyDescent="0.25">
      <c r="A15292" s="62">
        <v>60121141</v>
      </c>
      <c r="B15292" s="63" t="s">
        <v>13470</v>
      </c>
    </row>
    <row r="15293" spans="1:2" x14ac:dyDescent="0.25">
      <c r="A15293" s="62">
        <v>60121142</v>
      </c>
      <c r="B15293" s="63" t="s">
        <v>5303</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6717</v>
      </c>
    </row>
    <row r="15297" spans="1:2" x14ac:dyDescent="0.25">
      <c r="A15297" s="62">
        <v>60121146</v>
      </c>
      <c r="B15297" s="63" t="s">
        <v>15961</v>
      </c>
    </row>
    <row r="15298" spans="1:2" x14ac:dyDescent="0.25">
      <c r="A15298" s="62">
        <v>60121147</v>
      </c>
      <c r="B15298" s="63" t="s">
        <v>4354</v>
      </c>
    </row>
    <row r="15299" spans="1:2" x14ac:dyDescent="0.25">
      <c r="A15299" s="62">
        <v>60121148</v>
      </c>
      <c r="B15299" s="63" t="s">
        <v>6700</v>
      </c>
    </row>
    <row r="15300" spans="1:2" x14ac:dyDescent="0.25">
      <c r="A15300" s="62">
        <v>60121149</v>
      </c>
      <c r="B15300" s="63" t="s">
        <v>3437</v>
      </c>
    </row>
    <row r="15301" spans="1:2" x14ac:dyDescent="0.25">
      <c r="A15301" s="62">
        <v>60121150</v>
      </c>
      <c r="B15301" s="63" t="s">
        <v>13931</v>
      </c>
    </row>
    <row r="15302" spans="1:2" x14ac:dyDescent="0.25">
      <c r="A15302" s="62">
        <v>60121151</v>
      </c>
      <c r="B15302" s="63" t="s">
        <v>16509</v>
      </c>
    </row>
    <row r="15303" spans="1:2" x14ac:dyDescent="0.25">
      <c r="A15303" s="62">
        <v>60121152</v>
      </c>
      <c r="B15303" s="63" t="s">
        <v>8478</v>
      </c>
    </row>
    <row r="15304" spans="1:2" x14ac:dyDescent="0.25">
      <c r="A15304" s="62">
        <v>60121153</v>
      </c>
      <c r="B15304" s="63" t="s">
        <v>18522</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2009</v>
      </c>
    </row>
    <row r="15309" spans="1:2" x14ac:dyDescent="0.25">
      <c r="A15309" s="62">
        <v>60121205</v>
      </c>
      <c r="B15309" s="63" t="s">
        <v>11751</v>
      </c>
    </row>
    <row r="15310" spans="1:2" x14ac:dyDescent="0.25">
      <c r="A15310" s="62">
        <v>60121206</v>
      </c>
      <c r="B15310" s="63" t="s">
        <v>17009</v>
      </c>
    </row>
    <row r="15311" spans="1:2" x14ac:dyDescent="0.25">
      <c r="A15311" s="62">
        <v>60121207</v>
      </c>
      <c r="B15311" s="63" t="s">
        <v>10239</v>
      </c>
    </row>
    <row r="15312" spans="1:2" x14ac:dyDescent="0.25">
      <c r="A15312" s="62">
        <v>60121208</v>
      </c>
      <c r="B15312" s="63" t="s">
        <v>7895</v>
      </c>
    </row>
    <row r="15313" spans="1:2" x14ac:dyDescent="0.25">
      <c r="A15313" s="62">
        <v>60121209</v>
      </c>
      <c r="B15313" s="63" t="s">
        <v>3001</v>
      </c>
    </row>
    <row r="15314" spans="1:2" x14ac:dyDescent="0.25">
      <c r="A15314" s="62">
        <v>60121210</v>
      </c>
      <c r="B15314" s="63" t="s">
        <v>1143</v>
      </c>
    </row>
    <row r="15315" spans="1:2" x14ac:dyDescent="0.25">
      <c r="A15315" s="62">
        <v>60121211</v>
      </c>
      <c r="B15315" s="63" t="s">
        <v>985</v>
      </c>
    </row>
    <row r="15316" spans="1:2" x14ac:dyDescent="0.25">
      <c r="A15316" s="62">
        <v>60121212</v>
      </c>
      <c r="B15316" s="63" t="s">
        <v>5944</v>
      </c>
    </row>
    <row r="15317" spans="1:2" x14ac:dyDescent="0.25">
      <c r="A15317" s="62">
        <v>60121213</v>
      </c>
      <c r="B15317" s="63" t="s">
        <v>10162</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12107</v>
      </c>
    </row>
    <row r="15321" spans="1:2" x14ac:dyDescent="0.25">
      <c r="A15321" s="62">
        <v>60121217</v>
      </c>
      <c r="B15321" s="63" t="s">
        <v>8527</v>
      </c>
    </row>
    <row r="15322" spans="1:2" x14ac:dyDescent="0.25">
      <c r="A15322" s="62">
        <v>60121218</v>
      </c>
      <c r="B15322" s="63" t="s">
        <v>3002</v>
      </c>
    </row>
    <row r="15323" spans="1:2" x14ac:dyDescent="0.25">
      <c r="A15323" s="62">
        <v>60121219</v>
      </c>
      <c r="B15323" s="63" t="s">
        <v>13555</v>
      </c>
    </row>
    <row r="15324" spans="1:2" x14ac:dyDescent="0.25">
      <c r="A15324" s="62">
        <v>60121220</v>
      </c>
      <c r="B15324" s="63" t="s">
        <v>15393</v>
      </c>
    </row>
    <row r="15325" spans="1:2" x14ac:dyDescent="0.25">
      <c r="A15325" s="62">
        <v>60121221</v>
      </c>
      <c r="B15325" s="63" t="s">
        <v>14343</v>
      </c>
    </row>
    <row r="15326" spans="1:2" x14ac:dyDescent="0.25">
      <c r="A15326" s="62">
        <v>60121222</v>
      </c>
      <c r="B15326" s="63" t="s">
        <v>7789</v>
      </c>
    </row>
    <row r="15327" spans="1:2" x14ac:dyDescent="0.25">
      <c r="A15327" s="62">
        <v>60121223</v>
      </c>
      <c r="B15327" s="63" t="s">
        <v>8993</v>
      </c>
    </row>
    <row r="15328" spans="1:2" x14ac:dyDescent="0.25">
      <c r="A15328" s="62">
        <v>60121224</v>
      </c>
      <c r="B15328" s="63" t="s">
        <v>16228</v>
      </c>
    </row>
    <row r="15329" spans="1:2" x14ac:dyDescent="0.25">
      <c r="A15329" s="62">
        <v>60121225</v>
      </c>
      <c r="B15329" s="63" t="s">
        <v>3295</v>
      </c>
    </row>
    <row r="15330" spans="1:2" x14ac:dyDescent="0.25">
      <c r="A15330" s="62">
        <v>60121226</v>
      </c>
      <c r="B15330" s="63" t="s">
        <v>12960</v>
      </c>
    </row>
    <row r="15331" spans="1:2" x14ac:dyDescent="0.25">
      <c r="A15331" s="62">
        <v>60121227</v>
      </c>
      <c r="B15331" s="63" t="s">
        <v>14804</v>
      </c>
    </row>
    <row r="15332" spans="1:2" x14ac:dyDescent="0.25">
      <c r="A15332" s="62">
        <v>60121228</v>
      </c>
      <c r="B15332" s="63" t="s">
        <v>9950</v>
      </c>
    </row>
    <row r="15333" spans="1:2" x14ac:dyDescent="0.25">
      <c r="A15333" s="62">
        <v>60121229</v>
      </c>
      <c r="B15333" s="63" t="s">
        <v>1910</v>
      </c>
    </row>
    <row r="15334" spans="1:2" x14ac:dyDescent="0.25">
      <c r="A15334" s="62">
        <v>60121230</v>
      </c>
      <c r="B15334" s="63" t="s">
        <v>2382</v>
      </c>
    </row>
    <row r="15335" spans="1:2" x14ac:dyDescent="0.25">
      <c r="A15335" s="62">
        <v>60121231</v>
      </c>
      <c r="B15335" s="63" t="s">
        <v>11524</v>
      </c>
    </row>
    <row r="15336" spans="1:2" x14ac:dyDescent="0.25">
      <c r="A15336" s="62">
        <v>60121232</v>
      </c>
      <c r="B15336" s="63" t="s">
        <v>11100</v>
      </c>
    </row>
    <row r="15337" spans="1:2" x14ac:dyDescent="0.25">
      <c r="A15337" s="62">
        <v>60121233</v>
      </c>
      <c r="B15337" s="63" t="s">
        <v>5769</v>
      </c>
    </row>
    <row r="15338" spans="1:2" x14ac:dyDescent="0.25">
      <c r="A15338" s="62">
        <v>60121234</v>
      </c>
      <c r="B15338" s="63" t="s">
        <v>6380</v>
      </c>
    </row>
    <row r="15339" spans="1:2" x14ac:dyDescent="0.25">
      <c r="A15339" s="62">
        <v>60121235</v>
      </c>
      <c r="B15339" s="63" t="s">
        <v>6275</v>
      </c>
    </row>
    <row r="15340" spans="1:2" x14ac:dyDescent="0.25">
      <c r="A15340" s="62">
        <v>60121236</v>
      </c>
      <c r="B15340" s="63" t="s">
        <v>8619</v>
      </c>
    </row>
    <row r="15341" spans="1:2" x14ac:dyDescent="0.25">
      <c r="A15341" s="62">
        <v>60121237</v>
      </c>
      <c r="B15341" s="63" t="s">
        <v>13984</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9374</v>
      </c>
    </row>
    <row r="15345" spans="1:2" x14ac:dyDescent="0.25">
      <c r="A15345" s="62">
        <v>60121242</v>
      </c>
      <c r="B15345" s="63" t="s">
        <v>2</v>
      </c>
    </row>
    <row r="15346" spans="1:2" x14ac:dyDescent="0.25">
      <c r="A15346" s="62">
        <v>60121243</v>
      </c>
      <c r="B15346" s="63" t="s">
        <v>9532</v>
      </c>
    </row>
    <row r="15347" spans="1:2" x14ac:dyDescent="0.25">
      <c r="A15347" s="62">
        <v>60121244</v>
      </c>
      <c r="B15347" s="63" t="s">
        <v>10726</v>
      </c>
    </row>
    <row r="15348" spans="1:2" x14ac:dyDescent="0.25">
      <c r="A15348" s="62">
        <v>60121245</v>
      </c>
      <c r="B15348" s="63" t="s">
        <v>17747</v>
      </c>
    </row>
    <row r="15349" spans="1:2" x14ac:dyDescent="0.25">
      <c r="A15349" s="62">
        <v>60121246</v>
      </c>
      <c r="B15349" s="63" t="s">
        <v>13732</v>
      </c>
    </row>
    <row r="15350" spans="1:2" x14ac:dyDescent="0.25">
      <c r="A15350" s="62">
        <v>60121247</v>
      </c>
      <c r="B15350" s="63" t="s">
        <v>11270</v>
      </c>
    </row>
    <row r="15351" spans="1:2" x14ac:dyDescent="0.25">
      <c r="A15351" s="62">
        <v>60121248</v>
      </c>
      <c r="B15351" s="63" t="s">
        <v>17509</v>
      </c>
    </row>
    <row r="15352" spans="1:2" x14ac:dyDescent="0.25">
      <c r="A15352" s="62">
        <v>60121249</v>
      </c>
      <c r="B15352" s="63" t="s">
        <v>8462</v>
      </c>
    </row>
    <row r="15353" spans="1:2" x14ac:dyDescent="0.25">
      <c r="A15353" s="62">
        <v>60121250</v>
      </c>
      <c r="B15353" s="63" t="s">
        <v>10715</v>
      </c>
    </row>
    <row r="15354" spans="1:2" x14ac:dyDescent="0.25">
      <c r="A15354" s="62">
        <v>60121251</v>
      </c>
      <c r="B15354" s="63" t="s">
        <v>7821</v>
      </c>
    </row>
    <row r="15355" spans="1:2" x14ac:dyDescent="0.25">
      <c r="A15355" s="62">
        <v>60121252</v>
      </c>
      <c r="B15355" s="63" t="s">
        <v>2473</v>
      </c>
    </row>
    <row r="15356" spans="1:2" x14ac:dyDescent="0.25">
      <c r="A15356" s="62">
        <v>60121253</v>
      </c>
      <c r="B15356" s="63" t="s">
        <v>7986</v>
      </c>
    </row>
    <row r="15357" spans="1:2" x14ac:dyDescent="0.25">
      <c r="A15357" s="62">
        <v>60121301</v>
      </c>
      <c r="B15357" s="63" t="s">
        <v>2816</v>
      </c>
    </row>
    <row r="15358" spans="1:2" x14ac:dyDescent="0.25">
      <c r="A15358" s="62">
        <v>60121302</v>
      </c>
      <c r="B15358" s="63" t="s">
        <v>14305</v>
      </c>
    </row>
    <row r="15359" spans="1:2" x14ac:dyDescent="0.25">
      <c r="A15359" s="62">
        <v>60121303</v>
      </c>
      <c r="B15359" s="63" t="s">
        <v>18650</v>
      </c>
    </row>
    <row r="15360" spans="1:2" x14ac:dyDescent="0.25">
      <c r="A15360" s="62">
        <v>60121304</v>
      </c>
      <c r="B15360" s="63" t="s">
        <v>9144</v>
      </c>
    </row>
    <row r="15361" spans="1:2" x14ac:dyDescent="0.25">
      <c r="A15361" s="62">
        <v>60121305</v>
      </c>
      <c r="B15361" s="63" t="s">
        <v>7773</v>
      </c>
    </row>
    <row r="15362" spans="1:2" x14ac:dyDescent="0.25">
      <c r="A15362" s="62">
        <v>60121306</v>
      </c>
      <c r="B15362" s="63" t="s">
        <v>17963</v>
      </c>
    </row>
    <row r="15363" spans="1:2" x14ac:dyDescent="0.25">
      <c r="A15363" s="62">
        <v>60121401</v>
      </c>
      <c r="B15363" s="63" t="s">
        <v>14418</v>
      </c>
    </row>
    <row r="15364" spans="1:2" x14ac:dyDescent="0.25">
      <c r="A15364" s="62">
        <v>60121402</v>
      </c>
      <c r="B15364" s="63" t="s">
        <v>7893</v>
      </c>
    </row>
    <row r="15365" spans="1:2" x14ac:dyDescent="0.25">
      <c r="A15365" s="62">
        <v>60121403</v>
      </c>
      <c r="B15365" s="63" t="s">
        <v>1361</v>
      </c>
    </row>
    <row r="15366" spans="1:2" x14ac:dyDescent="0.25">
      <c r="A15366" s="62">
        <v>60121404</v>
      </c>
      <c r="B15366" s="63" t="s">
        <v>1978</v>
      </c>
    </row>
    <row r="15367" spans="1:2" x14ac:dyDescent="0.25">
      <c r="A15367" s="62">
        <v>60121405</v>
      </c>
      <c r="B15367" s="63" t="s">
        <v>11088</v>
      </c>
    </row>
    <row r="15368" spans="1:2" x14ac:dyDescent="0.25">
      <c r="A15368" s="62">
        <v>60121406</v>
      </c>
      <c r="B15368" s="63" t="s">
        <v>8825</v>
      </c>
    </row>
    <row r="15369" spans="1:2" x14ac:dyDescent="0.25">
      <c r="A15369" s="62">
        <v>60121407</v>
      </c>
      <c r="B15369" s="63" t="s">
        <v>16101</v>
      </c>
    </row>
    <row r="15370" spans="1:2" x14ac:dyDescent="0.25">
      <c r="A15370" s="62">
        <v>60121408</v>
      </c>
      <c r="B15370" s="63" t="s">
        <v>10395</v>
      </c>
    </row>
    <row r="15371" spans="1:2" x14ac:dyDescent="0.25">
      <c r="A15371" s="62">
        <v>60121409</v>
      </c>
      <c r="B15371" s="63" t="s">
        <v>970</v>
      </c>
    </row>
    <row r="15372" spans="1:2" x14ac:dyDescent="0.25">
      <c r="A15372" s="62">
        <v>60121410</v>
      </c>
      <c r="B15372" s="63" t="s">
        <v>12090</v>
      </c>
    </row>
    <row r="15373" spans="1:2" x14ac:dyDescent="0.25">
      <c r="A15373" s="62">
        <v>60121411</v>
      </c>
      <c r="B15373" s="63" t="s">
        <v>2098</v>
      </c>
    </row>
    <row r="15374" spans="1:2" x14ac:dyDescent="0.25">
      <c r="A15374" s="62">
        <v>60121412</v>
      </c>
      <c r="B15374" s="63" t="s">
        <v>14810</v>
      </c>
    </row>
    <row r="15375" spans="1:2" x14ac:dyDescent="0.25">
      <c r="A15375" s="62">
        <v>60121413</v>
      </c>
      <c r="B15375" s="63" t="s">
        <v>18041</v>
      </c>
    </row>
    <row r="15376" spans="1:2" x14ac:dyDescent="0.25">
      <c r="A15376" s="62">
        <v>60121414</v>
      </c>
      <c r="B15376" s="63" t="s">
        <v>7926</v>
      </c>
    </row>
    <row r="15377" spans="1:2" x14ac:dyDescent="0.25">
      <c r="A15377" s="62">
        <v>60121415</v>
      </c>
      <c r="B15377" s="63" t="s">
        <v>15551</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3126</v>
      </c>
    </row>
    <row r="15382" spans="1:2" x14ac:dyDescent="0.25">
      <c r="A15382" s="62">
        <v>60121505</v>
      </c>
      <c r="B15382" s="63" t="s">
        <v>8198</v>
      </c>
    </row>
    <row r="15383" spans="1:2" x14ac:dyDescent="0.25">
      <c r="A15383" s="62">
        <v>60121506</v>
      </c>
      <c r="B15383" s="63" t="s">
        <v>15116</v>
      </c>
    </row>
    <row r="15384" spans="1:2" x14ac:dyDescent="0.25">
      <c r="A15384" s="62">
        <v>60121507</v>
      </c>
      <c r="B15384" s="63" t="s">
        <v>9088</v>
      </c>
    </row>
    <row r="15385" spans="1:2" x14ac:dyDescent="0.25">
      <c r="A15385" s="62">
        <v>60121508</v>
      </c>
      <c r="B15385" s="63" t="s">
        <v>11943</v>
      </c>
    </row>
    <row r="15386" spans="1:2" x14ac:dyDescent="0.25">
      <c r="A15386" s="62">
        <v>60121509</v>
      </c>
      <c r="B15386" s="63" t="s">
        <v>17948</v>
      </c>
    </row>
    <row r="15387" spans="1:2" x14ac:dyDescent="0.25">
      <c r="A15387" s="62">
        <v>60121510</v>
      </c>
      <c r="B15387" s="63" t="s">
        <v>6366</v>
      </c>
    </row>
    <row r="15388" spans="1:2" x14ac:dyDescent="0.25">
      <c r="A15388" s="62">
        <v>60121511</v>
      </c>
      <c r="B15388" s="63" t="s">
        <v>3851</v>
      </c>
    </row>
    <row r="15389" spans="1:2" x14ac:dyDescent="0.25">
      <c r="A15389" s="62">
        <v>60121512</v>
      </c>
      <c r="B15389" s="63" t="s">
        <v>1360</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11926</v>
      </c>
    </row>
    <row r="15395" spans="1:2" x14ac:dyDescent="0.25">
      <c r="A15395" s="62">
        <v>60121518</v>
      </c>
      <c r="B15395" s="63" t="s">
        <v>17204</v>
      </c>
    </row>
    <row r="15396" spans="1:2" x14ac:dyDescent="0.25">
      <c r="A15396" s="62">
        <v>60121519</v>
      </c>
      <c r="B15396" s="63" t="s">
        <v>1474</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5702</v>
      </c>
    </row>
    <row r="15400" spans="1:2" x14ac:dyDescent="0.25">
      <c r="A15400" s="62">
        <v>60121523</v>
      </c>
      <c r="B15400" s="63" t="s">
        <v>18732</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17091</v>
      </c>
    </row>
    <row r="15404" spans="1:2" x14ac:dyDescent="0.25">
      <c r="A15404" s="62">
        <v>60121531</v>
      </c>
      <c r="B15404" s="63" t="s">
        <v>16724</v>
      </c>
    </row>
    <row r="15405" spans="1:2" x14ac:dyDescent="0.25">
      <c r="A15405" s="62">
        <v>60121532</v>
      </c>
      <c r="B15405" s="63" t="s">
        <v>17610</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8030</v>
      </c>
    </row>
    <row r="15409" spans="1:2" x14ac:dyDescent="0.25">
      <c r="A15409" s="62">
        <v>60121536</v>
      </c>
      <c r="B15409" s="63" t="s">
        <v>7059</v>
      </c>
    </row>
    <row r="15410" spans="1:2" x14ac:dyDescent="0.25">
      <c r="A15410" s="62">
        <v>60121537</v>
      </c>
      <c r="B15410" s="63" t="s">
        <v>17815</v>
      </c>
    </row>
    <row r="15411" spans="1:2" x14ac:dyDescent="0.25">
      <c r="A15411" s="62">
        <v>60121538</v>
      </c>
      <c r="B15411" s="63" t="s">
        <v>7877</v>
      </c>
    </row>
    <row r="15412" spans="1:2" x14ac:dyDescent="0.25">
      <c r="A15412" s="62">
        <v>60121539</v>
      </c>
      <c r="B15412" s="63" t="s">
        <v>18004</v>
      </c>
    </row>
    <row r="15413" spans="1:2" x14ac:dyDescent="0.25">
      <c r="A15413" s="62">
        <v>60121540</v>
      </c>
      <c r="B15413" s="63" t="s">
        <v>10355</v>
      </c>
    </row>
    <row r="15414" spans="1:2" x14ac:dyDescent="0.25">
      <c r="A15414" s="62">
        <v>60121601</v>
      </c>
      <c r="B15414" s="63" t="s">
        <v>15374</v>
      </c>
    </row>
    <row r="15415" spans="1:2" x14ac:dyDescent="0.25">
      <c r="A15415" s="62">
        <v>60121602</v>
      </c>
      <c r="B15415" s="63" t="s">
        <v>3294</v>
      </c>
    </row>
    <row r="15416" spans="1:2" x14ac:dyDescent="0.25">
      <c r="A15416" s="62">
        <v>60121603</v>
      </c>
      <c r="B15416" s="63" t="s">
        <v>3305</v>
      </c>
    </row>
    <row r="15417" spans="1:2" x14ac:dyDescent="0.25">
      <c r="A15417" s="62">
        <v>60121604</v>
      </c>
      <c r="B15417" s="63" t="s">
        <v>13902</v>
      </c>
    </row>
    <row r="15418" spans="1:2" x14ac:dyDescent="0.25">
      <c r="A15418" s="62">
        <v>60121605</v>
      </c>
      <c r="B15418" s="63" t="s">
        <v>12364</v>
      </c>
    </row>
    <row r="15419" spans="1:2" x14ac:dyDescent="0.25">
      <c r="A15419" s="62">
        <v>60121606</v>
      </c>
      <c r="B15419" s="63" t="s">
        <v>17862</v>
      </c>
    </row>
    <row r="15420" spans="1:2" x14ac:dyDescent="0.25">
      <c r="A15420" s="62">
        <v>60121701</v>
      </c>
      <c r="B15420" s="63" t="s">
        <v>12113</v>
      </c>
    </row>
    <row r="15421" spans="1:2" x14ac:dyDescent="0.25">
      <c r="A15421" s="62">
        <v>60121702</v>
      </c>
      <c r="B15421" s="63" t="s">
        <v>2158</v>
      </c>
    </row>
    <row r="15422" spans="1:2" x14ac:dyDescent="0.25">
      <c r="A15422" s="62">
        <v>60121703</v>
      </c>
      <c r="B15422" s="63" t="s">
        <v>15917</v>
      </c>
    </row>
    <row r="15423" spans="1:2" x14ac:dyDescent="0.25">
      <c r="A15423" s="62">
        <v>60121704</v>
      </c>
      <c r="B15423" s="63" t="s">
        <v>13904</v>
      </c>
    </row>
    <row r="15424" spans="1:2" x14ac:dyDescent="0.25">
      <c r="A15424" s="62">
        <v>60121705</v>
      </c>
      <c r="B15424" s="63" t="s">
        <v>16188</v>
      </c>
    </row>
    <row r="15425" spans="1:2" x14ac:dyDescent="0.25">
      <c r="A15425" s="62">
        <v>60121706</v>
      </c>
      <c r="B15425" s="63" t="s">
        <v>3630</v>
      </c>
    </row>
    <row r="15426" spans="1:2" x14ac:dyDescent="0.25">
      <c r="A15426" s="62">
        <v>60121707</v>
      </c>
      <c r="B15426" s="63" t="s">
        <v>2391</v>
      </c>
    </row>
    <row r="15427" spans="1:2" x14ac:dyDescent="0.25">
      <c r="A15427" s="62">
        <v>60121708</v>
      </c>
      <c r="B15427" s="63" t="s">
        <v>13968</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6591</v>
      </c>
    </row>
    <row r="15431" spans="1:2" x14ac:dyDescent="0.25">
      <c r="A15431" s="62">
        <v>60121712</v>
      </c>
      <c r="B15431" s="63" t="s">
        <v>14187</v>
      </c>
    </row>
    <row r="15432" spans="1:2" x14ac:dyDescent="0.25">
      <c r="A15432" s="62">
        <v>60121713</v>
      </c>
      <c r="B15432" s="63" t="s">
        <v>10327</v>
      </c>
    </row>
    <row r="15433" spans="1:2" x14ac:dyDescent="0.25">
      <c r="A15433" s="62">
        <v>60121714</v>
      </c>
      <c r="B15433" s="63" t="s">
        <v>1738</v>
      </c>
    </row>
    <row r="15434" spans="1:2" x14ac:dyDescent="0.25">
      <c r="A15434" s="62">
        <v>60121715</v>
      </c>
      <c r="B15434" s="63" t="s">
        <v>12356</v>
      </c>
    </row>
    <row r="15435" spans="1:2" x14ac:dyDescent="0.25">
      <c r="A15435" s="62">
        <v>60121716</v>
      </c>
      <c r="B15435" s="63" t="s">
        <v>15604</v>
      </c>
    </row>
    <row r="15436" spans="1:2" x14ac:dyDescent="0.25">
      <c r="A15436" s="62">
        <v>60121717</v>
      </c>
      <c r="B15436" s="63" t="s">
        <v>7562</v>
      </c>
    </row>
    <row r="15437" spans="1:2" x14ac:dyDescent="0.25">
      <c r="A15437" s="62">
        <v>60121718</v>
      </c>
      <c r="B15437" s="63" t="s">
        <v>2792</v>
      </c>
    </row>
    <row r="15438" spans="1:2" x14ac:dyDescent="0.25">
      <c r="A15438" s="62">
        <v>60121801</v>
      </c>
      <c r="B15438" s="63" t="s">
        <v>11550</v>
      </c>
    </row>
    <row r="15439" spans="1:2" x14ac:dyDescent="0.25">
      <c r="A15439" s="62">
        <v>60121802</v>
      </c>
      <c r="B15439" s="63" t="s">
        <v>1570</v>
      </c>
    </row>
    <row r="15440" spans="1:2" x14ac:dyDescent="0.25">
      <c r="A15440" s="62">
        <v>60121803</v>
      </c>
      <c r="B15440" s="63" t="s">
        <v>15821</v>
      </c>
    </row>
    <row r="15441" spans="1:2" x14ac:dyDescent="0.25">
      <c r="A15441" s="62">
        <v>60121804</v>
      </c>
      <c r="B15441" s="63" t="s">
        <v>7931</v>
      </c>
    </row>
    <row r="15442" spans="1:2" x14ac:dyDescent="0.25">
      <c r="A15442" s="62">
        <v>60121805</v>
      </c>
      <c r="B15442" s="63" t="s">
        <v>9500</v>
      </c>
    </row>
    <row r="15443" spans="1:2" x14ac:dyDescent="0.25">
      <c r="A15443" s="62">
        <v>60121806</v>
      </c>
      <c r="B15443" s="63" t="s">
        <v>3524</v>
      </c>
    </row>
    <row r="15444" spans="1:2" x14ac:dyDescent="0.25">
      <c r="A15444" s="62">
        <v>60121807</v>
      </c>
      <c r="B15444" s="63" t="s">
        <v>11871</v>
      </c>
    </row>
    <row r="15445" spans="1:2" x14ac:dyDescent="0.25">
      <c r="A15445" s="62">
        <v>60121808</v>
      </c>
      <c r="B15445" s="63" t="s">
        <v>7523</v>
      </c>
    </row>
    <row r="15446" spans="1:2" x14ac:dyDescent="0.25">
      <c r="A15446" s="62">
        <v>60121809</v>
      </c>
      <c r="B15446" s="63" t="s">
        <v>7845</v>
      </c>
    </row>
    <row r="15447" spans="1:2" x14ac:dyDescent="0.25">
      <c r="A15447" s="62">
        <v>60121810</v>
      </c>
      <c r="B15447" s="63" t="s">
        <v>7409</v>
      </c>
    </row>
    <row r="15448" spans="1:2" x14ac:dyDescent="0.25">
      <c r="A15448" s="62">
        <v>60121811</v>
      </c>
      <c r="B15448" s="63" t="s">
        <v>17334</v>
      </c>
    </row>
    <row r="15449" spans="1:2" x14ac:dyDescent="0.25">
      <c r="A15449" s="62">
        <v>60121812</v>
      </c>
      <c r="B15449" s="63" t="s">
        <v>6958</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3214</v>
      </c>
    </row>
    <row r="15453" spans="1:2" x14ac:dyDescent="0.25">
      <c r="A15453" s="62">
        <v>60121902</v>
      </c>
      <c r="B15453" s="63" t="s">
        <v>8542</v>
      </c>
    </row>
    <row r="15454" spans="1:2" x14ac:dyDescent="0.25">
      <c r="A15454" s="62">
        <v>60121903</v>
      </c>
      <c r="B15454" s="63" t="s">
        <v>16797</v>
      </c>
    </row>
    <row r="15455" spans="1:2" x14ac:dyDescent="0.25">
      <c r="A15455" s="62">
        <v>60121904</v>
      </c>
      <c r="B15455" s="63" t="s">
        <v>7923</v>
      </c>
    </row>
    <row r="15456" spans="1:2" x14ac:dyDescent="0.25">
      <c r="A15456" s="62">
        <v>60121905</v>
      </c>
      <c r="B15456" s="63" t="s">
        <v>17037</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13587</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3660</v>
      </c>
    </row>
    <row r="15463" spans="1:2" x14ac:dyDescent="0.25">
      <c r="A15463" s="62">
        <v>60121912</v>
      </c>
      <c r="B15463" s="63" t="s">
        <v>12157</v>
      </c>
    </row>
    <row r="15464" spans="1:2" x14ac:dyDescent="0.25">
      <c r="A15464" s="62">
        <v>60122002</v>
      </c>
      <c r="B15464" s="63" t="s">
        <v>10061</v>
      </c>
    </row>
    <row r="15465" spans="1:2" x14ac:dyDescent="0.25">
      <c r="A15465" s="62">
        <v>60122003</v>
      </c>
      <c r="B15465" s="63" t="s">
        <v>1597</v>
      </c>
    </row>
    <row r="15466" spans="1:2" x14ac:dyDescent="0.25">
      <c r="A15466" s="62">
        <v>60122004</v>
      </c>
      <c r="B15466" s="63" t="s">
        <v>18034</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3332</v>
      </c>
    </row>
    <row r="15470" spans="1:2" x14ac:dyDescent="0.25">
      <c r="A15470" s="62">
        <v>60122008</v>
      </c>
      <c r="B15470" s="63" t="s">
        <v>650</v>
      </c>
    </row>
    <row r="15471" spans="1:2" x14ac:dyDescent="0.25">
      <c r="A15471" s="62">
        <v>60122009</v>
      </c>
      <c r="B15471" s="63" t="s">
        <v>3560</v>
      </c>
    </row>
    <row r="15472" spans="1:2" x14ac:dyDescent="0.25">
      <c r="A15472" s="62">
        <v>60122101</v>
      </c>
      <c r="B15472" s="63" t="s">
        <v>14326</v>
      </c>
    </row>
    <row r="15473" spans="1:2" x14ac:dyDescent="0.25">
      <c r="A15473" s="62">
        <v>60122102</v>
      </c>
      <c r="B15473" s="63" t="s">
        <v>2076</v>
      </c>
    </row>
    <row r="15474" spans="1:2" x14ac:dyDescent="0.25">
      <c r="A15474" s="62">
        <v>60122103</v>
      </c>
      <c r="B15474" s="63" t="s">
        <v>4710</v>
      </c>
    </row>
    <row r="15475" spans="1:2" x14ac:dyDescent="0.25">
      <c r="A15475" s="62">
        <v>60122201</v>
      </c>
      <c r="B15475" s="63" t="s">
        <v>16862</v>
      </c>
    </row>
    <row r="15476" spans="1:2" x14ac:dyDescent="0.25">
      <c r="A15476" s="62">
        <v>60122202</v>
      </c>
      <c r="B15476" s="63" t="s">
        <v>16950</v>
      </c>
    </row>
    <row r="15477" spans="1:2" x14ac:dyDescent="0.25">
      <c r="A15477" s="62">
        <v>60122203</v>
      </c>
      <c r="B15477" s="63" t="s">
        <v>1228</v>
      </c>
    </row>
    <row r="15478" spans="1:2" x14ac:dyDescent="0.25">
      <c r="A15478" s="62">
        <v>60122204</v>
      </c>
      <c r="B15478" s="63" t="s">
        <v>18756</v>
      </c>
    </row>
    <row r="15479" spans="1:2" x14ac:dyDescent="0.25">
      <c r="A15479" s="62">
        <v>60122301</v>
      </c>
      <c r="B15479" s="63" t="s">
        <v>16810</v>
      </c>
    </row>
    <row r="15480" spans="1:2" x14ac:dyDescent="0.25">
      <c r="A15480" s="62">
        <v>60122302</v>
      </c>
      <c r="B15480" s="63" t="s">
        <v>8570</v>
      </c>
    </row>
    <row r="15481" spans="1:2" x14ac:dyDescent="0.25">
      <c r="A15481" s="62">
        <v>60122401</v>
      </c>
      <c r="B15481" s="63" t="s">
        <v>1813</v>
      </c>
    </row>
    <row r="15482" spans="1:2" x14ac:dyDescent="0.25">
      <c r="A15482" s="62">
        <v>60122402</v>
      </c>
      <c r="B15482" s="63" t="s">
        <v>18416</v>
      </c>
    </row>
    <row r="15483" spans="1:2" x14ac:dyDescent="0.25">
      <c r="A15483" s="62">
        <v>60122501</v>
      </c>
      <c r="B15483" s="63" t="s">
        <v>5347</v>
      </c>
    </row>
    <row r="15484" spans="1:2" x14ac:dyDescent="0.25">
      <c r="A15484" s="62">
        <v>60122502</v>
      </c>
      <c r="B15484" s="63" t="s">
        <v>13885</v>
      </c>
    </row>
    <row r="15485" spans="1:2" x14ac:dyDescent="0.25">
      <c r="A15485" s="62">
        <v>60122503</v>
      </c>
      <c r="B15485" s="63" t="s">
        <v>6430</v>
      </c>
    </row>
    <row r="15486" spans="1:2" x14ac:dyDescent="0.25">
      <c r="A15486" s="62">
        <v>60122504</v>
      </c>
      <c r="B15486" s="63" t="s">
        <v>5475</v>
      </c>
    </row>
    <row r="15487" spans="1:2" x14ac:dyDescent="0.25">
      <c r="A15487" s="62">
        <v>60122505</v>
      </c>
      <c r="B15487" s="63" t="s">
        <v>18424</v>
      </c>
    </row>
    <row r="15488" spans="1:2" x14ac:dyDescent="0.25">
      <c r="A15488" s="62">
        <v>60122506</v>
      </c>
      <c r="B15488" s="63" t="s">
        <v>3237</v>
      </c>
    </row>
    <row r="15489" spans="1:2" x14ac:dyDescent="0.25">
      <c r="A15489" s="62">
        <v>60122507</v>
      </c>
      <c r="B15489" s="63" t="s">
        <v>8613</v>
      </c>
    </row>
    <row r="15490" spans="1:2" x14ac:dyDescent="0.25">
      <c r="A15490" s="62">
        <v>60122508</v>
      </c>
      <c r="B15490" s="63" t="s">
        <v>4126</v>
      </c>
    </row>
    <row r="15491" spans="1:2" x14ac:dyDescent="0.25">
      <c r="A15491" s="62">
        <v>60122509</v>
      </c>
      <c r="B15491" s="63" t="s">
        <v>6482</v>
      </c>
    </row>
    <row r="15492" spans="1:2" x14ac:dyDescent="0.25">
      <c r="A15492" s="62">
        <v>60122601</v>
      </c>
      <c r="B15492" s="63" t="s">
        <v>7977</v>
      </c>
    </row>
    <row r="15493" spans="1:2" x14ac:dyDescent="0.25">
      <c r="A15493" s="62">
        <v>60122602</v>
      </c>
      <c r="B15493" s="63" t="s">
        <v>3787</v>
      </c>
    </row>
    <row r="15494" spans="1:2" x14ac:dyDescent="0.25">
      <c r="A15494" s="62">
        <v>60122603</v>
      </c>
      <c r="B15494" s="63" t="s">
        <v>11006</v>
      </c>
    </row>
    <row r="15495" spans="1:2" x14ac:dyDescent="0.25">
      <c r="A15495" s="62">
        <v>60122604</v>
      </c>
      <c r="B15495" s="63" t="s">
        <v>6365</v>
      </c>
    </row>
    <row r="15496" spans="1:2" x14ac:dyDescent="0.25">
      <c r="A15496" s="62">
        <v>60122701</v>
      </c>
      <c r="B15496" s="63" t="s">
        <v>2723</v>
      </c>
    </row>
    <row r="15497" spans="1:2" x14ac:dyDescent="0.25">
      <c r="A15497" s="62">
        <v>60122702</v>
      </c>
      <c r="B15497" s="63" t="s">
        <v>7328</v>
      </c>
    </row>
    <row r="15498" spans="1:2" x14ac:dyDescent="0.25">
      <c r="A15498" s="62">
        <v>60122703</v>
      </c>
      <c r="B15498" s="63" t="s">
        <v>8133</v>
      </c>
    </row>
    <row r="15499" spans="1:2" x14ac:dyDescent="0.25">
      <c r="A15499" s="62">
        <v>60122704</v>
      </c>
      <c r="B15499" s="63" t="s">
        <v>9106</v>
      </c>
    </row>
    <row r="15500" spans="1:2" x14ac:dyDescent="0.25">
      <c r="A15500" s="62">
        <v>60122801</v>
      </c>
      <c r="B15500" s="63" t="s">
        <v>9139</v>
      </c>
    </row>
    <row r="15501" spans="1:2" x14ac:dyDescent="0.25">
      <c r="A15501" s="62">
        <v>60122901</v>
      </c>
      <c r="B15501" s="63" t="s">
        <v>13203</v>
      </c>
    </row>
    <row r="15502" spans="1:2" x14ac:dyDescent="0.25">
      <c r="A15502" s="62">
        <v>60122902</v>
      </c>
      <c r="B15502" s="63" t="s">
        <v>15968</v>
      </c>
    </row>
    <row r="15503" spans="1:2" x14ac:dyDescent="0.25">
      <c r="A15503" s="62">
        <v>60122903</v>
      </c>
      <c r="B15503" s="63" t="s">
        <v>16703</v>
      </c>
    </row>
    <row r="15504" spans="1:2" x14ac:dyDescent="0.25">
      <c r="A15504" s="62">
        <v>60122904</v>
      </c>
      <c r="B15504" s="63" t="s">
        <v>678</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3051</v>
      </c>
    </row>
    <row r="15509" spans="1:2" x14ac:dyDescent="0.25">
      <c r="A15509" s="62">
        <v>60122909</v>
      </c>
      <c r="B15509" s="63" t="s">
        <v>15986</v>
      </c>
    </row>
    <row r="15510" spans="1:2" x14ac:dyDescent="0.25">
      <c r="A15510" s="62">
        <v>60123001</v>
      </c>
      <c r="B15510" s="63" t="s">
        <v>12638</v>
      </c>
    </row>
    <row r="15511" spans="1:2" x14ac:dyDescent="0.25">
      <c r="A15511" s="62">
        <v>60123002</v>
      </c>
      <c r="B15511" s="63" t="s">
        <v>6338</v>
      </c>
    </row>
    <row r="15512" spans="1:2" x14ac:dyDescent="0.25">
      <c r="A15512" s="62">
        <v>60123101</v>
      </c>
      <c r="B15512" s="63" t="s">
        <v>3618</v>
      </c>
    </row>
    <row r="15513" spans="1:2" x14ac:dyDescent="0.25">
      <c r="A15513" s="62">
        <v>60123102</v>
      </c>
      <c r="B15513" s="63" t="s">
        <v>9224</v>
      </c>
    </row>
    <row r="15514" spans="1:2" x14ac:dyDescent="0.25">
      <c r="A15514" s="62">
        <v>60123103</v>
      </c>
      <c r="B15514" s="63" t="s">
        <v>15702</v>
      </c>
    </row>
    <row r="15515" spans="1:2" x14ac:dyDescent="0.25">
      <c r="A15515" s="62">
        <v>60123201</v>
      </c>
      <c r="B15515" s="63" t="s">
        <v>18173</v>
      </c>
    </row>
    <row r="15516" spans="1:2" x14ac:dyDescent="0.25">
      <c r="A15516" s="62">
        <v>60123202</v>
      </c>
      <c r="B15516" s="63" t="s">
        <v>2481</v>
      </c>
    </row>
    <row r="15517" spans="1:2" x14ac:dyDescent="0.25">
      <c r="A15517" s="62">
        <v>60123203</v>
      </c>
      <c r="B15517" s="63" t="s">
        <v>10745</v>
      </c>
    </row>
    <row r="15518" spans="1:2" x14ac:dyDescent="0.25">
      <c r="A15518" s="62">
        <v>60123204</v>
      </c>
      <c r="B15518" s="63" t="s">
        <v>13791</v>
      </c>
    </row>
    <row r="15519" spans="1:2" x14ac:dyDescent="0.25">
      <c r="A15519" s="62">
        <v>60123301</v>
      </c>
      <c r="B15519" s="63" t="s">
        <v>15512</v>
      </c>
    </row>
    <row r="15520" spans="1:2" x14ac:dyDescent="0.25">
      <c r="A15520" s="62">
        <v>60123302</v>
      </c>
      <c r="B15520" s="63" t="s">
        <v>6201</v>
      </c>
    </row>
    <row r="15521" spans="1:2" x14ac:dyDescent="0.25">
      <c r="A15521" s="62">
        <v>60123303</v>
      </c>
      <c r="B15521" s="63" t="s">
        <v>5608</v>
      </c>
    </row>
    <row r="15522" spans="1:2" x14ac:dyDescent="0.25">
      <c r="A15522" s="62">
        <v>60123401</v>
      </c>
      <c r="B15522" s="63" t="s">
        <v>12927</v>
      </c>
    </row>
    <row r="15523" spans="1:2" x14ac:dyDescent="0.25">
      <c r="A15523" s="62">
        <v>60123402</v>
      </c>
      <c r="B15523" s="63" t="s">
        <v>5499</v>
      </c>
    </row>
    <row r="15524" spans="1:2" x14ac:dyDescent="0.25">
      <c r="A15524" s="62">
        <v>60123403</v>
      </c>
      <c r="B15524" s="63" t="s">
        <v>12245</v>
      </c>
    </row>
    <row r="15525" spans="1:2" x14ac:dyDescent="0.25">
      <c r="A15525" s="62">
        <v>60123501</v>
      </c>
      <c r="B15525" s="63" t="s">
        <v>408</v>
      </c>
    </row>
    <row r="15526" spans="1:2" x14ac:dyDescent="0.25">
      <c r="A15526" s="62">
        <v>60123502</v>
      </c>
      <c r="B15526" s="63" t="s">
        <v>9798</v>
      </c>
    </row>
    <row r="15527" spans="1:2" x14ac:dyDescent="0.25">
      <c r="A15527" s="62">
        <v>60123601</v>
      </c>
      <c r="B15527" s="63" t="s">
        <v>12880</v>
      </c>
    </row>
    <row r="15528" spans="1:2" x14ac:dyDescent="0.25">
      <c r="A15528" s="62">
        <v>60123602</v>
      </c>
      <c r="B15528" s="63" t="s">
        <v>3177</v>
      </c>
    </row>
    <row r="15529" spans="1:2" x14ac:dyDescent="0.25">
      <c r="A15529" s="62">
        <v>60123603</v>
      </c>
      <c r="B15529" s="63" t="s">
        <v>2903</v>
      </c>
    </row>
    <row r="15530" spans="1:2" x14ac:dyDescent="0.25">
      <c r="A15530" s="62">
        <v>60123604</v>
      </c>
      <c r="B15530" s="63" t="s">
        <v>17630</v>
      </c>
    </row>
    <row r="15531" spans="1:2" x14ac:dyDescent="0.25">
      <c r="A15531" s="62">
        <v>60123605</v>
      </c>
      <c r="B15531" s="63" t="s">
        <v>5745</v>
      </c>
    </row>
    <row r="15532" spans="1:2" x14ac:dyDescent="0.25">
      <c r="A15532" s="62">
        <v>60123606</v>
      </c>
      <c r="B15532" s="63" t="s">
        <v>1926</v>
      </c>
    </row>
    <row r="15533" spans="1:2" x14ac:dyDescent="0.25">
      <c r="A15533" s="62">
        <v>60123701</v>
      </c>
      <c r="B15533" s="63" t="s">
        <v>6110</v>
      </c>
    </row>
    <row r="15534" spans="1:2" x14ac:dyDescent="0.25">
      <c r="A15534" s="62">
        <v>60123702</v>
      </c>
      <c r="B15534" s="63" t="s">
        <v>2614</v>
      </c>
    </row>
    <row r="15535" spans="1:2" x14ac:dyDescent="0.25">
      <c r="A15535" s="62">
        <v>60123703</v>
      </c>
      <c r="B15535" s="63" t="s">
        <v>7288</v>
      </c>
    </row>
    <row r="15536" spans="1:2" x14ac:dyDescent="0.25">
      <c r="A15536" s="62">
        <v>60123801</v>
      </c>
      <c r="B15536" s="63" t="s">
        <v>13328</v>
      </c>
    </row>
    <row r="15537" spans="1:2" x14ac:dyDescent="0.25">
      <c r="A15537" s="62">
        <v>60123802</v>
      </c>
      <c r="B15537" s="63" t="s">
        <v>4709</v>
      </c>
    </row>
    <row r="15538" spans="1:2" x14ac:dyDescent="0.25">
      <c r="A15538" s="62">
        <v>60123901</v>
      </c>
      <c r="B15538" s="63" t="s">
        <v>3170</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8571</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13826</v>
      </c>
    </row>
    <row r="15546" spans="1:2" x14ac:dyDescent="0.25">
      <c r="A15546" s="62">
        <v>60124303</v>
      </c>
      <c r="B15546" s="63" t="s">
        <v>17309</v>
      </c>
    </row>
    <row r="15547" spans="1:2" x14ac:dyDescent="0.25">
      <c r="A15547" s="62">
        <v>60124304</v>
      </c>
      <c r="B15547" s="63" t="s">
        <v>12344</v>
      </c>
    </row>
    <row r="15548" spans="1:2" x14ac:dyDescent="0.25">
      <c r="A15548" s="62">
        <v>60124305</v>
      </c>
      <c r="B15548" s="63" t="s">
        <v>10872</v>
      </c>
    </row>
    <row r="15549" spans="1:2" x14ac:dyDescent="0.25">
      <c r="A15549" s="62">
        <v>60124306</v>
      </c>
      <c r="B15549" s="63" t="s">
        <v>9982</v>
      </c>
    </row>
    <row r="15550" spans="1:2" x14ac:dyDescent="0.25">
      <c r="A15550" s="62">
        <v>60124307</v>
      </c>
      <c r="B15550" s="63" t="s">
        <v>18727</v>
      </c>
    </row>
    <row r="15551" spans="1:2" x14ac:dyDescent="0.25">
      <c r="A15551" s="62">
        <v>60124308</v>
      </c>
      <c r="B15551" s="63" t="s">
        <v>2743</v>
      </c>
    </row>
    <row r="15552" spans="1:2" x14ac:dyDescent="0.25">
      <c r="A15552" s="62">
        <v>60124309</v>
      </c>
      <c r="B15552" s="63" t="s">
        <v>11670</v>
      </c>
    </row>
    <row r="15553" spans="1:2" x14ac:dyDescent="0.25">
      <c r="A15553" s="62">
        <v>60124310</v>
      </c>
      <c r="B15553" s="63" t="s">
        <v>9676</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4604</v>
      </c>
    </row>
    <row r="15557" spans="1:2" x14ac:dyDescent="0.25">
      <c r="A15557" s="62">
        <v>60124314</v>
      </c>
      <c r="B15557" s="63" t="s">
        <v>9962</v>
      </c>
    </row>
    <row r="15558" spans="1:2" x14ac:dyDescent="0.25">
      <c r="A15558" s="62">
        <v>60124315</v>
      </c>
      <c r="B15558" s="63" t="s">
        <v>18689</v>
      </c>
    </row>
    <row r="15559" spans="1:2" x14ac:dyDescent="0.25">
      <c r="A15559" s="62">
        <v>60124316</v>
      </c>
      <c r="B15559" s="63" t="s">
        <v>10896</v>
      </c>
    </row>
    <row r="15560" spans="1:2" x14ac:dyDescent="0.25">
      <c r="A15560" s="62">
        <v>60124317</v>
      </c>
      <c r="B15560" s="63" t="s">
        <v>18818</v>
      </c>
    </row>
    <row r="15561" spans="1:2" x14ac:dyDescent="0.25">
      <c r="A15561" s="62">
        <v>60124318</v>
      </c>
      <c r="B15561" s="63" t="s">
        <v>12676</v>
      </c>
    </row>
    <row r="15562" spans="1:2" x14ac:dyDescent="0.25">
      <c r="A15562" s="62">
        <v>60124319</v>
      </c>
      <c r="B15562" s="63" t="s">
        <v>8794</v>
      </c>
    </row>
    <row r="15563" spans="1:2" x14ac:dyDescent="0.25">
      <c r="A15563" s="62">
        <v>60124320</v>
      </c>
      <c r="B15563" s="63" t="s">
        <v>8636</v>
      </c>
    </row>
    <row r="15564" spans="1:2" x14ac:dyDescent="0.25">
      <c r="A15564" s="62">
        <v>60124321</v>
      </c>
      <c r="B15564" s="63" t="s">
        <v>15881</v>
      </c>
    </row>
    <row r="15565" spans="1:2" x14ac:dyDescent="0.25">
      <c r="A15565" s="62">
        <v>60124322</v>
      </c>
      <c r="B15565" s="63" t="s">
        <v>10781</v>
      </c>
    </row>
    <row r="15566" spans="1:2" x14ac:dyDescent="0.25">
      <c r="A15566" s="62">
        <v>60124323</v>
      </c>
      <c r="B15566" s="63" t="s">
        <v>12714</v>
      </c>
    </row>
    <row r="15567" spans="1:2" x14ac:dyDescent="0.25">
      <c r="A15567" s="62">
        <v>60124324</v>
      </c>
      <c r="B15567" s="63" t="s">
        <v>16550</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14392</v>
      </c>
    </row>
    <row r="15571" spans="1:2" x14ac:dyDescent="0.25">
      <c r="A15571" s="62">
        <v>60124404</v>
      </c>
      <c r="B15571" s="63" t="s">
        <v>3282</v>
      </c>
    </row>
    <row r="15572" spans="1:2" x14ac:dyDescent="0.25">
      <c r="A15572" s="62">
        <v>60124405</v>
      </c>
      <c r="B15572" s="63" t="s">
        <v>6733</v>
      </c>
    </row>
    <row r="15573" spans="1:2" x14ac:dyDescent="0.25">
      <c r="A15573" s="62">
        <v>60124406</v>
      </c>
      <c r="B15573" s="63" t="s">
        <v>18368</v>
      </c>
    </row>
    <row r="15574" spans="1:2" x14ac:dyDescent="0.25">
      <c r="A15574" s="62">
        <v>60124407</v>
      </c>
      <c r="B15574" s="63" t="s">
        <v>8685</v>
      </c>
    </row>
    <row r="15575" spans="1:2" x14ac:dyDescent="0.25">
      <c r="A15575" s="62">
        <v>60124408</v>
      </c>
      <c r="B15575" s="63" t="s">
        <v>12518</v>
      </c>
    </row>
    <row r="15576" spans="1:2" x14ac:dyDescent="0.25">
      <c r="A15576" s="62">
        <v>60124409</v>
      </c>
      <c r="B15576" s="63" t="s">
        <v>7130</v>
      </c>
    </row>
    <row r="15577" spans="1:2" x14ac:dyDescent="0.25">
      <c r="A15577" s="62">
        <v>60124410</v>
      </c>
      <c r="B15577" s="63" t="s">
        <v>7028</v>
      </c>
    </row>
    <row r="15578" spans="1:2" x14ac:dyDescent="0.25">
      <c r="A15578" s="62">
        <v>60124411</v>
      </c>
      <c r="B15578" s="63" t="s">
        <v>11567</v>
      </c>
    </row>
    <row r="15579" spans="1:2" x14ac:dyDescent="0.25">
      <c r="A15579" s="62">
        <v>60124412</v>
      </c>
      <c r="B15579" s="63" t="s">
        <v>8680</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4227</v>
      </c>
    </row>
    <row r="15584" spans="1:2" x14ac:dyDescent="0.25">
      <c r="A15584" s="62">
        <v>60124505</v>
      </c>
      <c r="B15584" s="63" t="s">
        <v>1704</v>
      </c>
    </row>
    <row r="15585" spans="1:2" x14ac:dyDescent="0.25">
      <c r="A15585" s="62">
        <v>60124506</v>
      </c>
      <c r="B15585" s="63" t="s">
        <v>16765</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9107</v>
      </c>
    </row>
    <row r="15590" spans="1:2" x14ac:dyDescent="0.25">
      <c r="A15590" s="62">
        <v>60124511</v>
      </c>
      <c r="B15590" s="63" t="s">
        <v>17136</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2661</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16738</v>
      </c>
    </row>
    <row r="15598" spans="1:2" x14ac:dyDescent="0.25">
      <c r="A15598" s="62">
        <v>60131004</v>
      </c>
      <c r="B15598" s="63" t="s">
        <v>12681</v>
      </c>
    </row>
    <row r="15599" spans="1:2" x14ac:dyDescent="0.25">
      <c r="A15599" s="62">
        <v>60131101</v>
      </c>
      <c r="B15599" s="63" t="s">
        <v>5117</v>
      </c>
    </row>
    <row r="15600" spans="1:2" x14ac:dyDescent="0.25">
      <c r="A15600" s="62">
        <v>60131102</v>
      </c>
      <c r="B15600" s="63" t="s">
        <v>11041</v>
      </c>
    </row>
    <row r="15601" spans="1:2" x14ac:dyDescent="0.25">
      <c r="A15601" s="62">
        <v>60131103</v>
      </c>
      <c r="B15601" s="63" t="s">
        <v>4640</v>
      </c>
    </row>
    <row r="15602" spans="1:2" x14ac:dyDescent="0.25">
      <c r="A15602" s="62">
        <v>60131104</v>
      </c>
      <c r="B15602" s="63" t="s">
        <v>14505</v>
      </c>
    </row>
    <row r="15603" spans="1:2" x14ac:dyDescent="0.25">
      <c r="A15603" s="62">
        <v>60131105</v>
      </c>
      <c r="B15603" s="63" t="s">
        <v>17966</v>
      </c>
    </row>
    <row r="15604" spans="1:2" x14ac:dyDescent="0.25">
      <c r="A15604" s="62">
        <v>60131106</v>
      </c>
      <c r="B15604" s="63" t="s">
        <v>11026</v>
      </c>
    </row>
    <row r="15605" spans="1:2" x14ac:dyDescent="0.25">
      <c r="A15605" s="62">
        <v>60131107</v>
      </c>
      <c r="B15605" s="63" t="s">
        <v>14565</v>
      </c>
    </row>
    <row r="15606" spans="1:2" x14ac:dyDescent="0.25">
      <c r="A15606" s="62">
        <v>60131108</v>
      </c>
      <c r="B15606" s="63" t="s">
        <v>11822</v>
      </c>
    </row>
    <row r="15607" spans="1:2" x14ac:dyDescent="0.25">
      <c r="A15607" s="62">
        <v>60131109</v>
      </c>
      <c r="B15607" s="63" t="s">
        <v>11360</v>
      </c>
    </row>
    <row r="15608" spans="1:2" x14ac:dyDescent="0.25">
      <c r="A15608" s="62">
        <v>60131110</v>
      </c>
      <c r="B15608" s="63" t="s">
        <v>12973</v>
      </c>
    </row>
    <row r="15609" spans="1:2" x14ac:dyDescent="0.25">
      <c r="A15609" s="62">
        <v>60131111</v>
      </c>
      <c r="B15609" s="63" t="s">
        <v>17376</v>
      </c>
    </row>
    <row r="15610" spans="1:2" x14ac:dyDescent="0.25">
      <c r="A15610" s="62">
        <v>60131112</v>
      </c>
      <c r="B15610" s="63" t="s">
        <v>15096</v>
      </c>
    </row>
    <row r="15611" spans="1:2" x14ac:dyDescent="0.25">
      <c r="A15611" s="62">
        <v>60131201</v>
      </c>
      <c r="B15611" s="63" t="s">
        <v>8632</v>
      </c>
    </row>
    <row r="15612" spans="1:2" x14ac:dyDescent="0.25">
      <c r="A15612" s="62">
        <v>60131202</v>
      </c>
      <c r="B15612" s="63" t="s">
        <v>17318</v>
      </c>
    </row>
    <row r="15613" spans="1:2" x14ac:dyDescent="0.25">
      <c r="A15613" s="62">
        <v>60131203</v>
      </c>
      <c r="B15613" s="63" t="s">
        <v>3068</v>
      </c>
    </row>
    <row r="15614" spans="1:2" x14ac:dyDescent="0.25">
      <c r="A15614" s="62">
        <v>60131204</v>
      </c>
      <c r="B15614" s="63" t="s">
        <v>8036</v>
      </c>
    </row>
    <row r="15615" spans="1:2" x14ac:dyDescent="0.25">
      <c r="A15615" s="62">
        <v>60131205</v>
      </c>
      <c r="B15615" s="63" t="s">
        <v>11775</v>
      </c>
    </row>
    <row r="15616" spans="1:2" x14ac:dyDescent="0.25">
      <c r="A15616" s="62">
        <v>60131206</v>
      </c>
      <c r="B15616" s="63" t="s">
        <v>9806</v>
      </c>
    </row>
    <row r="15617" spans="1:2" x14ac:dyDescent="0.25">
      <c r="A15617" s="62">
        <v>60131207</v>
      </c>
      <c r="B15617" s="63" t="s">
        <v>2109</v>
      </c>
    </row>
    <row r="15618" spans="1:2" x14ac:dyDescent="0.25">
      <c r="A15618" s="62">
        <v>60131208</v>
      </c>
      <c r="B15618" s="63" t="s">
        <v>4087</v>
      </c>
    </row>
    <row r="15619" spans="1:2" x14ac:dyDescent="0.25">
      <c r="A15619" s="62">
        <v>60131209</v>
      </c>
      <c r="B15619" s="63" t="s">
        <v>1068</v>
      </c>
    </row>
    <row r="15620" spans="1:2" x14ac:dyDescent="0.25">
      <c r="A15620" s="62">
        <v>60131210</v>
      </c>
      <c r="B15620" s="63" t="s">
        <v>14968</v>
      </c>
    </row>
    <row r="15621" spans="1:2" x14ac:dyDescent="0.25">
      <c r="A15621" s="62">
        <v>60131301</v>
      </c>
      <c r="B15621" s="63" t="s">
        <v>3303</v>
      </c>
    </row>
    <row r="15622" spans="1:2" x14ac:dyDescent="0.25">
      <c r="A15622" s="62">
        <v>60131302</v>
      </c>
      <c r="B15622" s="63" t="s">
        <v>7039</v>
      </c>
    </row>
    <row r="15623" spans="1:2" x14ac:dyDescent="0.25">
      <c r="A15623" s="62">
        <v>60131303</v>
      </c>
      <c r="B15623" s="63" t="s">
        <v>10901</v>
      </c>
    </row>
    <row r="15624" spans="1:2" x14ac:dyDescent="0.25">
      <c r="A15624" s="62">
        <v>60131304</v>
      </c>
      <c r="B15624" s="63" t="s">
        <v>9784</v>
      </c>
    </row>
    <row r="15625" spans="1:2" x14ac:dyDescent="0.25">
      <c r="A15625" s="62">
        <v>60131305</v>
      </c>
      <c r="B15625" s="63" t="s">
        <v>3799</v>
      </c>
    </row>
    <row r="15626" spans="1:2" x14ac:dyDescent="0.25">
      <c r="A15626" s="62">
        <v>60131306</v>
      </c>
      <c r="B15626" s="63" t="s">
        <v>6908</v>
      </c>
    </row>
    <row r="15627" spans="1:2" x14ac:dyDescent="0.25">
      <c r="A15627" s="62">
        <v>60131307</v>
      </c>
      <c r="B15627" s="63" t="s">
        <v>15978</v>
      </c>
    </row>
    <row r="15628" spans="1:2" x14ac:dyDescent="0.25">
      <c r="A15628" s="62">
        <v>60131308</v>
      </c>
      <c r="B15628" s="63" t="s">
        <v>7325</v>
      </c>
    </row>
    <row r="15629" spans="1:2" x14ac:dyDescent="0.25">
      <c r="A15629" s="62">
        <v>60131309</v>
      </c>
      <c r="B15629" s="63" t="s">
        <v>9570</v>
      </c>
    </row>
    <row r="15630" spans="1:2" x14ac:dyDescent="0.25">
      <c r="A15630" s="62">
        <v>60131401</v>
      </c>
      <c r="B15630" s="63" t="s">
        <v>13845</v>
      </c>
    </row>
    <row r="15631" spans="1:2" x14ac:dyDescent="0.25">
      <c r="A15631" s="62">
        <v>60131402</v>
      </c>
      <c r="B15631" s="63" t="s">
        <v>9084</v>
      </c>
    </row>
    <row r="15632" spans="1:2" x14ac:dyDescent="0.25">
      <c r="A15632" s="62">
        <v>60131403</v>
      </c>
      <c r="B15632" s="63" t="s">
        <v>17692</v>
      </c>
    </row>
    <row r="15633" spans="1:2" x14ac:dyDescent="0.25">
      <c r="A15633" s="62">
        <v>60131404</v>
      </c>
      <c r="B15633" s="63" t="s">
        <v>8129</v>
      </c>
    </row>
    <row r="15634" spans="1:2" x14ac:dyDescent="0.25">
      <c r="A15634" s="62">
        <v>60131405</v>
      </c>
      <c r="B15634" s="63" t="s">
        <v>3374</v>
      </c>
    </row>
    <row r="15635" spans="1:2" x14ac:dyDescent="0.25">
      <c r="A15635" s="62">
        <v>60131406</v>
      </c>
      <c r="B15635" s="63" t="s">
        <v>5957</v>
      </c>
    </row>
    <row r="15636" spans="1:2" x14ac:dyDescent="0.25">
      <c r="A15636" s="62">
        <v>60131407</v>
      </c>
      <c r="B15636" s="63" t="s">
        <v>4672</v>
      </c>
    </row>
    <row r="15637" spans="1:2" x14ac:dyDescent="0.25">
      <c r="A15637" s="62">
        <v>60131501</v>
      </c>
      <c r="B15637" s="63" t="s">
        <v>7051</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13089</v>
      </c>
    </row>
    <row r="15641" spans="1:2" x14ac:dyDescent="0.25">
      <c r="A15641" s="62">
        <v>60131505</v>
      </c>
      <c r="B15641" s="63" t="s">
        <v>2939</v>
      </c>
    </row>
    <row r="15642" spans="1:2" x14ac:dyDescent="0.25">
      <c r="A15642" s="62">
        <v>60131506</v>
      </c>
      <c r="B15642" s="63" t="s">
        <v>6458</v>
      </c>
    </row>
    <row r="15643" spans="1:2" x14ac:dyDescent="0.25">
      <c r="A15643" s="62">
        <v>60131507</v>
      </c>
      <c r="B15643" s="63" t="s">
        <v>5038</v>
      </c>
    </row>
    <row r="15644" spans="1:2" x14ac:dyDescent="0.25">
      <c r="A15644" s="62">
        <v>60131508</v>
      </c>
      <c r="B15644" s="63" t="s">
        <v>8947</v>
      </c>
    </row>
    <row r="15645" spans="1:2" x14ac:dyDescent="0.25">
      <c r="A15645" s="62">
        <v>60131509</v>
      </c>
      <c r="B15645" s="63" t="s">
        <v>17223</v>
      </c>
    </row>
    <row r="15646" spans="1:2" x14ac:dyDescent="0.25">
      <c r="A15646" s="62">
        <v>60131510</v>
      </c>
      <c r="B15646" s="63" t="s">
        <v>16316</v>
      </c>
    </row>
    <row r="15647" spans="1:2" x14ac:dyDescent="0.25">
      <c r="A15647" s="62">
        <v>60131511</v>
      </c>
      <c r="B15647" s="63" t="s">
        <v>1063</v>
      </c>
    </row>
    <row r="15648" spans="1:2" x14ac:dyDescent="0.25">
      <c r="A15648" s="62">
        <v>60131512</v>
      </c>
      <c r="B15648" s="63" t="s">
        <v>6778</v>
      </c>
    </row>
    <row r="15649" spans="1:2" x14ac:dyDescent="0.25">
      <c r="A15649" s="62">
        <v>60131513</v>
      </c>
      <c r="B15649" s="63" t="s">
        <v>14558</v>
      </c>
    </row>
    <row r="15650" spans="1:2" x14ac:dyDescent="0.25">
      <c r="A15650" s="62">
        <v>60131514</v>
      </c>
      <c r="B15650" s="63" t="s">
        <v>17170</v>
      </c>
    </row>
    <row r="15651" spans="1:2" x14ac:dyDescent="0.25">
      <c r="A15651" s="62">
        <v>60131601</v>
      </c>
      <c r="B15651" s="63" t="s">
        <v>18485</v>
      </c>
    </row>
    <row r="15652" spans="1:2" x14ac:dyDescent="0.25">
      <c r="A15652" s="62">
        <v>60131701</v>
      </c>
      <c r="B15652" s="63" t="s">
        <v>14803</v>
      </c>
    </row>
    <row r="15653" spans="1:2" x14ac:dyDescent="0.25">
      <c r="A15653" s="62">
        <v>60131702</v>
      </c>
      <c r="B15653" s="63" t="s">
        <v>9992</v>
      </c>
    </row>
    <row r="15654" spans="1:2" x14ac:dyDescent="0.25">
      <c r="A15654" s="62">
        <v>60131801</v>
      </c>
      <c r="B15654" s="63" t="s">
        <v>14336</v>
      </c>
    </row>
    <row r="15655" spans="1:2" x14ac:dyDescent="0.25">
      <c r="A15655" s="62">
        <v>60131802</v>
      </c>
      <c r="B15655" s="63" t="s">
        <v>16836</v>
      </c>
    </row>
    <row r="15656" spans="1:2" x14ac:dyDescent="0.25">
      <c r="A15656" s="62">
        <v>60131803</v>
      </c>
      <c r="B15656" s="63" t="s">
        <v>14519</v>
      </c>
    </row>
    <row r="15657" spans="1:2" x14ac:dyDescent="0.25">
      <c r="A15657" s="62">
        <v>60141001</v>
      </c>
      <c r="B15657" s="63" t="s">
        <v>16437</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10293</v>
      </c>
    </row>
    <row r="15661" spans="1:2" x14ac:dyDescent="0.25">
      <c r="A15661" s="62">
        <v>60141005</v>
      </c>
      <c r="B15661" s="63" t="s">
        <v>3270</v>
      </c>
    </row>
    <row r="15662" spans="1:2" x14ac:dyDescent="0.25">
      <c r="A15662" s="62">
        <v>60141006</v>
      </c>
      <c r="B15662" s="63" t="s">
        <v>14811</v>
      </c>
    </row>
    <row r="15663" spans="1:2" x14ac:dyDescent="0.25">
      <c r="A15663" s="62">
        <v>60141007</v>
      </c>
      <c r="B15663" s="63" t="s">
        <v>17553</v>
      </c>
    </row>
    <row r="15664" spans="1:2" x14ac:dyDescent="0.25">
      <c r="A15664" s="62">
        <v>60141008</v>
      </c>
      <c r="B15664" s="63" t="s">
        <v>6090</v>
      </c>
    </row>
    <row r="15665" spans="1:2" x14ac:dyDescent="0.25">
      <c r="A15665" s="62">
        <v>60141009</v>
      </c>
      <c r="B15665" s="63" t="s">
        <v>17359</v>
      </c>
    </row>
    <row r="15666" spans="1:2" x14ac:dyDescent="0.25">
      <c r="A15666" s="62">
        <v>60141010</v>
      </c>
      <c r="B15666" s="63" t="s">
        <v>1014</v>
      </c>
    </row>
    <row r="15667" spans="1:2" x14ac:dyDescent="0.25">
      <c r="A15667" s="62">
        <v>60141011</v>
      </c>
      <c r="B15667" s="63" t="s">
        <v>405</v>
      </c>
    </row>
    <row r="15668" spans="1:2" x14ac:dyDescent="0.25">
      <c r="A15668" s="62">
        <v>60141012</v>
      </c>
      <c r="B15668" s="63" t="s">
        <v>7410</v>
      </c>
    </row>
    <row r="15669" spans="1:2" x14ac:dyDescent="0.25">
      <c r="A15669" s="62">
        <v>60141013</v>
      </c>
      <c r="B15669" s="63" t="s">
        <v>3125</v>
      </c>
    </row>
    <row r="15670" spans="1:2" x14ac:dyDescent="0.25">
      <c r="A15670" s="62">
        <v>60141014</v>
      </c>
      <c r="B15670" s="63" t="s">
        <v>13387</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11093</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9433</v>
      </c>
    </row>
    <row r="15677" spans="1:2" x14ac:dyDescent="0.25">
      <c r="A15677" s="62">
        <v>60141021</v>
      </c>
      <c r="B15677" s="63" t="s">
        <v>16807</v>
      </c>
    </row>
    <row r="15678" spans="1:2" x14ac:dyDescent="0.25">
      <c r="A15678" s="62">
        <v>60141022</v>
      </c>
      <c r="B15678" s="63" t="s">
        <v>8085</v>
      </c>
    </row>
    <row r="15679" spans="1:2" x14ac:dyDescent="0.25">
      <c r="A15679" s="62">
        <v>60141023</v>
      </c>
      <c r="B15679" s="63" t="s">
        <v>8858</v>
      </c>
    </row>
    <row r="15680" spans="1:2" x14ac:dyDescent="0.25">
      <c r="A15680" s="62">
        <v>60141024</v>
      </c>
      <c r="B15680" s="63" t="s">
        <v>9649</v>
      </c>
    </row>
    <row r="15681" spans="1:2" x14ac:dyDescent="0.25">
      <c r="A15681" s="62">
        <v>60141025</v>
      </c>
      <c r="B15681" s="63" t="s">
        <v>1166</v>
      </c>
    </row>
    <row r="15682" spans="1:2" x14ac:dyDescent="0.25">
      <c r="A15682" s="62">
        <v>60141026</v>
      </c>
      <c r="B15682" s="63" t="s">
        <v>10408</v>
      </c>
    </row>
    <row r="15683" spans="1:2" x14ac:dyDescent="0.25">
      <c r="A15683" s="62">
        <v>60141101</v>
      </c>
      <c r="B15683" s="63" t="s">
        <v>4166</v>
      </c>
    </row>
    <row r="15684" spans="1:2" x14ac:dyDescent="0.25">
      <c r="A15684" s="62">
        <v>60141102</v>
      </c>
      <c r="B15684" s="63" t="s">
        <v>7153</v>
      </c>
    </row>
    <row r="15685" spans="1:2" x14ac:dyDescent="0.25">
      <c r="A15685" s="62">
        <v>60141103</v>
      </c>
      <c r="B15685" s="63" t="s">
        <v>17151</v>
      </c>
    </row>
    <row r="15686" spans="1:2" x14ac:dyDescent="0.25">
      <c r="A15686" s="62">
        <v>60141104</v>
      </c>
      <c r="B15686" s="63" t="s">
        <v>10609</v>
      </c>
    </row>
    <row r="15687" spans="1:2" x14ac:dyDescent="0.25">
      <c r="A15687" s="62">
        <v>60141105</v>
      </c>
      <c r="B15687" s="63" t="s">
        <v>5190</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2832</v>
      </c>
    </row>
    <row r="15691" spans="1:2" x14ac:dyDescent="0.25">
      <c r="A15691" s="62">
        <v>60141109</v>
      </c>
      <c r="B15691" s="63" t="s">
        <v>10362</v>
      </c>
    </row>
    <row r="15692" spans="1:2" x14ac:dyDescent="0.25">
      <c r="A15692" s="62">
        <v>60141110</v>
      </c>
      <c r="B15692" s="63" t="s">
        <v>18634</v>
      </c>
    </row>
    <row r="15693" spans="1:2" x14ac:dyDescent="0.25">
      <c r="A15693" s="62">
        <v>60141111</v>
      </c>
      <c r="B15693" s="63" t="s">
        <v>16044</v>
      </c>
    </row>
    <row r="15694" spans="1:2" x14ac:dyDescent="0.25">
      <c r="A15694" s="62">
        <v>60141112</v>
      </c>
      <c r="B15694" s="63" t="s">
        <v>12706</v>
      </c>
    </row>
    <row r="15695" spans="1:2" x14ac:dyDescent="0.25">
      <c r="A15695" s="62">
        <v>60141113</v>
      </c>
      <c r="B15695" s="63" t="s">
        <v>1092</v>
      </c>
    </row>
    <row r="15696" spans="1:2" x14ac:dyDescent="0.25">
      <c r="A15696" s="62">
        <v>60141114</v>
      </c>
      <c r="B15696" s="63" t="s">
        <v>11330</v>
      </c>
    </row>
    <row r="15697" spans="1:2" x14ac:dyDescent="0.25">
      <c r="A15697" s="62">
        <v>60141115</v>
      </c>
      <c r="B15697" s="63" t="s">
        <v>3208</v>
      </c>
    </row>
    <row r="15698" spans="1:2" x14ac:dyDescent="0.25">
      <c r="A15698" s="62">
        <v>60141201</v>
      </c>
      <c r="B15698" s="63" t="s">
        <v>8714</v>
      </c>
    </row>
    <row r="15699" spans="1:2" x14ac:dyDescent="0.25">
      <c r="A15699" s="62">
        <v>60141202</v>
      </c>
      <c r="B15699" s="63" t="s">
        <v>14928</v>
      </c>
    </row>
    <row r="15700" spans="1:2" x14ac:dyDescent="0.25">
      <c r="A15700" s="62">
        <v>60141203</v>
      </c>
      <c r="B15700" s="63" t="s">
        <v>9405</v>
      </c>
    </row>
    <row r="15701" spans="1:2" x14ac:dyDescent="0.25">
      <c r="A15701" s="62">
        <v>60141204</v>
      </c>
      <c r="B15701" s="63" t="s">
        <v>2495</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3157</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15035</v>
      </c>
    </row>
    <row r="15708" spans="1:2" x14ac:dyDescent="0.25">
      <c r="A15708" s="62">
        <v>60141307</v>
      </c>
      <c r="B15708" s="63" t="s">
        <v>7149</v>
      </c>
    </row>
    <row r="15709" spans="1:2" x14ac:dyDescent="0.25">
      <c r="A15709" s="62">
        <v>60141401</v>
      </c>
      <c r="B15709" s="63" t="s">
        <v>2025</v>
      </c>
    </row>
    <row r="15710" spans="1:2" x14ac:dyDescent="0.25">
      <c r="A15710" s="62">
        <v>60141402</v>
      </c>
      <c r="B15710" s="63" t="s">
        <v>16842</v>
      </c>
    </row>
    <row r="15711" spans="1:2" x14ac:dyDescent="0.25">
      <c r="A15711" s="62">
        <v>60141403</v>
      </c>
      <c r="B15711" s="63" t="s">
        <v>6196</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2178</v>
      </c>
    </row>
    <row r="15718" spans="1:2" x14ac:dyDescent="0.25">
      <c r="A15718" s="62">
        <v>70101505</v>
      </c>
      <c r="B15718" s="63" t="s">
        <v>8065</v>
      </c>
    </row>
    <row r="15719" spans="1:2" x14ac:dyDescent="0.25">
      <c r="A15719" s="62">
        <v>70101506</v>
      </c>
      <c r="B15719" s="63" t="s">
        <v>12904</v>
      </c>
    </row>
    <row r="15720" spans="1:2" x14ac:dyDescent="0.25">
      <c r="A15720" s="62">
        <v>70101507</v>
      </c>
      <c r="B15720" s="63" t="s">
        <v>1976</v>
      </c>
    </row>
    <row r="15721" spans="1:2" x14ac:dyDescent="0.25">
      <c r="A15721" s="62">
        <v>70101508</v>
      </c>
      <c r="B15721" s="63" t="s">
        <v>7485</v>
      </c>
    </row>
    <row r="15722" spans="1:2" x14ac:dyDescent="0.25">
      <c r="A15722" s="62">
        <v>70101509</v>
      </c>
      <c r="B15722" s="63" t="s">
        <v>16462</v>
      </c>
    </row>
    <row r="15723" spans="1:2" x14ac:dyDescent="0.25">
      <c r="A15723" s="62">
        <v>70101510</v>
      </c>
      <c r="B15723" s="63" t="s">
        <v>9523</v>
      </c>
    </row>
    <row r="15724" spans="1:2" x14ac:dyDescent="0.25">
      <c r="A15724" s="62">
        <v>70101601</v>
      </c>
      <c r="B15724" s="63" t="s">
        <v>16422</v>
      </c>
    </row>
    <row r="15725" spans="1:2" x14ac:dyDescent="0.25">
      <c r="A15725" s="62">
        <v>70101602</v>
      </c>
      <c r="B15725" s="63" t="s">
        <v>4541</v>
      </c>
    </row>
    <row r="15726" spans="1:2" x14ac:dyDescent="0.25">
      <c r="A15726" s="62">
        <v>70101603</v>
      </c>
      <c r="B15726" s="63" t="s">
        <v>10163</v>
      </c>
    </row>
    <row r="15727" spans="1:2" x14ac:dyDescent="0.25">
      <c r="A15727" s="62">
        <v>70101604</v>
      </c>
      <c r="B15727" s="63" t="s">
        <v>4158</v>
      </c>
    </row>
    <row r="15728" spans="1:2" x14ac:dyDescent="0.25">
      <c r="A15728" s="62">
        <v>70101605</v>
      </c>
      <c r="B15728" s="63" t="s">
        <v>3566</v>
      </c>
    </row>
    <row r="15729" spans="1:2" x14ac:dyDescent="0.25">
      <c r="A15729" s="62">
        <v>70101606</v>
      </c>
      <c r="B15729" s="63" t="s">
        <v>16297</v>
      </c>
    </row>
    <row r="15730" spans="1:2" x14ac:dyDescent="0.25">
      <c r="A15730" s="62">
        <v>70101607</v>
      </c>
      <c r="B15730" s="63" t="s">
        <v>17825</v>
      </c>
    </row>
    <row r="15731" spans="1:2" x14ac:dyDescent="0.25">
      <c r="A15731" s="62">
        <v>70101701</v>
      </c>
      <c r="B15731" s="63" t="s">
        <v>10746</v>
      </c>
    </row>
    <row r="15732" spans="1:2" x14ac:dyDescent="0.25">
      <c r="A15732" s="62">
        <v>70101702</v>
      </c>
      <c r="B15732" s="63" t="s">
        <v>1677</v>
      </c>
    </row>
    <row r="15733" spans="1:2" x14ac:dyDescent="0.25">
      <c r="A15733" s="62">
        <v>70101703</v>
      </c>
      <c r="B15733" s="63" t="s">
        <v>9650</v>
      </c>
    </row>
    <row r="15734" spans="1:2" x14ac:dyDescent="0.25">
      <c r="A15734" s="62">
        <v>70101704</v>
      </c>
      <c r="B15734" s="63" t="s">
        <v>11108</v>
      </c>
    </row>
    <row r="15735" spans="1:2" x14ac:dyDescent="0.25">
      <c r="A15735" s="62">
        <v>70101801</v>
      </c>
      <c r="B15735" s="63" t="s">
        <v>7974</v>
      </c>
    </row>
    <row r="15736" spans="1:2" x14ac:dyDescent="0.25">
      <c r="A15736" s="62">
        <v>70101802</v>
      </c>
      <c r="B15736" s="63" t="s">
        <v>6890</v>
      </c>
    </row>
    <row r="15737" spans="1:2" x14ac:dyDescent="0.25">
      <c r="A15737" s="62">
        <v>70101803</v>
      </c>
      <c r="B15737" s="63" t="s">
        <v>5961</v>
      </c>
    </row>
    <row r="15738" spans="1:2" x14ac:dyDescent="0.25">
      <c r="A15738" s="62">
        <v>70101804</v>
      </c>
      <c r="B15738" s="63" t="s">
        <v>14746</v>
      </c>
    </row>
    <row r="15739" spans="1:2" x14ac:dyDescent="0.25">
      <c r="A15739" s="62">
        <v>70101805</v>
      </c>
      <c r="B15739" s="63" t="s">
        <v>7177</v>
      </c>
    </row>
    <row r="15740" spans="1:2" x14ac:dyDescent="0.25">
      <c r="A15740" s="62">
        <v>70101806</v>
      </c>
      <c r="B15740" s="63" t="s">
        <v>15050</v>
      </c>
    </row>
    <row r="15741" spans="1:2" x14ac:dyDescent="0.25">
      <c r="A15741" s="62">
        <v>70101901</v>
      </c>
      <c r="B15741" s="63" t="s">
        <v>15215</v>
      </c>
    </row>
    <row r="15742" spans="1:2" x14ac:dyDescent="0.25">
      <c r="A15742" s="62">
        <v>70101902</v>
      </c>
      <c r="B15742" s="63" t="s">
        <v>2713</v>
      </c>
    </row>
    <row r="15743" spans="1:2" x14ac:dyDescent="0.25">
      <c r="A15743" s="62">
        <v>70101903</v>
      </c>
      <c r="B15743" s="63" t="s">
        <v>13743</v>
      </c>
    </row>
    <row r="15744" spans="1:2" x14ac:dyDescent="0.25">
      <c r="A15744" s="62">
        <v>70101904</v>
      </c>
      <c r="B15744" s="63" t="s">
        <v>17015</v>
      </c>
    </row>
    <row r="15745" spans="1:2" x14ac:dyDescent="0.25">
      <c r="A15745" s="62">
        <v>70101905</v>
      </c>
      <c r="B15745" s="63" t="s">
        <v>18716</v>
      </c>
    </row>
    <row r="15746" spans="1:2" x14ac:dyDescent="0.25">
      <c r="A15746" s="62">
        <v>70111501</v>
      </c>
      <c r="B15746" s="63" t="s">
        <v>14403</v>
      </c>
    </row>
    <row r="15747" spans="1:2" x14ac:dyDescent="0.25">
      <c r="A15747" s="62">
        <v>70111502</v>
      </c>
      <c r="B15747" s="63" t="s">
        <v>9969</v>
      </c>
    </row>
    <row r="15748" spans="1:2" x14ac:dyDescent="0.25">
      <c r="A15748" s="62">
        <v>70111503</v>
      </c>
      <c r="B15748" s="63" t="s">
        <v>15773</v>
      </c>
    </row>
    <row r="15749" spans="1:2" x14ac:dyDescent="0.25">
      <c r="A15749" s="62">
        <v>70111504</v>
      </c>
      <c r="B15749" s="63" t="s">
        <v>4293</v>
      </c>
    </row>
    <row r="15750" spans="1:2" x14ac:dyDescent="0.25">
      <c r="A15750" s="62">
        <v>70111505</v>
      </c>
      <c r="B15750" s="63" t="s">
        <v>16271</v>
      </c>
    </row>
    <row r="15751" spans="1:2" x14ac:dyDescent="0.25">
      <c r="A15751" s="62">
        <v>70111506</v>
      </c>
      <c r="B15751" s="63" t="s">
        <v>7102</v>
      </c>
    </row>
    <row r="15752" spans="1:2" x14ac:dyDescent="0.25">
      <c r="A15752" s="62">
        <v>70111507</v>
      </c>
      <c r="B15752" s="63" t="s">
        <v>12919</v>
      </c>
    </row>
    <row r="15753" spans="1:2" x14ac:dyDescent="0.25">
      <c r="A15753" s="62">
        <v>70111508</v>
      </c>
      <c r="B15753" s="63" t="s">
        <v>1930</v>
      </c>
    </row>
    <row r="15754" spans="1:2" x14ac:dyDescent="0.25">
      <c r="A15754" s="62">
        <v>70111601</v>
      </c>
      <c r="B15754" s="63" t="s">
        <v>11252</v>
      </c>
    </row>
    <row r="15755" spans="1:2" x14ac:dyDescent="0.25">
      <c r="A15755" s="62">
        <v>70111602</v>
      </c>
      <c r="B15755" s="63" t="s">
        <v>16845</v>
      </c>
    </row>
    <row r="15756" spans="1:2" x14ac:dyDescent="0.25">
      <c r="A15756" s="62">
        <v>70111603</v>
      </c>
      <c r="B15756" s="63" t="s">
        <v>3996</v>
      </c>
    </row>
    <row r="15757" spans="1:2" x14ac:dyDescent="0.25">
      <c r="A15757" s="62">
        <v>70111701</v>
      </c>
      <c r="B15757" s="63" t="s">
        <v>10664</v>
      </c>
    </row>
    <row r="15758" spans="1:2" x14ac:dyDescent="0.25">
      <c r="A15758" s="62">
        <v>70111702</v>
      </c>
      <c r="B15758" s="63" t="s">
        <v>8647</v>
      </c>
    </row>
    <row r="15759" spans="1:2" x14ac:dyDescent="0.25">
      <c r="A15759" s="62">
        <v>70111703</v>
      </c>
      <c r="B15759" s="63" t="s">
        <v>8836</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10611</v>
      </c>
    </row>
    <row r="15765" spans="1:2" x14ac:dyDescent="0.25">
      <c r="A15765" s="62">
        <v>70111709</v>
      </c>
      <c r="B15765" s="63" t="s">
        <v>4480</v>
      </c>
    </row>
    <row r="15766" spans="1:2" x14ac:dyDescent="0.25">
      <c r="A15766" s="62">
        <v>70111710</v>
      </c>
      <c r="B15766" s="63" t="s">
        <v>17084</v>
      </c>
    </row>
    <row r="15767" spans="1:2" x14ac:dyDescent="0.25">
      <c r="A15767" s="62">
        <v>70111711</v>
      </c>
      <c r="B15767" s="63" t="s">
        <v>14371</v>
      </c>
    </row>
    <row r="15768" spans="1:2" x14ac:dyDescent="0.25">
      <c r="A15768" s="62">
        <v>70111712</v>
      </c>
      <c r="B15768" s="63" t="s">
        <v>6440</v>
      </c>
    </row>
    <row r="15769" spans="1:2" x14ac:dyDescent="0.25">
      <c r="A15769" s="62">
        <v>70111713</v>
      </c>
      <c r="B15769" s="63" t="s">
        <v>16923</v>
      </c>
    </row>
    <row r="15770" spans="1:2" x14ac:dyDescent="0.25">
      <c r="A15770" s="62">
        <v>70121501</v>
      </c>
      <c r="B15770" s="63" t="s">
        <v>7186</v>
      </c>
    </row>
    <row r="15771" spans="1:2" x14ac:dyDescent="0.25">
      <c r="A15771" s="62">
        <v>70121502</v>
      </c>
      <c r="B15771" s="63" t="s">
        <v>14115</v>
      </c>
    </row>
    <row r="15772" spans="1:2" x14ac:dyDescent="0.25">
      <c r="A15772" s="62">
        <v>70121503</v>
      </c>
      <c r="B15772" s="63" t="s">
        <v>5118</v>
      </c>
    </row>
    <row r="15773" spans="1:2" x14ac:dyDescent="0.25">
      <c r="A15773" s="62">
        <v>70121504</v>
      </c>
      <c r="B15773" s="63" t="s">
        <v>17387</v>
      </c>
    </row>
    <row r="15774" spans="1:2" x14ac:dyDescent="0.25">
      <c r="A15774" s="62">
        <v>70121505</v>
      </c>
      <c r="B15774" s="63" t="s">
        <v>9930</v>
      </c>
    </row>
    <row r="15775" spans="1:2" x14ac:dyDescent="0.25">
      <c r="A15775" s="62">
        <v>70121601</v>
      </c>
      <c r="B15775" s="63" t="s">
        <v>6097</v>
      </c>
    </row>
    <row r="15776" spans="1:2" x14ac:dyDescent="0.25">
      <c r="A15776" s="62">
        <v>70121602</v>
      </c>
      <c r="B15776" s="63" t="s">
        <v>6094</v>
      </c>
    </row>
    <row r="15777" spans="1:2" x14ac:dyDescent="0.25">
      <c r="A15777" s="62">
        <v>70121603</v>
      </c>
      <c r="B15777" s="63" t="s">
        <v>3379</v>
      </c>
    </row>
    <row r="15778" spans="1:2" x14ac:dyDescent="0.25">
      <c r="A15778" s="62">
        <v>70121604</v>
      </c>
      <c r="B15778" s="63" t="s">
        <v>11048</v>
      </c>
    </row>
    <row r="15779" spans="1:2" x14ac:dyDescent="0.25">
      <c r="A15779" s="62">
        <v>70121605</v>
      </c>
      <c r="B15779" s="63" t="s">
        <v>1072</v>
      </c>
    </row>
    <row r="15780" spans="1:2" x14ac:dyDescent="0.25">
      <c r="A15780" s="62">
        <v>70121606</v>
      </c>
      <c r="B15780" s="63" t="s">
        <v>4545</v>
      </c>
    </row>
    <row r="15781" spans="1:2" x14ac:dyDescent="0.25">
      <c r="A15781" s="62">
        <v>70121607</v>
      </c>
      <c r="B15781" s="63" t="s">
        <v>17022</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17029</v>
      </c>
    </row>
    <row r="15785" spans="1:2" x14ac:dyDescent="0.25">
      <c r="A15785" s="62">
        <v>70121702</v>
      </c>
      <c r="B15785" s="63" t="s">
        <v>17121</v>
      </c>
    </row>
    <row r="15786" spans="1:2" x14ac:dyDescent="0.25">
      <c r="A15786" s="62">
        <v>70121703</v>
      </c>
      <c r="B15786" s="63" t="s">
        <v>6100</v>
      </c>
    </row>
    <row r="15787" spans="1:2" x14ac:dyDescent="0.25">
      <c r="A15787" s="62">
        <v>70121704</v>
      </c>
      <c r="B15787" s="63" t="s">
        <v>14682</v>
      </c>
    </row>
    <row r="15788" spans="1:2" x14ac:dyDescent="0.25">
      <c r="A15788" s="62">
        <v>70121705</v>
      </c>
      <c r="B15788" s="63" t="s">
        <v>17492</v>
      </c>
    </row>
    <row r="15789" spans="1:2" x14ac:dyDescent="0.25">
      <c r="A15789" s="62">
        <v>70121801</v>
      </c>
      <c r="B15789" s="63" t="s">
        <v>7279</v>
      </c>
    </row>
    <row r="15790" spans="1:2" x14ac:dyDescent="0.25">
      <c r="A15790" s="62">
        <v>70121802</v>
      </c>
      <c r="B15790" s="63" t="s">
        <v>13742</v>
      </c>
    </row>
    <row r="15791" spans="1:2" x14ac:dyDescent="0.25">
      <c r="A15791" s="62">
        <v>70121803</v>
      </c>
      <c r="B15791" s="63" t="s">
        <v>4758</v>
      </c>
    </row>
    <row r="15792" spans="1:2" x14ac:dyDescent="0.25">
      <c r="A15792" s="62">
        <v>70121901</v>
      </c>
      <c r="B15792" s="63" t="s">
        <v>1499</v>
      </c>
    </row>
    <row r="15793" spans="1:2" x14ac:dyDescent="0.25">
      <c r="A15793" s="62">
        <v>70121902</v>
      </c>
      <c r="B15793" s="63" t="s">
        <v>18272</v>
      </c>
    </row>
    <row r="15794" spans="1:2" x14ac:dyDescent="0.25">
      <c r="A15794" s="62">
        <v>70121903</v>
      </c>
      <c r="B15794" s="63" t="s">
        <v>15315</v>
      </c>
    </row>
    <row r="15795" spans="1:2" x14ac:dyDescent="0.25">
      <c r="A15795" s="62">
        <v>70122001</v>
      </c>
      <c r="B15795" s="63" t="s">
        <v>11090</v>
      </c>
    </row>
    <row r="15796" spans="1:2" x14ac:dyDescent="0.25">
      <c r="A15796" s="62">
        <v>70122002</v>
      </c>
      <c r="B15796" s="63" t="s">
        <v>12632</v>
      </c>
    </row>
    <row r="15797" spans="1:2" x14ac:dyDescent="0.25">
      <c r="A15797" s="62">
        <v>70122003</v>
      </c>
      <c r="B15797" s="63" t="s">
        <v>17283</v>
      </c>
    </row>
    <row r="15798" spans="1:2" x14ac:dyDescent="0.25">
      <c r="A15798" s="62">
        <v>70122004</v>
      </c>
      <c r="B15798" s="63" t="s">
        <v>7408</v>
      </c>
    </row>
    <row r="15799" spans="1:2" x14ac:dyDescent="0.25">
      <c r="A15799" s="62">
        <v>70122005</v>
      </c>
      <c r="B15799" s="63" t="s">
        <v>1937</v>
      </c>
    </row>
    <row r="15800" spans="1:2" x14ac:dyDescent="0.25">
      <c r="A15800" s="62">
        <v>70122006</v>
      </c>
      <c r="B15800" s="63" t="s">
        <v>7892</v>
      </c>
    </row>
    <row r="15801" spans="1:2" x14ac:dyDescent="0.25">
      <c r="A15801" s="62">
        <v>70122007</v>
      </c>
      <c r="B15801" s="63" t="s">
        <v>14334</v>
      </c>
    </row>
    <row r="15802" spans="1:2" x14ac:dyDescent="0.25">
      <c r="A15802" s="62">
        <v>70122008</v>
      </c>
      <c r="B15802" s="63" t="s">
        <v>17880</v>
      </c>
    </row>
    <row r="15803" spans="1:2" x14ac:dyDescent="0.25">
      <c r="A15803" s="62">
        <v>70122009</v>
      </c>
      <c r="B15803" s="63" t="s">
        <v>13994</v>
      </c>
    </row>
    <row r="15804" spans="1:2" x14ac:dyDescent="0.25">
      <c r="A15804" s="62">
        <v>70122010</v>
      </c>
      <c r="B15804" s="63" t="s">
        <v>7872</v>
      </c>
    </row>
    <row r="15805" spans="1:2" x14ac:dyDescent="0.25">
      <c r="A15805" s="62">
        <v>70131501</v>
      </c>
      <c r="B15805" s="63" t="s">
        <v>5142</v>
      </c>
    </row>
    <row r="15806" spans="1:2" x14ac:dyDescent="0.25">
      <c r="A15806" s="62">
        <v>70131502</v>
      </c>
      <c r="B15806" s="63" t="s">
        <v>6350</v>
      </c>
    </row>
    <row r="15807" spans="1:2" x14ac:dyDescent="0.25">
      <c r="A15807" s="62">
        <v>70131503</v>
      </c>
      <c r="B15807" s="63" t="s">
        <v>6972</v>
      </c>
    </row>
    <row r="15808" spans="1:2" x14ac:dyDescent="0.25">
      <c r="A15808" s="62">
        <v>70131504</v>
      </c>
      <c r="B15808" s="63" t="s">
        <v>16516</v>
      </c>
    </row>
    <row r="15809" spans="1:2" x14ac:dyDescent="0.25">
      <c r="A15809" s="62">
        <v>70131505</v>
      </c>
      <c r="B15809" s="63" t="s">
        <v>16298</v>
      </c>
    </row>
    <row r="15810" spans="1:2" x14ac:dyDescent="0.25">
      <c r="A15810" s="62">
        <v>70131506</v>
      </c>
      <c r="B15810" s="63" t="s">
        <v>11410</v>
      </c>
    </row>
    <row r="15811" spans="1:2" x14ac:dyDescent="0.25">
      <c r="A15811" s="62">
        <v>70131601</v>
      </c>
      <c r="B15811" s="63" t="s">
        <v>5976</v>
      </c>
    </row>
    <row r="15812" spans="1:2" x14ac:dyDescent="0.25">
      <c r="A15812" s="62">
        <v>70131602</v>
      </c>
      <c r="B15812" s="63" t="s">
        <v>3255</v>
      </c>
    </row>
    <row r="15813" spans="1:2" x14ac:dyDescent="0.25">
      <c r="A15813" s="62">
        <v>70131603</v>
      </c>
      <c r="B15813" s="63" t="s">
        <v>10096</v>
      </c>
    </row>
    <row r="15814" spans="1:2" x14ac:dyDescent="0.25">
      <c r="A15814" s="62">
        <v>70131604</v>
      </c>
      <c r="B15814" s="63" t="s">
        <v>7630</v>
      </c>
    </row>
    <row r="15815" spans="1:2" x14ac:dyDescent="0.25">
      <c r="A15815" s="62">
        <v>70131605</v>
      </c>
      <c r="B15815" s="63" t="s">
        <v>15355</v>
      </c>
    </row>
    <row r="15816" spans="1:2" x14ac:dyDescent="0.25">
      <c r="A15816" s="62">
        <v>70131701</v>
      </c>
      <c r="B15816" s="63" t="s">
        <v>8375</v>
      </c>
    </row>
    <row r="15817" spans="1:2" x14ac:dyDescent="0.25">
      <c r="A15817" s="62">
        <v>70131702</v>
      </c>
      <c r="B15817" s="63" t="s">
        <v>3610</v>
      </c>
    </row>
    <row r="15818" spans="1:2" x14ac:dyDescent="0.25">
      <c r="A15818" s="62">
        <v>70131703</v>
      </c>
      <c r="B15818" s="63" t="s">
        <v>2126</v>
      </c>
    </row>
    <row r="15819" spans="1:2" x14ac:dyDescent="0.25">
      <c r="A15819" s="62">
        <v>70131704</v>
      </c>
      <c r="B15819" s="63" t="s">
        <v>8594</v>
      </c>
    </row>
    <row r="15820" spans="1:2" x14ac:dyDescent="0.25">
      <c r="A15820" s="62">
        <v>70131705</v>
      </c>
      <c r="B15820" s="63" t="s">
        <v>2775</v>
      </c>
    </row>
    <row r="15821" spans="1:2" x14ac:dyDescent="0.25">
      <c r="A15821" s="62">
        <v>70131706</v>
      </c>
      <c r="B15821" s="63" t="s">
        <v>17999</v>
      </c>
    </row>
    <row r="15822" spans="1:2" x14ac:dyDescent="0.25">
      <c r="A15822" s="62">
        <v>70131707</v>
      </c>
      <c r="B15822" s="63" t="s">
        <v>11249</v>
      </c>
    </row>
    <row r="15823" spans="1:2" x14ac:dyDescent="0.25">
      <c r="A15823" s="62">
        <v>70131708</v>
      </c>
      <c r="B15823" s="63" t="s">
        <v>4107</v>
      </c>
    </row>
    <row r="15824" spans="1:2" x14ac:dyDescent="0.25">
      <c r="A15824" s="62">
        <v>70141501</v>
      </c>
      <c r="B15824" s="63" t="s">
        <v>16356</v>
      </c>
    </row>
    <row r="15825" spans="1:2" x14ac:dyDescent="0.25">
      <c r="A15825" s="62">
        <v>70141502</v>
      </c>
      <c r="B15825" s="63" t="s">
        <v>17597</v>
      </c>
    </row>
    <row r="15826" spans="1:2" x14ac:dyDescent="0.25">
      <c r="A15826" s="62">
        <v>70141503</v>
      </c>
      <c r="B15826" s="63" t="s">
        <v>1953</v>
      </c>
    </row>
    <row r="15827" spans="1:2" x14ac:dyDescent="0.25">
      <c r="A15827" s="62">
        <v>70141504</v>
      </c>
      <c r="B15827" s="63" t="s">
        <v>6989</v>
      </c>
    </row>
    <row r="15828" spans="1:2" x14ac:dyDescent="0.25">
      <c r="A15828" s="62">
        <v>70141505</v>
      </c>
      <c r="B15828" s="63" t="s">
        <v>16655</v>
      </c>
    </row>
    <row r="15829" spans="1:2" x14ac:dyDescent="0.25">
      <c r="A15829" s="62">
        <v>70141506</v>
      </c>
      <c r="B15829" s="63" t="s">
        <v>5554</v>
      </c>
    </row>
    <row r="15830" spans="1:2" x14ac:dyDescent="0.25">
      <c r="A15830" s="62">
        <v>70141507</v>
      </c>
      <c r="B15830" s="63" t="s">
        <v>2398</v>
      </c>
    </row>
    <row r="15831" spans="1:2" x14ac:dyDescent="0.25">
      <c r="A15831" s="62">
        <v>70141508</v>
      </c>
      <c r="B15831" s="63" t="s">
        <v>10908</v>
      </c>
    </row>
    <row r="15832" spans="1:2" x14ac:dyDescent="0.25">
      <c r="A15832" s="62">
        <v>70141509</v>
      </c>
      <c r="B15832" s="63" t="s">
        <v>2430</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6374</v>
      </c>
    </row>
    <row r="15836" spans="1:2" x14ac:dyDescent="0.25">
      <c r="A15836" s="62">
        <v>70141513</v>
      </c>
      <c r="B15836" s="63" t="s">
        <v>10230</v>
      </c>
    </row>
    <row r="15837" spans="1:2" x14ac:dyDescent="0.25">
      <c r="A15837" s="62">
        <v>70141514</v>
      </c>
      <c r="B15837" s="63" t="s">
        <v>4378</v>
      </c>
    </row>
    <row r="15838" spans="1:2" x14ac:dyDescent="0.25">
      <c r="A15838" s="62">
        <v>70141515</v>
      </c>
      <c r="B15838" s="63" t="s">
        <v>7469</v>
      </c>
    </row>
    <row r="15839" spans="1:2" x14ac:dyDescent="0.25">
      <c r="A15839" s="62">
        <v>70141516</v>
      </c>
      <c r="B15839" s="63" t="s">
        <v>2409</v>
      </c>
    </row>
    <row r="15840" spans="1:2" x14ac:dyDescent="0.25">
      <c r="A15840" s="62">
        <v>70141517</v>
      </c>
      <c r="B15840" s="63" t="s">
        <v>10476</v>
      </c>
    </row>
    <row r="15841" spans="1:2" x14ac:dyDescent="0.25">
      <c r="A15841" s="62">
        <v>70141518</v>
      </c>
      <c r="B15841" s="63" t="s">
        <v>5331</v>
      </c>
    </row>
    <row r="15842" spans="1:2" x14ac:dyDescent="0.25">
      <c r="A15842" s="62">
        <v>70141519</v>
      </c>
      <c r="B15842" s="63" t="s">
        <v>1661</v>
      </c>
    </row>
    <row r="15843" spans="1:2" x14ac:dyDescent="0.25">
      <c r="A15843" s="62">
        <v>70141520</v>
      </c>
      <c r="B15843" s="63" t="s">
        <v>11743</v>
      </c>
    </row>
    <row r="15844" spans="1:2" x14ac:dyDescent="0.25">
      <c r="A15844" s="62">
        <v>70141601</v>
      </c>
      <c r="B15844" s="63" t="s">
        <v>6934</v>
      </c>
    </row>
    <row r="15845" spans="1:2" x14ac:dyDescent="0.25">
      <c r="A15845" s="62">
        <v>70141602</v>
      </c>
      <c r="B15845" s="63" t="s">
        <v>8048</v>
      </c>
    </row>
    <row r="15846" spans="1:2" x14ac:dyDescent="0.25">
      <c r="A15846" s="62">
        <v>70141603</v>
      </c>
      <c r="B15846" s="63" t="s">
        <v>7970</v>
      </c>
    </row>
    <row r="15847" spans="1:2" x14ac:dyDescent="0.25">
      <c r="A15847" s="62">
        <v>70141604</v>
      </c>
      <c r="B15847" s="63" t="s">
        <v>11918</v>
      </c>
    </row>
    <row r="15848" spans="1:2" x14ac:dyDescent="0.25">
      <c r="A15848" s="62">
        <v>70141605</v>
      </c>
      <c r="B15848" s="63" t="s">
        <v>7132</v>
      </c>
    </row>
    <row r="15849" spans="1:2" x14ac:dyDescent="0.25">
      <c r="A15849" s="62">
        <v>70141606</v>
      </c>
      <c r="B15849" s="63" t="s">
        <v>18762</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6870</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2733</v>
      </c>
    </row>
    <row r="15857" spans="1:2" x14ac:dyDescent="0.25">
      <c r="A15857" s="62">
        <v>70141707</v>
      </c>
      <c r="B15857" s="63" t="s">
        <v>9791</v>
      </c>
    </row>
    <row r="15858" spans="1:2" x14ac:dyDescent="0.25">
      <c r="A15858" s="62">
        <v>70141708</v>
      </c>
      <c r="B15858" s="63" t="s">
        <v>11332</v>
      </c>
    </row>
    <row r="15859" spans="1:2" x14ac:dyDescent="0.25">
      <c r="A15859" s="62">
        <v>70141709</v>
      </c>
      <c r="B15859" s="63" t="s">
        <v>16484</v>
      </c>
    </row>
    <row r="15860" spans="1:2" x14ac:dyDescent="0.25">
      <c r="A15860" s="62">
        <v>70141710</v>
      </c>
      <c r="B15860" s="63" t="s">
        <v>7869</v>
      </c>
    </row>
    <row r="15861" spans="1:2" x14ac:dyDescent="0.25">
      <c r="A15861" s="62">
        <v>70141801</v>
      </c>
      <c r="B15861" s="63" t="s">
        <v>14085</v>
      </c>
    </row>
    <row r="15862" spans="1:2" x14ac:dyDescent="0.25">
      <c r="A15862" s="62">
        <v>70141802</v>
      </c>
      <c r="B15862" s="63" t="s">
        <v>3221</v>
      </c>
    </row>
    <row r="15863" spans="1:2" x14ac:dyDescent="0.25">
      <c r="A15863" s="62">
        <v>70141803</v>
      </c>
      <c r="B15863" s="63" t="s">
        <v>1867</v>
      </c>
    </row>
    <row r="15864" spans="1:2" x14ac:dyDescent="0.25">
      <c r="A15864" s="62">
        <v>70141804</v>
      </c>
      <c r="B15864" s="63" t="s">
        <v>16639</v>
      </c>
    </row>
    <row r="15865" spans="1:2" x14ac:dyDescent="0.25">
      <c r="A15865" s="62">
        <v>70141901</v>
      </c>
      <c r="B15865" s="63" t="s">
        <v>1032</v>
      </c>
    </row>
    <row r="15866" spans="1:2" x14ac:dyDescent="0.25">
      <c r="A15866" s="62">
        <v>70141902</v>
      </c>
      <c r="B15866" s="63" t="s">
        <v>6505</v>
      </c>
    </row>
    <row r="15867" spans="1:2" x14ac:dyDescent="0.25">
      <c r="A15867" s="62">
        <v>70141903</v>
      </c>
      <c r="B15867" s="63" t="s">
        <v>17001</v>
      </c>
    </row>
    <row r="15868" spans="1:2" x14ac:dyDescent="0.25">
      <c r="A15868" s="62">
        <v>70141904</v>
      </c>
      <c r="B15868" s="63" t="s">
        <v>10409</v>
      </c>
    </row>
    <row r="15869" spans="1:2" x14ac:dyDescent="0.25">
      <c r="A15869" s="62">
        <v>70142001</v>
      </c>
      <c r="B15869" s="63" t="s">
        <v>2182</v>
      </c>
    </row>
    <row r="15870" spans="1:2" x14ac:dyDescent="0.25">
      <c r="A15870" s="62">
        <v>70142002</v>
      </c>
      <c r="B15870" s="63" t="s">
        <v>14014</v>
      </c>
    </row>
    <row r="15871" spans="1:2" x14ac:dyDescent="0.25">
      <c r="A15871" s="62">
        <v>70142003</v>
      </c>
      <c r="B15871" s="63" t="s">
        <v>7322</v>
      </c>
    </row>
    <row r="15872" spans="1:2" x14ac:dyDescent="0.25">
      <c r="A15872" s="62">
        <v>70142004</v>
      </c>
      <c r="B15872" s="63" t="s">
        <v>13332</v>
      </c>
    </row>
    <row r="15873" spans="1:2" x14ac:dyDescent="0.25">
      <c r="A15873" s="62">
        <v>70142005</v>
      </c>
      <c r="B15873" s="63" t="s">
        <v>13042</v>
      </c>
    </row>
    <row r="15874" spans="1:2" x14ac:dyDescent="0.25">
      <c r="A15874" s="62">
        <v>70142006</v>
      </c>
      <c r="B15874" s="63" t="s">
        <v>2891</v>
      </c>
    </row>
    <row r="15875" spans="1:2" x14ac:dyDescent="0.25">
      <c r="A15875" s="62">
        <v>70142007</v>
      </c>
      <c r="B15875" s="63" t="s">
        <v>2429</v>
      </c>
    </row>
    <row r="15876" spans="1:2" x14ac:dyDescent="0.25">
      <c r="A15876" s="62">
        <v>70142008</v>
      </c>
      <c r="B15876" s="63" t="s">
        <v>1696</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10335</v>
      </c>
    </row>
    <row r="15880" spans="1:2" x14ac:dyDescent="0.25">
      <c r="A15880" s="62">
        <v>70151501</v>
      </c>
      <c r="B15880" s="63" t="s">
        <v>17538</v>
      </c>
    </row>
    <row r="15881" spans="1:2" x14ac:dyDescent="0.25">
      <c r="A15881" s="62">
        <v>70151502</v>
      </c>
      <c r="B15881" s="63" t="s">
        <v>3373</v>
      </c>
    </row>
    <row r="15882" spans="1:2" x14ac:dyDescent="0.25">
      <c r="A15882" s="62">
        <v>70151503</v>
      </c>
      <c r="B15882" s="63" t="s">
        <v>11555</v>
      </c>
    </row>
    <row r="15883" spans="1:2" x14ac:dyDescent="0.25">
      <c r="A15883" s="62">
        <v>70151504</v>
      </c>
      <c r="B15883" s="63" t="s">
        <v>8834</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1096</v>
      </c>
    </row>
    <row r="15888" spans="1:2" x14ac:dyDescent="0.25">
      <c r="A15888" s="62">
        <v>70151509</v>
      </c>
      <c r="B15888" s="63" t="s">
        <v>16399</v>
      </c>
    </row>
    <row r="15889" spans="1:2" x14ac:dyDescent="0.25">
      <c r="A15889" s="62">
        <v>70151510</v>
      </c>
      <c r="B15889" s="63" t="s">
        <v>2383</v>
      </c>
    </row>
    <row r="15890" spans="1:2" x14ac:dyDescent="0.25">
      <c r="A15890" s="62">
        <v>70151601</v>
      </c>
      <c r="B15890" s="63" t="s">
        <v>1790</v>
      </c>
    </row>
    <row r="15891" spans="1:2" x14ac:dyDescent="0.25">
      <c r="A15891" s="62">
        <v>70151602</v>
      </c>
      <c r="B15891" s="63" t="s">
        <v>4612</v>
      </c>
    </row>
    <row r="15892" spans="1:2" x14ac:dyDescent="0.25">
      <c r="A15892" s="62">
        <v>70151603</v>
      </c>
      <c r="B15892" s="63" t="s">
        <v>14872</v>
      </c>
    </row>
    <row r="15893" spans="1:2" x14ac:dyDescent="0.25">
      <c r="A15893" s="62">
        <v>70151604</v>
      </c>
      <c r="B15893" s="63" t="s">
        <v>5772</v>
      </c>
    </row>
    <row r="15894" spans="1:2" x14ac:dyDescent="0.25">
      <c r="A15894" s="62">
        <v>70151605</v>
      </c>
      <c r="B15894" s="63" t="s">
        <v>17474</v>
      </c>
    </row>
    <row r="15895" spans="1:2" x14ac:dyDescent="0.25">
      <c r="A15895" s="62">
        <v>70151606</v>
      </c>
      <c r="B15895" s="63" t="s">
        <v>9677</v>
      </c>
    </row>
    <row r="15896" spans="1:2" x14ac:dyDescent="0.25">
      <c r="A15896" s="62">
        <v>70151701</v>
      </c>
      <c r="B15896" s="63" t="s">
        <v>8174</v>
      </c>
    </row>
    <row r="15897" spans="1:2" x14ac:dyDescent="0.25">
      <c r="A15897" s="62">
        <v>70151702</v>
      </c>
      <c r="B15897" s="63" t="s">
        <v>17713</v>
      </c>
    </row>
    <row r="15898" spans="1:2" x14ac:dyDescent="0.25">
      <c r="A15898" s="62">
        <v>70151703</v>
      </c>
      <c r="B15898" s="63" t="s">
        <v>15566</v>
      </c>
    </row>
    <row r="15899" spans="1:2" x14ac:dyDescent="0.25">
      <c r="A15899" s="62">
        <v>70151704</v>
      </c>
      <c r="B15899" s="63" t="s">
        <v>9752</v>
      </c>
    </row>
    <row r="15900" spans="1:2" x14ac:dyDescent="0.25">
      <c r="A15900" s="62">
        <v>70151705</v>
      </c>
      <c r="B15900" s="63" t="s">
        <v>15750</v>
      </c>
    </row>
    <row r="15901" spans="1:2" x14ac:dyDescent="0.25">
      <c r="A15901" s="62">
        <v>70151706</v>
      </c>
      <c r="B15901" s="63" t="s">
        <v>7346</v>
      </c>
    </row>
    <row r="15902" spans="1:2" x14ac:dyDescent="0.25">
      <c r="A15902" s="62">
        <v>70151707</v>
      </c>
      <c r="B15902" s="63" t="s">
        <v>3158</v>
      </c>
    </row>
    <row r="15903" spans="1:2" x14ac:dyDescent="0.25">
      <c r="A15903" s="62">
        <v>70151801</v>
      </c>
      <c r="B15903" s="63" t="s">
        <v>6786</v>
      </c>
    </row>
    <row r="15904" spans="1:2" x14ac:dyDescent="0.25">
      <c r="A15904" s="62">
        <v>70151802</v>
      </c>
      <c r="B15904" s="63" t="s">
        <v>8673</v>
      </c>
    </row>
    <row r="15905" spans="1:2" x14ac:dyDescent="0.25">
      <c r="A15905" s="62">
        <v>70151803</v>
      </c>
      <c r="B15905" s="63" t="s">
        <v>11727</v>
      </c>
    </row>
    <row r="15906" spans="1:2" x14ac:dyDescent="0.25">
      <c r="A15906" s="62">
        <v>70151804</v>
      </c>
      <c r="B15906" s="63" t="s">
        <v>5072</v>
      </c>
    </row>
    <row r="15907" spans="1:2" x14ac:dyDescent="0.25">
      <c r="A15907" s="62">
        <v>70151805</v>
      </c>
      <c r="B15907" s="63" t="s">
        <v>722</v>
      </c>
    </row>
    <row r="15908" spans="1:2" x14ac:dyDescent="0.25">
      <c r="A15908" s="62">
        <v>70151806</v>
      </c>
      <c r="B15908" s="63" t="s">
        <v>7920</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16605</v>
      </c>
    </row>
    <row r="15912" spans="1:2" x14ac:dyDescent="0.25">
      <c r="A15912" s="62">
        <v>70151903</v>
      </c>
      <c r="B15912" s="63" t="s">
        <v>2020</v>
      </c>
    </row>
    <row r="15913" spans="1:2" x14ac:dyDescent="0.25">
      <c r="A15913" s="62">
        <v>70151904</v>
      </c>
      <c r="B15913" s="63" t="s">
        <v>13094</v>
      </c>
    </row>
    <row r="15914" spans="1:2" x14ac:dyDescent="0.25">
      <c r="A15914" s="62">
        <v>70151905</v>
      </c>
      <c r="B15914" s="63" t="s">
        <v>4383</v>
      </c>
    </row>
    <row r="15915" spans="1:2" x14ac:dyDescent="0.25">
      <c r="A15915" s="62">
        <v>70151906</v>
      </c>
      <c r="B15915" s="63" t="s">
        <v>10489</v>
      </c>
    </row>
    <row r="15916" spans="1:2" x14ac:dyDescent="0.25">
      <c r="A15916" s="62">
        <v>70151907</v>
      </c>
      <c r="B15916" s="63" t="s">
        <v>16748</v>
      </c>
    </row>
    <row r="15917" spans="1:2" x14ac:dyDescent="0.25">
      <c r="A15917" s="62">
        <v>70151909</v>
      </c>
      <c r="B15917" s="63" t="s">
        <v>17539</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16952</v>
      </c>
    </row>
    <row r="15922" spans="1:2" x14ac:dyDescent="0.25">
      <c r="A15922" s="62">
        <v>70161702</v>
      </c>
      <c r="B15922" s="63" t="s">
        <v>1831</v>
      </c>
    </row>
    <row r="15923" spans="1:2" x14ac:dyDescent="0.25">
      <c r="A15923" s="62">
        <v>70161703</v>
      </c>
      <c r="B15923" s="63" t="s">
        <v>12910</v>
      </c>
    </row>
    <row r="15924" spans="1:2" x14ac:dyDescent="0.25">
      <c r="A15924" s="62">
        <v>70161704</v>
      </c>
      <c r="B15924" s="63" t="s">
        <v>10496</v>
      </c>
    </row>
    <row r="15925" spans="1:2" x14ac:dyDescent="0.25">
      <c r="A15925" s="62">
        <v>70171501</v>
      </c>
      <c r="B15925" s="63" t="s">
        <v>3487</v>
      </c>
    </row>
    <row r="15926" spans="1:2" x14ac:dyDescent="0.25">
      <c r="A15926" s="62">
        <v>70171502</v>
      </c>
      <c r="B15926" s="63" t="s">
        <v>4351</v>
      </c>
    </row>
    <row r="15927" spans="1:2" x14ac:dyDescent="0.25">
      <c r="A15927" s="62">
        <v>70171503</v>
      </c>
      <c r="B15927" s="63" t="s">
        <v>9617</v>
      </c>
    </row>
    <row r="15928" spans="1:2" x14ac:dyDescent="0.25">
      <c r="A15928" s="62">
        <v>70171504</v>
      </c>
      <c r="B15928" s="63" t="s">
        <v>766</v>
      </c>
    </row>
    <row r="15929" spans="1:2" x14ac:dyDescent="0.25">
      <c r="A15929" s="62">
        <v>70171505</v>
      </c>
      <c r="B15929" s="63" t="s">
        <v>16159</v>
      </c>
    </row>
    <row r="15930" spans="1:2" x14ac:dyDescent="0.25">
      <c r="A15930" s="62">
        <v>70171506</v>
      </c>
      <c r="B15930" s="63" t="s">
        <v>12024</v>
      </c>
    </row>
    <row r="15931" spans="1:2" x14ac:dyDescent="0.25">
      <c r="A15931" s="62">
        <v>70171601</v>
      </c>
      <c r="B15931" s="63" t="s">
        <v>18438</v>
      </c>
    </row>
    <row r="15932" spans="1:2" x14ac:dyDescent="0.25">
      <c r="A15932" s="62">
        <v>70171602</v>
      </c>
      <c r="B15932" s="63" t="s">
        <v>2016</v>
      </c>
    </row>
    <row r="15933" spans="1:2" x14ac:dyDescent="0.25">
      <c r="A15933" s="62">
        <v>70171603</v>
      </c>
      <c r="B15933" s="63" t="s">
        <v>13740</v>
      </c>
    </row>
    <row r="15934" spans="1:2" x14ac:dyDescent="0.25">
      <c r="A15934" s="62">
        <v>70171604</v>
      </c>
      <c r="B15934" s="63" t="s">
        <v>17583</v>
      </c>
    </row>
    <row r="15935" spans="1:2" x14ac:dyDescent="0.25">
      <c r="A15935" s="62">
        <v>70171605</v>
      </c>
      <c r="B15935" s="63" t="s">
        <v>16363</v>
      </c>
    </row>
    <row r="15936" spans="1:2" x14ac:dyDescent="0.25">
      <c r="A15936" s="62">
        <v>70171606</v>
      </c>
      <c r="B15936" s="63" t="s">
        <v>2167</v>
      </c>
    </row>
    <row r="15937" spans="1:2" x14ac:dyDescent="0.25">
      <c r="A15937" s="62">
        <v>70171607</v>
      </c>
      <c r="B15937" s="63" t="s">
        <v>5966</v>
      </c>
    </row>
    <row r="15938" spans="1:2" x14ac:dyDescent="0.25">
      <c r="A15938" s="62">
        <v>70171701</v>
      </c>
      <c r="B15938" s="63" t="s">
        <v>1810</v>
      </c>
    </row>
    <row r="15939" spans="1:2" x14ac:dyDescent="0.25">
      <c r="A15939" s="62">
        <v>70171702</v>
      </c>
      <c r="B15939" s="63" t="s">
        <v>3689</v>
      </c>
    </row>
    <row r="15940" spans="1:2" x14ac:dyDescent="0.25">
      <c r="A15940" s="62">
        <v>70171703</v>
      </c>
      <c r="B15940" s="63" t="s">
        <v>8305</v>
      </c>
    </row>
    <row r="15941" spans="1:2" x14ac:dyDescent="0.25">
      <c r="A15941" s="62">
        <v>70171704</v>
      </c>
      <c r="B15941" s="63" t="s">
        <v>7261</v>
      </c>
    </row>
    <row r="15942" spans="1:2" x14ac:dyDescent="0.25">
      <c r="A15942" s="62">
        <v>70171705</v>
      </c>
      <c r="B15942" s="63" t="s">
        <v>1070</v>
      </c>
    </row>
    <row r="15943" spans="1:2" x14ac:dyDescent="0.25">
      <c r="A15943" s="62">
        <v>70171706</v>
      </c>
      <c r="B15943" s="63" t="s">
        <v>8357</v>
      </c>
    </row>
    <row r="15944" spans="1:2" x14ac:dyDescent="0.25">
      <c r="A15944" s="62">
        <v>70171707</v>
      </c>
      <c r="B15944" s="63" t="s">
        <v>12014</v>
      </c>
    </row>
    <row r="15945" spans="1:2" x14ac:dyDescent="0.25">
      <c r="A15945" s="62">
        <v>70171708</v>
      </c>
      <c r="B15945" s="63" t="s">
        <v>4809</v>
      </c>
    </row>
    <row r="15946" spans="1:2" x14ac:dyDescent="0.25">
      <c r="A15946" s="62">
        <v>70171709</v>
      </c>
      <c r="B15946" s="63" t="s">
        <v>12791</v>
      </c>
    </row>
    <row r="15947" spans="1:2" x14ac:dyDescent="0.25">
      <c r="A15947" s="62">
        <v>70171801</v>
      </c>
      <c r="B15947" s="63" t="s">
        <v>16456</v>
      </c>
    </row>
    <row r="15948" spans="1:2" x14ac:dyDescent="0.25">
      <c r="A15948" s="62">
        <v>70171802</v>
      </c>
      <c r="B15948" s="63" t="s">
        <v>7857</v>
      </c>
    </row>
    <row r="15949" spans="1:2" x14ac:dyDescent="0.25">
      <c r="A15949" s="62">
        <v>70171803</v>
      </c>
      <c r="B15949" s="63" t="s">
        <v>1884</v>
      </c>
    </row>
    <row r="15950" spans="1:2" x14ac:dyDescent="0.25">
      <c r="A15950" s="62">
        <v>71101501</v>
      </c>
      <c r="B15950" s="63" t="s">
        <v>8111</v>
      </c>
    </row>
    <row r="15951" spans="1:2" x14ac:dyDescent="0.25">
      <c r="A15951" s="62">
        <v>71101502</v>
      </c>
      <c r="B15951" s="63" t="s">
        <v>4794</v>
      </c>
    </row>
    <row r="15952" spans="1:2" x14ac:dyDescent="0.25">
      <c r="A15952" s="62">
        <v>71101601</v>
      </c>
      <c r="B15952" s="63" t="s">
        <v>11570</v>
      </c>
    </row>
    <row r="15953" spans="1:2" x14ac:dyDescent="0.25">
      <c r="A15953" s="62">
        <v>71101602</v>
      </c>
      <c r="B15953" s="63" t="s">
        <v>10703</v>
      </c>
    </row>
    <row r="15954" spans="1:2" x14ac:dyDescent="0.25">
      <c r="A15954" s="62">
        <v>71101701</v>
      </c>
      <c r="B15954" s="63" t="s">
        <v>15785</v>
      </c>
    </row>
    <row r="15955" spans="1:2" x14ac:dyDescent="0.25">
      <c r="A15955" s="62">
        <v>71101702</v>
      </c>
      <c r="B15955" s="63" t="s">
        <v>13606</v>
      </c>
    </row>
    <row r="15956" spans="1:2" x14ac:dyDescent="0.25">
      <c r="A15956" s="62">
        <v>71101703</v>
      </c>
      <c r="B15956" s="63" t="s">
        <v>12369</v>
      </c>
    </row>
    <row r="15957" spans="1:2" x14ac:dyDescent="0.25">
      <c r="A15957" s="62">
        <v>71101704</v>
      </c>
      <c r="B15957" s="63" t="s">
        <v>8401</v>
      </c>
    </row>
    <row r="15958" spans="1:2" x14ac:dyDescent="0.25">
      <c r="A15958" s="62">
        <v>71101705</v>
      </c>
      <c r="B15958" s="63" t="s">
        <v>5643</v>
      </c>
    </row>
    <row r="15959" spans="1:2" x14ac:dyDescent="0.25">
      <c r="A15959" s="62">
        <v>71101706</v>
      </c>
      <c r="B15959" s="63" t="s">
        <v>11221</v>
      </c>
    </row>
    <row r="15960" spans="1:2" x14ac:dyDescent="0.25">
      <c r="A15960" s="62">
        <v>71101707</v>
      </c>
      <c r="B15960" s="63" t="s">
        <v>3408</v>
      </c>
    </row>
    <row r="15961" spans="1:2" x14ac:dyDescent="0.25">
      <c r="A15961" s="62">
        <v>71101708</v>
      </c>
      <c r="B15961" s="63" t="s">
        <v>4690</v>
      </c>
    </row>
    <row r="15962" spans="1:2" x14ac:dyDescent="0.25">
      <c r="A15962" s="62">
        <v>71101709</v>
      </c>
      <c r="B15962" s="63" t="s">
        <v>11368</v>
      </c>
    </row>
    <row r="15963" spans="1:2" x14ac:dyDescent="0.25">
      <c r="A15963" s="62">
        <v>71112001</v>
      </c>
      <c r="B15963" s="63" t="s">
        <v>18075</v>
      </c>
    </row>
    <row r="15964" spans="1:2" x14ac:dyDescent="0.25">
      <c r="A15964" s="62">
        <v>71112002</v>
      </c>
      <c r="B15964" s="63" t="s">
        <v>7270</v>
      </c>
    </row>
    <row r="15965" spans="1:2" x14ac:dyDescent="0.25">
      <c r="A15965" s="62">
        <v>71112003</v>
      </c>
      <c r="B15965" s="63" t="s">
        <v>11473</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3089</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14916</v>
      </c>
    </row>
    <row r="15972" spans="1:2" x14ac:dyDescent="0.25">
      <c r="A15972" s="62">
        <v>71112010</v>
      </c>
      <c r="B15972" s="63" t="s">
        <v>1548</v>
      </c>
    </row>
    <row r="15973" spans="1:2" x14ac:dyDescent="0.25">
      <c r="A15973" s="62">
        <v>71112011</v>
      </c>
      <c r="B15973" s="63" t="s">
        <v>14358</v>
      </c>
    </row>
    <row r="15974" spans="1:2" x14ac:dyDescent="0.25">
      <c r="A15974" s="62">
        <v>71112012</v>
      </c>
      <c r="B15974" s="63" t="s">
        <v>17085</v>
      </c>
    </row>
    <row r="15975" spans="1:2" x14ac:dyDescent="0.25">
      <c r="A15975" s="62">
        <v>71112013</v>
      </c>
      <c r="B15975" s="63" t="s">
        <v>9910</v>
      </c>
    </row>
    <row r="15976" spans="1:2" x14ac:dyDescent="0.25">
      <c r="A15976" s="62">
        <v>71112014</v>
      </c>
      <c r="B15976" s="63" t="s">
        <v>5526</v>
      </c>
    </row>
    <row r="15977" spans="1:2" x14ac:dyDescent="0.25">
      <c r="A15977" s="62">
        <v>71112015</v>
      </c>
      <c r="B15977" s="63" t="s">
        <v>16499</v>
      </c>
    </row>
    <row r="15978" spans="1:2" x14ac:dyDescent="0.25">
      <c r="A15978" s="62">
        <v>71112017</v>
      </c>
      <c r="B15978" s="63" t="s">
        <v>4910</v>
      </c>
    </row>
    <row r="15979" spans="1:2" x14ac:dyDescent="0.25">
      <c r="A15979" s="62">
        <v>71112018</v>
      </c>
      <c r="B15979" s="63" t="s">
        <v>3551</v>
      </c>
    </row>
    <row r="15980" spans="1:2" x14ac:dyDescent="0.25">
      <c r="A15980" s="62">
        <v>71112019</v>
      </c>
      <c r="B15980" s="63" t="s">
        <v>12899</v>
      </c>
    </row>
    <row r="15981" spans="1:2" x14ac:dyDescent="0.25">
      <c r="A15981" s="62">
        <v>71112020</v>
      </c>
      <c r="B15981" s="63" t="s">
        <v>13336</v>
      </c>
    </row>
    <row r="15982" spans="1:2" x14ac:dyDescent="0.25">
      <c r="A15982" s="62">
        <v>71112021</v>
      </c>
      <c r="B15982" s="63" t="s">
        <v>5059</v>
      </c>
    </row>
    <row r="15983" spans="1:2" x14ac:dyDescent="0.25">
      <c r="A15983" s="62">
        <v>71112022</v>
      </c>
      <c r="B15983" s="63" t="s">
        <v>7856</v>
      </c>
    </row>
    <row r="15984" spans="1:2" x14ac:dyDescent="0.25">
      <c r="A15984" s="62">
        <v>71112023</v>
      </c>
      <c r="B15984" s="63" t="s">
        <v>15134</v>
      </c>
    </row>
    <row r="15985" spans="1:2" x14ac:dyDescent="0.25">
      <c r="A15985" s="62">
        <v>71112024</v>
      </c>
      <c r="B15985" s="63" t="s">
        <v>17592</v>
      </c>
    </row>
    <row r="15986" spans="1:2" x14ac:dyDescent="0.25">
      <c r="A15986" s="62">
        <v>71112025</v>
      </c>
      <c r="B15986" s="63" t="s">
        <v>13052</v>
      </c>
    </row>
    <row r="15987" spans="1:2" x14ac:dyDescent="0.25">
      <c r="A15987" s="62">
        <v>71112026</v>
      </c>
      <c r="B15987" s="63" t="s">
        <v>17355</v>
      </c>
    </row>
    <row r="15988" spans="1:2" x14ac:dyDescent="0.25">
      <c r="A15988" s="62">
        <v>71112027</v>
      </c>
      <c r="B15988" s="63" t="s">
        <v>1447</v>
      </c>
    </row>
    <row r="15989" spans="1:2" x14ac:dyDescent="0.25">
      <c r="A15989" s="62">
        <v>71112028</v>
      </c>
      <c r="B15989" s="63" t="s">
        <v>1904</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3686</v>
      </c>
    </row>
    <row r="15993" spans="1:2" x14ac:dyDescent="0.25">
      <c r="A15993" s="62">
        <v>71112101</v>
      </c>
      <c r="B15993" s="63" t="s">
        <v>96</v>
      </c>
    </row>
    <row r="15994" spans="1:2" x14ac:dyDescent="0.25">
      <c r="A15994" s="62">
        <v>71112102</v>
      </c>
      <c r="B15994" s="63" t="s">
        <v>10621</v>
      </c>
    </row>
    <row r="15995" spans="1:2" x14ac:dyDescent="0.25">
      <c r="A15995" s="62">
        <v>71112103</v>
      </c>
      <c r="B15995" s="63" t="s">
        <v>6241</v>
      </c>
    </row>
    <row r="15996" spans="1:2" x14ac:dyDescent="0.25">
      <c r="A15996" s="62">
        <v>71112104</v>
      </c>
      <c r="B15996" s="63" t="s">
        <v>13273</v>
      </c>
    </row>
    <row r="15997" spans="1:2" x14ac:dyDescent="0.25">
      <c r="A15997" s="62">
        <v>71112105</v>
      </c>
      <c r="B15997" s="63" t="s">
        <v>11812</v>
      </c>
    </row>
    <row r="15998" spans="1:2" x14ac:dyDescent="0.25">
      <c r="A15998" s="62">
        <v>71112106</v>
      </c>
      <c r="B15998" s="63" t="s">
        <v>4448</v>
      </c>
    </row>
    <row r="15999" spans="1:2" x14ac:dyDescent="0.25">
      <c r="A15999" s="62">
        <v>71112107</v>
      </c>
      <c r="B15999" s="63" t="s">
        <v>17201</v>
      </c>
    </row>
    <row r="16000" spans="1:2" x14ac:dyDescent="0.25">
      <c r="A16000" s="62">
        <v>71112108</v>
      </c>
      <c r="B16000" s="63" t="s">
        <v>13137</v>
      </c>
    </row>
    <row r="16001" spans="1:2" x14ac:dyDescent="0.25">
      <c r="A16001" s="62">
        <v>71112109</v>
      </c>
      <c r="B16001" s="63" t="s">
        <v>3942</v>
      </c>
    </row>
    <row r="16002" spans="1:2" x14ac:dyDescent="0.25">
      <c r="A16002" s="62">
        <v>71112110</v>
      </c>
      <c r="B16002" s="63" t="s">
        <v>10753</v>
      </c>
    </row>
    <row r="16003" spans="1:2" x14ac:dyDescent="0.25">
      <c r="A16003" s="62">
        <v>71112111</v>
      </c>
      <c r="B16003" s="63" t="s">
        <v>2521</v>
      </c>
    </row>
    <row r="16004" spans="1:2" x14ac:dyDescent="0.25">
      <c r="A16004" s="62">
        <v>71112112</v>
      </c>
      <c r="B16004" s="63" t="s">
        <v>8497</v>
      </c>
    </row>
    <row r="16005" spans="1:2" x14ac:dyDescent="0.25">
      <c r="A16005" s="62">
        <v>71112113</v>
      </c>
      <c r="B16005" s="63" t="s">
        <v>9035</v>
      </c>
    </row>
    <row r="16006" spans="1:2" x14ac:dyDescent="0.25">
      <c r="A16006" s="62">
        <v>71112114</v>
      </c>
      <c r="B16006" s="63" t="s">
        <v>394</v>
      </c>
    </row>
    <row r="16007" spans="1:2" x14ac:dyDescent="0.25">
      <c r="A16007" s="62">
        <v>71112115</v>
      </c>
      <c r="B16007" s="63" t="s">
        <v>9328</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13898</v>
      </c>
    </row>
    <row r="16011" spans="1:2" x14ac:dyDescent="0.25">
      <c r="A16011" s="62">
        <v>71112120</v>
      </c>
      <c r="B16011" s="63" t="s">
        <v>17421</v>
      </c>
    </row>
    <row r="16012" spans="1:2" x14ac:dyDescent="0.25">
      <c r="A16012" s="62">
        <v>71112121</v>
      </c>
      <c r="B16012" s="63" t="s">
        <v>2301</v>
      </c>
    </row>
    <row r="16013" spans="1:2" x14ac:dyDescent="0.25">
      <c r="A16013" s="62">
        <v>71112122</v>
      </c>
      <c r="B16013" s="63" t="s">
        <v>11247</v>
      </c>
    </row>
    <row r="16014" spans="1:2" x14ac:dyDescent="0.25">
      <c r="A16014" s="62">
        <v>71112202</v>
      </c>
      <c r="B16014" s="63" t="s">
        <v>9233</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1983</v>
      </c>
    </row>
    <row r="16018" spans="1:2" x14ac:dyDescent="0.25">
      <c r="A16018" s="62">
        <v>71112206</v>
      </c>
      <c r="B16018" s="63" t="s">
        <v>1275</v>
      </c>
    </row>
    <row r="16019" spans="1:2" x14ac:dyDescent="0.25">
      <c r="A16019" s="62">
        <v>71112301</v>
      </c>
      <c r="B16019" s="63" t="s">
        <v>18566</v>
      </c>
    </row>
    <row r="16020" spans="1:2" x14ac:dyDescent="0.25">
      <c r="A16020" s="62">
        <v>71112302</v>
      </c>
      <c r="B16020" s="63" t="s">
        <v>6629</v>
      </c>
    </row>
    <row r="16021" spans="1:2" x14ac:dyDescent="0.25">
      <c r="A16021" s="62">
        <v>71112303</v>
      </c>
      <c r="B16021" s="63" t="s">
        <v>12894</v>
      </c>
    </row>
    <row r="16022" spans="1:2" x14ac:dyDescent="0.25">
      <c r="A16022" s="62">
        <v>71112304</v>
      </c>
      <c r="B16022" s="63" t="s">
        <v>15583</v>
      </c>
    </row>
    <row r="16023" spans="1:2" x14ac:dyDescent="0.25">
      <c r="A16023" s="62">
        <v>71112305</v>
      </c>
      <c r="B16023" s="63" t="s">
        <v>1082</v>
      </c>
    </row>
    <row r="16024" spans="1:2" x14ac:dyDescent="0.25">
      <c r="A16024" s="62">
        <v>71112306</v>
      </c>
      <c r="B16024" s="63" t="s">
        <v>3273</v>
      </c>
    </row>
    <row r="16025" spans="1:2" x14ac:dyDescent="0.25">
      <c r="A16025" s="62">
        <v>71112307</v>
      </c>
      <c r="B16025" s="63" t="s">
        <v>5479</v>
      </c>
    </row>
    <row r="16026" spans="1:2" x14ac:dyDescent="0.25">
      <c r="A16026" s="62">
        <v>71112308</v>
      </c>
      <c r="B16026" s="63" t="s">
        <v>13340</v>
      </c>
    </row>
    <row r="16027" spans="1:2" x14ac:dyDescent="0.25">
      <c r="A16027" s="62">
        <v>71112309</v>
      </c>
      <c r="B16027" s="63" t="s">
        <v>11627</v>
      </c>
    </row>
    <row r="16028" spans="1:2" x14ac:dyDescent="0.25">
      <c r="A16028" s="62">
        <v>71112310</v>
      </c>
      <c r="B16028" s="63" t="s">
        <v>12365</v>
      </c>
    </row>
    <row r="16029" spans="1:2" x14ac:dyDescent="0.25">
      <c r="A16029" s="62">
        <v>71112311</v>
      </c>
      <c r="B16029" s="63" t="s">
        <v>18642</v>
      </c>
    </row>
    <row r="16030" spans="1:2" x14ac:dyDescent="0.25">
      <c r="A16030" s="62">
        <v>71112312</v>
      </c>
      <c r="B16030" s="63" t="s">
        <v>11158</v>
      </c>
    </row>
    <row r="16031" spans="1:2" x14ac:dyDescent="0.25">
      <c r="A16031" s="62">
        <v>71112313</v>
      </c>
      <c r="B16031" s="63" t="s">
        <v>15438</v>
      </c>
    </row>
    <row r="16032" spans="1:2" x14ac:dyDescent="0.25">
      <c r="A16032" s="62">
        <v>71112314</v>
      </c>
      <c r="B16032" s="63" t="s">
        <v>15661</v>
      </c>
    </row>
    <row r="16033" spans="1:2" x14ac:dyDescent="0.25">
      <c r="A16033" s="62">
        <v>71112315</v>
      </c>
      <c r="B16033" s="63" t="s">
        <v>10085</v>
      </c>
    </row>
    <row r="16034" spans="1:2" x14ac:dyDescent="0.25">
      <c r="A16034" s="62">
        <v>71112316</v>
      </c>
      <c r="B16034" s="63" t="s">
        <v>14634</v>
      </c>
    </row>
    <row r="16035" spans="1:2" x14ac:dyDescent="0.25">
      <c r="A16035" s="62">
        <v>71112317</v>
      </c>
      <c r="B16035" s="63" t="s">
        <v>5498</v>
      </c>
    </row>
    <row r="16036" spans="1:2" x14ac:dyDescent="0.25">
      <c r="A16036" s="62">
        <v>71112318</v>
      </c>
      <c r="B16036" s="63" t="s">
        <v>17020</v>
      </c>
    </row>
    <row r="16037" spans="1:2" x14ac:dyDescent="0.25">
      <c r="A16037" s="62">
        <v>71112319</v>
      </c>
      <c r="B16037" s="63" t="s">
        <v>2869</v>
      </c>
    </row>
    <row r="16038" spans="1:2" x14ac:dyDescent="0.25">
      <c r="A16038" s="62">
        <v>71112320</v>
      </c>
      <c r="B16038" s="63" t="s">
        <v>8411</v>
      </c>
    </row>
    <row r="16039" spans="1:2" x14ac:dyDescent="0.25">
      <c r="A16039" s="62">
        <v>71112321</v>
      </c>
      <c r="B16039" s="63" t="s">
        <v>7875</v>
      </c>
    </row>
    <row r="16040" spans="1:2" x14ac:dyDescent="0.25">
      <c r="A16040" s="62">
        <v>71121001</v>
      </c>
      <c r="B16040" s="63" t="s">
        <v>7774</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14517</v>
      </c>
    </row>
    <row r="16044" spans="1:2" x14ac:dyDescent="0.25">
      <c r="A16044" s="62">
        <v>71121005</v>
      </c>
      <c r="B16044" s="63" t="s">
        <v>17290</v>
      </c>
    </row>
    <row r="16045" spans="1:2" x14ac:dyDescent="0.25">
      <c r="A16045" s="62">
        <v>71121006</v>
      </c>
      <c r="B16045" s="63" t="s">
        <v>8743</v>
      </c>
    </row>
    <row r="16046" spans="1:2" x14ac:dyDescent="0.25">
      <c r="A16046" s="62">
        <v>71121007</v>
      </c>
      <c r="B16046" s="63" t="s">
        <v>2378</v>
      </c>
    </row>
    <row r="16047" spans="1:2" x14ac:dyDescent="0.25">
      <c r="A16047" s="62">
        <v>71121008</v>
      </c>
      <c r="B16047" s="63" t="s">
        <v>7156</v>
      </c>
    </row>
    <row r="16048" spans="1:2" x14ac:dyDescent="0.25">
      <c r="A16048" s="62">
        <v>71121009</v>
      </c>
      <c r="B16048" s="63" t="s">
        <v>4978</v>
      </c>
    </row>
    <row r="16049" spans="1:2" x14ac:dyDescent="0.25">
      <c r="A16049" s="62">
        <v>71121010</v>
      </c>
      <c r="B16049" s="63" t="s">
        <v>17632</v>
      </c>
    </row>
    <row r="16050" spans="1:2" x14ac:dyDescent="0.25">
      <c r="A16050" s="62">
        <v>71121011</v>
      </c>
      <c r="B16050" s="63" t="s">
        <v>14111</v>
      </c>
    </row>
    <row r="16051" spans="1:2" x14ac:dyDescent="0.25">
      <c r="A16051" s="62">
        <v>71121012</v>
      </c>
      <c r="B16051" s="63" t="s">
        <v>15246</v>
      </c>
    </row>
    <row r="16052" spans="1:2" x14ac:dyDescent="0.25">
      <c r="A16052" s="62">
        <v>71121013</v>
      </c>
      <c r="B16052" s="63" t="s">
        <v>2520</v>
      </c>
    </row>
    <row r="16053" spans="1:2" x14ac:dyDescent="0.25">
      <c r="A16053" s="62">
        <v>71121014</v>
      </c>
      <c r="B16053" s="63" t="s">
        <v>9122</v>
      </c>
    </row>
    <row r="16054" spans="1:2" x14ac:dyDescent="0.25">
      <c r="A16054" s="62">
        <v>71121015</v>
      </c>
      <c r="B16054" s="63" t="s">
        <v>2049</v>
      </c>
    </row>
    <row r="16055" spans="1:2" x14ac:dyDescent="0.25">
      <c r="A16055" s="62">
        <v>71121016</v>
      </c>
      <c r="B16055" s="63" t="s">
        <v>17186</v>
      </c>
    </row>
    <row r="16056" spans="1:2" x14ac:dyDescent="0.25">
      <c r="A16056" s="62">
        <v>71121017</v>
      </c>
      <c r="B16056" s="63" t="s">
        <v>11195</v>
      </c>
    </row>
    <row r="16057" spans="1:2" x14ac:dyDescent="0.25">
      <c r="A16057" s="62">
        <v>71121018</v>
      </c>
      <c r="B16057" s="63" t="s">
        <v>10048</v>
      </c>
    </row>
    <row r="16058" spans="1:2" x14ac:dyDescent="0.25">
      <c r="A16058" s="62">
        <v>71121019</v>
      </c>
      <c r="B16058" s="63" t="s">
        <v>17708</v>
      </c>
    </row>
    <row r="16059" spans="1:2" x14ac:dyDescent="0.25">
      <c r="A16059" s="62">
        <v>71121020</v>
      </c>
      <c r="B16059" s="63" t="s">
        <v>10131</v>
      </c>
    </row>
    <row r="16060" spans="1:2" x14ac:dyDescent="0.25">
      <c r="A16060" s="62">
        <v>71121021</v>
      </c>
      <c r="B16060" s="63" t="s">
        <v>7239</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15408</v>
      </c>
    </row>
    <row r="16064" spans="1:2" x14ac:dyDescent="0.25">
      <c r="A16064" s="62">
        <v>71121102</v>
      </c>
      <c r="B16064" s="63" t="s">
        <v>17472</v>
      </c>
    </row>
    <row r="16065" spans="1:2" x14ac:dyDescent="0.25">
      <c r="A16065" s="62">
        <v>71121103</v>
      </c>
      <c r="B16065" s="63" t="s">
        <v>7619</v>
      </c>
    </row>
    <row r="16066" spans="1:2" x14ac:dyDescent="0.25">
      <c r="A16066" s="62">
        <v>71121104</v>
      </c>
      <c r="B16066" s="63" t="s">
        <v>14071</v>
      </c>
    </row>
    <row r="16067" spans="1:2" x14ac:dyDescent="0.25">
      <c r="A16067" s="62">
        <v>71121105</v>
      </c>
      <c r="B16067" s="63" t="s">
        <v>11411</v>
      </c>
    </row>
    <row r="16068" spans="1:2" x14ac:dyDescent="0.25">
      <c r="A16068" s="62">
        <v>71121106</v>
      </c>
      <c r="B16068" s="63" t="s">
        <v>5290</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3532</v>
      </c>
    </row>
    <row r="16072" spans="1:2" x14ac:dyDescent="0.25">
      <c r="A16072" s="62">
        <v>71121110</v>
      </c>
      <c r="B16072" s="63" t="s">
        <v>11585</v>
      </c>
    </row>
    <row r="16073" spans="1:2" x14ac:dyDescent="0.25">
      <c r="A16073" s="62">
        <v>71121111</v>
      </c>
      <c r="B16073" s="63" t="s">
        <v>17116</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12589</v>
      </c>
    </row>
    <row r="16078" spans="1:2" x14ac:dyDescent="0.25">
      <c r="A16078" s="62">
        <v>71121116</v>
      </c>
      <c r="B16078" s="63" t="s">
        <v>3767</v>
      </c>
    </row>
    <row r="16079" spans="1:2" x14ac:dyDescent="0.25">
      <c r="A16079" s="62">
        <v>71121117</v>
      </c>
      <c r="B16079" s="63" t="s">
        <v>15827</v>
      </c>
    </row>
    <row r="16080" spans="1:2" x14ac:dyDescent="0.25">
      <c r="A16080" s="62">
        <v>71121118</v>
      </c>
      <c r="B16080" s="63" t="s">
        <v>15073</v>
      </c>
    </row>
    <row r="16081" spans="1:2" x14ac:dyDescent="0.25">
      <c r="A16081" s="62">
        <v>71121119</v>
      </c>
      <c r="B16081" s="63" t="s">
        <v>3703</v>
      </c>
    </row>
    <row r="16082" spans="1:2" x14ac:dyDescent="0.25">
      <c r="A16082" s="62">
        <v>71121120</v>
      </c>
      <c r="B16082" s="63" t="s">
        <v>13844</v>
      </c>
    </row>
    <row r="16083" spans="1:2" x14ac:dyDescent="0.25">
      <c r="A16083" s="62">
        <v>71121121</v>
      </c>
      <c r="B16083" s="63" t="s">
        <v>1009</v>
      </c>
    </row>
    <row r="16084" spans="1:2" x14ac:dyDescent="0.25">
      <c r="A16084" s="62">
        <v>71121122</v>
      </c>
      <c r="B16084" s="63" t="s">
        <v>13865</v>
      </c>
    </row>
    <row r="16085" spans="1:2" x14ac:dyDescent="0.25">
      <c r="A16085" s="62">
        <v>71121123</v>
      </c>
      <c r="B16085" s="63" t="s">
        <v>6121</v>
      </c>
    </row>
    <row r="16086" spans="1:2" x14ac:dyDescent="0.25">
      <c r="A16086" s="62">
        <v>71121201</v>
      </c>
      <c r="B16086" s="63" t="s">
        <v>1878</v>
      </c>
    </row>
    <row r="16087" spans="1:2" x14ac:dyDescent="0.25">
      <c r="A16087" s="62">
        <v>71121202</v>
      </c>
      <c r="B16087" s="63" t="s">
        <v>11049</v>
      </c>
    </row>
    <row r="16088" spans="1:2" x14ac:dyDescent="0.25">
      <c r="A16088" s="62">
        <v>71121203</v>
      </c>
      <c r="B16088" s="63" t="s">
        <v>6276</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1803</v>
      </c>
    </row>
    <row r="16092" spans="1:2" x14ac:dyDescent="0.25">
      <c r="A16092" s="62">
        <v>71121207</v>
      </c>
      <c r="B16092" s="63" t="s">
        <v>3999</v>
      </c>
    </row>
    <row r="16093" spans="1:2" x14ac:dyDescent="0.25">
      <c r="A16093" s="62">
        <v>71121208</v>
      </c>
      <c r="B16093" s="63" t="s">
        <v>16417</v>
      </c>
    </row>
    <row r="16094" spans="1:2" x14ac:dyDescent="0.25">
      <c r="A16094" s="62">
        <v>71121301</v>
      </c>
      <c r="B16094" s="63" t="s">
        <v>13946</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18162</v>
      </c>
    </row>
    <row r="16098" spans="1:2" x14ac:dyDescent="0.25">
      <c r="A16098" s="62">
        <v>71121305</v>
      </c>
      <c r="B16098" s="63" t="s">
        <v>2638</v>
      </c>
    </row>
    <row r="16099" spans="1:2" x14ac:dyDescent="0.25">
      <c r="A16099" s="62">
        <v>71121401</v>
      </c>
      <c r="B16099" s="63" t="s">
        <v>6687</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14665</v>
      </c>
    </row>
    <row r="16103" spans="1:2" x14ac:dyDescent="0.25">
      <c r="A16103" s="62">
        <v>71121405</v>
      </c>
      <c r="B16103" s="63" t="s">
        <v>15363</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11061</v>
      </c>
    </row>
    <row r="16107" spans="1:2" x14ac:dyDescent="0.25">
      <c r="A16107" s="62">
        <v>71121502</v>
      </c>
      <c r="B16107" s="63" t="s">
        <v>11902</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12099</v>
      </c>
    </row>
    <row r="16111" spans="1:2" x14ac:dyDescent="0.25">
      <c r="A16111" s="62">
        <v>71121506</v>
      </c>
      <c r="B16111" s="63" t="s">
        <v>13596</v>
      </c>
    </row>
    <row r="16112" spans="1:2" x14ac:dyDescent="0.25">
      <c r="A16112" s="62">
        <v>71121507</v>
      </c>
      <c r="B16112" s="63" t="s">
        <v>6079</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3953</v>
      </c>
    </row>
    <row r="16116" spans="1:2" x14ac:dyDescent="0.25">
      <c r="A16116" s="62">
        <v>71121511</v>
      </c>
      <c r="B16116" s="63" t="s">
        <v>7040</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1150</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7725</v>
      </c>
    </row>
    <row r="16124" spans="1:2" x14ac:dyDescent="0.25">
      <c r="A16124" s="62">
        <v>71121603</v>
      </c>
      <c r="B16124" s="63" t="s">
        <v>6472</v>
      </c>
    </row>
    <row r="16125" spans="1:2" x14ac:dyDescent="0.25">
      <c r="A16125" s="62">
        <v>71121604</v>
      </c>
      <c r="B16125" s="63" t="s">
        <v>1190</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15744</v>
      </c>
    </row>
    <row r="16129" spans="1:2" x14ac:dyDescent="0.25">
      <c r="A16129" s="62">
        <v>71121608</v>
      </c>
      <c r="B16129" s="63" t="s">
        <v>6431</v>
      </c>
    </row>
    <row r="16130" spans="1:2" x14ac:dyDescent="0.25">
      <c r="A16130" s="62">
        <v>71121609</v>
      </c>
      <c r="B16130" s="63" t="s">
        <v>10278</v>
      </c>
    </row>
    <row r="16131" spans="1:2" x14ac:dyDescent="0.25">
      <c r="A16131" s="62">
        <v>71121610</v>
      </c>
      <c r="B16131" s="63" t="s">
        <v>6157</v>
      </c>
    </row>
    <row r="16132" spans="1:2" x14ac:dyDescent="0.25">
      <c r="A16132" s="62">
        <v>71121611</v>
      </c>
      <c r="B16132" s="63" t="s">
        <v>15518</v>
      </c>
    </row>
    <row r="16133" spans="1:2" x14ac:dyDescent="0.25">
      <c r="A16133" s="62">
        <v>71121612</v>
      </c>
      <c r="B16133" s="63" t="s">
        <v>2234</v>
      </c>
    </row>
    <row r="16134" spans="1:2" x14ac:dyDescent="0.25">
      <c r="A16134" s="62">
        <v>71121613</v>
      </c>
      <c r="B16134" s="63" t="s">
        <v>1487</v>
      </c>
    </row>
    <row r="16135" spans="1:2" x14ac:dyDescent="0.25">
      <c r="A16135" s="62">
        <v>71121614</v>
      </c>
      <c r="B16135" s="63" t="s">
        <v>5571</v>
      </c>
    </row>
    <row r="16136" spans="1:2" x14ac:dyDescent="0.25">
      <c r="A16136" s="62">
        <v>71121615</v>
      </c>
      <c r="B16136" s="63" t="s">
        <v>12647</v>
      </c>
    </row>
    <row r="16137" spans="1:2" x14ac:dyDescent="0.25">
      <c r="A16137" s="62">
        <v>71121616</v>
      </c>
      <c r="B16137" s="63" t="s">
        <v>1194</v>
      </c>
    </row>
    <row r="16138" spans="1:2" x14ac:dyDescent="0.25">
      <c r="A16138" s="62">
        <v>71121617</v>
      </c>
      <c r="B16138" s="63" t="s">
        <v>3414</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16348</v>
      </c>
    </row>
    <row r="16142" spans="1:2" x14ac:dyDescent="0.25">
      <c r="A16142" s="62">
        <v>71121621</v>
      </c>
      <c r="B16142" s="63" t="s">
        <v>15780</v>
      </c>
    </row>
    <row r="16143" spans="1:2" x14ac:dyDescent="0.25">
      <c r="A16143" s="62">
        <v>71121622</v>
      </c>
      <c r="B16143" s="63" t="s">
        <v>2640</v>
      </c>
    </row>
    <row r="16144" spans="1:2" x14ac:dyDescent="0.25">
      <c r="A16144" s="62">
        <v>71121623</v>
      </c>
      <c r="B16144" s="63" t="s">
        <v>8734</v>
      </c>
    </row>
    <row r="16145" spans="1:2" x14ac:dyDescent="0.25">
      <c r="A16145" s="62">
        <v>71121624</v>
      </c>
      <c r="B16145" s="63" t="s">
        <v>2616</v>
      </c>
    </row>
    <row r="16146" spans="1:2" x14ac:dyDescent="0.25">
      <c r="A16146" s="62">
        <v>71121625</v>
      </c>
      <c r="B16146" s="63" t="s">
        <v>7679</v>
      </c>
    </row>
    <row r="16147" spans="1:2" x14ac:dyDescent="0.25">
      <c r="A16147" s="62">
        <v>71121626</v>
      </c>
      <c r="B16147" s="63" t="s">
        <v>4100</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2726</v>
      </c>
    </row>
    <row r="16152" spans="1:2" x14ac:dyDescent="0.25">
      <c r="A16152" s="62">
        <v>71121631</v>
      </c>
      <c r="B16152" s="63" t="s">
        <v>15307</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4203</v>
      </c>
    </row>
    <row r="16156" spans="1:2" x14ac:dyDescent="0.25">
      <c r="A16156" s="62">
        <v>71121635</v>
      </c>
      <c r="B16156" s="63" t="s">
        <v>16128</v>
      </c>
    </row>
    <row r="16157" spans="1:2" x14ac:dyDescent="0.25">
      <c r="A16157" s="62">
        <v>71121636</v>
      </c>
      <c r="B16157" s="63" t="s">
        <v>2162</v>
      </c>
    </row>
    <row r="16158" spans="1:2" x14ac:dyDescent="0.25">
      <c r="A16158" s="62">
        <v>71121637</v>
      </c>
      <c r="B16158" s="63" t="s">
        <v>13547</v>
      </c>
    </row>
    <row r="16159" spans="1:2" x14ac:dyDescent="0.25">
      <c r="A16159" s="62">
        <v>71121701</v>
      </c>
      <c r="B16159" s="63" t="s">
        <v>5818</v>
      </c>
    </row>
    <row r="16160" spans="1:2" x14ac:dyDescent="0.25">
      <c r="A16160" s="62">
        <v>71121702</v>
      </c>
      <c r="B16160" s="63" t="s">
        <v>3842</v>
      </c>
    </row>
    <row r="16161" spans="1:2" x14ac:dyDescent="0.25">
      <c r="A16161" s="62">
        <v>71121703</v>
      </c>
      <c r="B16161" s="63" t="s">
        <v>3458</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3370</v>
      </c>
    </row>
    <row r="16165" spans="1:2" x14ac:dyDescent="0.25">
      <c r="A16165" s="62">
        <v>71121801</v>
      </c>
      <c r="B16165" s="63" t="s">
        <v>11135</v>
      </c>
    </row>
    <row r="16166" spans="1:2" x14ac:dyDescent="0.25">
      <c r="A16166" s="62">
        <v>71121802</v>
      </c>
      <c r="B16166" s="63" t="s">
        <v>2854</v>
      </c>
    </row>
    <row r="16167" spans="1:2" x14ac:dyDescent="0.25">
      <c r="A16167" s="62">
        <v>71121803</v>
      </c>
      <c r="B16167" s="63" t="s">
        <v>8987</v>
      </c>
    </row>
    <row r="16168" spans="1:2" x14ac:dyDescent="0.25">
      <c r="A16168" s="62">
        <v>71121804</v>
      </c>
      <c r="B16168" s="63" t="s">
        <v>17723</v>
      </c>
    </row>
    <row r="16169" spans="1:2" x14ac:dyDescent="0.25">
      <c r="A16169" s="62">
        <v>71121901</v>
      </c>
      <c r="B16169" s="63" t="s">
        <v>7126</v>
      </c>
    </row>
    <row r="16170" spans="1:2" x14ac:dyDescent="0.25">
      <c r="A16170" s="62">
        <v>71121902</v>
      </c>
      <c r="B16170" s="63" t="s">
        <v>6619</v>
      </c>
    </row>
    <row r="16171" spans="1:2" x14ac:dyDescent="0.25">
      <c r="A16171" s="62">
        <v>71121903</v>
      </c>
      <c r="B16171" s="63" t="s">
        <v>14787</v>
      </c>
    </row>
    <row r="16172" spans="1:2" x14ac:dyDescent="0.25">
      <c r="A16172" s="62">
        <v>71122001</v>
      </c>
      <c r="B16172" s="63" t="s">
        <v>18185</v>
      </c>
    </row>
    <row r="16173" spans="1:2" x14ac:dyDescent="0.25">
      <c r="A16173" s="62">
        <v>71122002</v>
      </c>
      <c r="B16173" s="63" t="s">
        <v>12555</v>
      </c>
    </row>
    <row r="16174" spans="1:2" x14ac:dyDescent="0.25">
      <c r="A16174" s="62">
        <v>71122003</v>
      </c>
      <c r="B16174" s="63" t="s">
        <v>4259</v>
      </c>
    </row>
    <row r="16175" spans="1:2" x14ac:dyDescent="0.25">
      <c r="A16175" s="62">
        <v>71122004</v>
      </c>
      <c r="B16175" s="63" t="s">
        <v>16311</v>
      </c>
    </row>
    <row r="16176" spans="1:2" x14ac:dyDescent="0.25">
      <c r="A16176" s="62">
        <v>71122005</v>
      </c>
      <c r="B16176" s="63" t="s">
        <v>18498</v>
      </c>
    </row>
    <row r="16177" spans="1:2" x14ac:dyDescent="0.25">
      <c r="A16177" s="62">
        <v>71122006</v>
      </c>
      <c r="B16177" s="63" t="s">
        <v>11819</v>
      </c>
    </row>
    <row r="16178" spans="1:2" x14ac:dyDescent="0.25">
      <c r="A16178" s="62">
        <v>71122101</v>
      </c>
      <c r="B16178" s="63" t="s">
        <v>10722</v>
      </c>
    </row>
    <row r="16179" spans="1:2" x14ac:dyDescent="0.25">
      <c r="A16179" s="62">
        <v>71122102</v>
      </c>
      <c r="B16179" s="63" t="s">
        <v>10137</v>
      </c>
    </row>
    <row r="16180" spans="1:2" x14ac:dyDescent="0.25">
      <c r="A16180" s="62">
        <v>71122103</v>
      </c>
      <c r="B16180" s="63" t="s">
        <v>10517</v>
      </c>
    </row>
    <row r="16181" spans="1:2" x14ac:dyDescent="0.25">
      <c r="A16181" s="62">
        <v>71122104</v>
      </c>
      <c r="B16181" s="63" t="s">
        <v>14057</v>
      </c>
    </row>
    <row r="16182" spans="1:2" x14ac:dyDescent="0.25">
      <c r="A16182" s="62">
        <v>71122105</v>
      </c>
      <c r="B16182" s="63" t="s">
        <v>3027</v>
      </c>
    </row>
    <row r="16183" spans="1:2" x14ac:dyDescent="0.25">
      <c r="A16183" s="62">
        <v>71122107</v>
      </c>
      <c r="B16183" s="63" t="s">
        <v>6886</v>
      </c>
    </row>
    <row r="16184" spans="1:2" x14ac:dyDescent="0.25">
      <c r="A16184" s="62">
        <v>71122108</v>
      </c>
      <c r="B16184" s="63" t="s">
        <v>3205</v>
      </c>
    </row>
    <row r="16185" spans="1:2" x14ac:dyDescent="0.25">
      <c r="A16185" s="62">
        <v>71122109</v>
      </c>
      <c r="B16185" s="63" t="s">
        <v>7441</v>
      </c>
    </row>
    <row r="16186" spans="1:2" x14ac:dyDescent="0.25">
      <c r="A16186" s="62">
        <v>71122110</v>
      </c>
      <c r="B16186" s="63" t="s">
        <v>6119</v>
      </c>
    </row>
    <row r="16187" spans="1:2" x14ac:dyDescent="0.25">
      <c r="A16187" s="62">
        <v>71122111</v>
      </c>
      <c r="B16187" s="63" t="s">
        <v>3887</v>
      </c>
    </row>
    <row r="16188" spans="1:2" x14ac:dyDescent="0.25">
      <c r="A16188" s="62">
        <v>71122112</v>
      </c>
      <c r="B16188" s="63" t="s">
        <v>18406</v>
      </c>
    </row>
    <row r="16189" spans="1:2" x14ac:dyDescent="0.25">
      <c r="A16189" s="62">
        <v>71122113</v>
      </c>
      <c r="B16189" s="63" t="s">
        <v>3318</v>
      </c>
    </row>
    <row r="16190" spans="1:2" x14ac:dyDescent="0.25">
      <c r="A16190" s="62">
        <v>71122114</v>
      </c>
      <c r="B16190" s="63" t="s">
        <v>4382</v>
      </c>
    </row>
    <row r="16191" spans="1:2" x14ac:dyDescent="0.25">
      <c r="A16191" s="62">
        <v>71122115</v>
      </c>
      <c r="B16191" s="63" t="s">
        <v>15611</v>
      </c>
    </row>
    <row r="16192" spans="1:2" x14ac:dyDescent="0.25">
      <c r="A16192" s="62">
        <v>71122116</v>
      </c>
      <c r="B16192" s="63" t="s">
        <v>1919</v>
      </c>
    </row>
    <row r="16193" spans="1:2" x14ac:dyDescent="0.25">
      <c r="A16193" s="62">
        <v>71122201</v>
      </c>
      <c r="B16193" s="63" t="s">
        <v>6815</v>
      </c>
    </row>
    <row r="16194" spans="1:2" x14ac:dyDescent="0.25">
      <c r="A16194" s="62">
        <v>71122202</v>
      </c>
      <c r="B16194" s="63" t="s">
        <v>12387</v>
      </c>
    </row>
    <row r="16195" spans="1:2" x14ac:dyDescent="0.25">
      <c r="A16195" s="62">
        <v>71122203</v>
      </c>
      <c r="B16195" s="63" t="s">
        <v>3325</v>
      </c>
    </row>
    <row r="16196" spans="1:2" x14ac:dyDescent="0.25">
      <c r="A16196" s="62">
        <v>71122301</v>
      </c>
      <c r="B16196" s="63" t="s">
        <v>14598</v>
      </c>
    </row>
    <row r="16197" spans="1:2" x14ac:dyDescent="0.25">
      <c r="A16197" s="62">
        <v>71122302</v>
      </c>
      <c r="B16197" s="63" t="s">
        <v>17367</v>
      </c>
    </row>
    <row r="16198" spans="1:2" x14ac:dyDescent="0.25">
      <c r="A16198" s="62">
        <v>71122303</v>
      </c>
      <c r="B16198" s="63" t="s">
        <v>2026</v>
      </c>
    </row>
    <row r="16199" spans="1:2" x14ac:dyDescent="0.25">
      <c r="A16199" s="62">
        <v>71122304</v>
      </c>
      <c r="B16199" s="63" t="s">
        <v>6716</v>
      </c>
    </row>
    <row r="16200" spans="1:2" x14ac:dyDescent="0.25">
      <c r="A16200" s="62">
        <v>71122305</v>
      </c>
      <c r="B16200" s="63" t="s">
        <v>4578</v>
      </c>
    </row>
    <row r="16201" spans="1:2" x14ac:dyDescent="0.25">
      <c r="A16201" s="62">
        <v>71122306</v>
      </c>
      <c r="B16201" s="63" t="s">
        <v>13937</v>
      </c>
    </row>
    <row r="16202" spans="1:2" x14ac:dyDescent="0.25">
      <c r="A16202" s="62">
        <v>71122401</v>
      </c>
      <c r="B16202" s="63" t="s">
        <v>5778</v>
      </c>
    </row>
    <row r="16203" spans="1:2" x14ac:dyDescent="0.25">
      <c r="A16203" s="62">
        <v>71122402</v>
      </c>
      <c r="B16203" s="63" t="s">
        <v>16006</v>
      </c>
    </row>
    <row r="16204" spans="1:2" x14ac:dyDescent="0.25">
      <c r="A16204" s="62">
        <v>71122403</v>
      </c>
      <c r="B16204" s="63" t="s">
        <v>6631</v>
      </c>
    </row>
    <row r="16205" spans="1:2" x14ac:dyDescent="0.25">
      <c r="A16205" s="62">
        <v>71122404</v>
      </c>
      <c r="B16205" s="63" t="s">
        <v>18696</v>
      </c>
    </row>
    <row r="16206" spans="1:2" x14ac:dyDescent="0.25">
      <c r="A16206" s="62">
        <v>71122405</v>
      </c>
      <c r="B16206" s="63" t="s">
        <v>8344</v>
      </c>
    </row>
    <row r="16207" spans="1:2" x14ac:dyDescent="0.25">
      <c r="A16207" s="62">
        <v>71122406</v>
      </c>
      <c r="B16207" s="63" t="s">
        <v>14990</v>
      </c>
    </row>
    <row r="16208" spans="1:2" x14ac:dyDescent="0.25">
      <c r="A16208" s="62">
        <v>71122407</v>
      </c>
      <c r="B16208" s="63" t="s">
        <v>4587</v>
      </c>
    </row>
    <row r="16209" spans="1:2" x14ac:dyDescent="0.25">
      <c r="A16209" s="62">
        <v>71122408</v>
      </c>
      <c r="B16209" s="63" t="s">
        <v>3400</v>
      </c>
    </row>
    <row r="16210" spans="1:2" x14ac:dyDescent="0.25">
      <c r="A16210" s="62">
        <v>71122409</v>
      </c>
      <c r="B16210" s="63" t="s">
        <v>2615</v>
      </c>
    </row>
    <row r="16211" spans="1:2" x14ac:dyDescent="0.25">
      <c r="A16211" s="62">
        <v>71122410</v>
      </c>
      <c r="B16211" s="63" t="s">
        <v>15532</v>
      </c>
    </row>
    <row r="16212" spans="1:2" x14ac:dyDescent="0.25">
      <c r="A16212" s="62">
        <v>71122501</v>
      </c>
      <c r="B16212" s="63" t="s">
        <v>15432</v>
      </c>
    </row>
    <row r="16213" spans="1:2" x14ac:dyDescent="0.25">
      <c r="A16213" s="62">
        <v>71122502</v>
      </c>
      <c r="B16213" s="63" t="s">
        <v>3838</v>
      </c>
    </row>
    <row r="16214" spans="1:2" x14ac:dyDescent="0.25">
      <c r="A16214" s="62">
        <v>71122503</v>
      </c>
      <c r="B16214" s="63" t="s">
        <v>4643</v>
      </c>
    </row>
    <row r="16215" spans="1:2" x14ac:dyDescent="0.25">
      <c r="A16215" s="62">
        <v>71122504</v>
      </c>
      <c r="B16215" s="63" t="s">
        <v>3820</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5638</v>
      </c>
    </row>
    <row r="16219" spans="1:2" x14ac:dyDescent="0.25">
      <c r="A16219" s="62">
        <v>71122603</v>
      </c>
      <c r="B16219" s="63" t="s">
        <v>1090</v>
      </c>
    </row>
    <row r="16220" spans="1:2" x14ac:dyDescent="0.25">
      <c r="A16220" s="62">
        <v>71122604</v>
      </c>
      <c r="B16220" s="63" t="s">
        <v>13918</v>
      </c>
    </row>
    <row r="16221" spans="1:2" x14ac:dyDescent="0.25">
      <c r="A16221" s="62">
        <v>71122605</v>
      </c>
      <c r="B16221" s="63" t="s">
        <v>11928</v>
      </c>
    </row>
    <row r="16222" spans="1:2" x14ac:dyDescent="0.25">
      <c r="A16222" s="62">
        <v>71122606</v>
      </c>
      <c r="B16222" s="63" t="s">
        <v>6973</v>
      </c>
    </row>
    <row r="16223" spans="1:2" x14ac:dyDescent="0.25">
      <c r="A16223" s="62">
        <v>71122607</v>
      </c>
      <c r="B16223" s="63" t="s">
        <v>16565</v>
      </c>
    </row>
    <row r="16224" spans="1:2" x14ac:dyDescent="0.25">
      <c r="A16224" s="62">
        <v>71122608</v>
      </c>
      <c r="B16224" s="63" t="s">
        <v>15591</v>
      </c>
    </row>
    <row r="16225" spans="1:2" x14ac:dyDescent="0.25">
      <c r="A16225" s="62">
        <v>71122609</v>
      </c>
      <c r="B16225" s="63" t="s">
        <v>5216</v>
      </c>
    </row>
    <row r="16226" spans="1:2" x14ac:dyDescent="0.25">
      <c r="A16226" s="62">
        <v>71122610</v>
      </c>
      <c r="B16226" s="63" t="s">
        <v>11671</v>
      </c>
    </row>
    <row r="16227" spans="1:2" x14ac:dyDescent="0.25">
      <c r="A16227" s="62">
        <v>71122611</v>
      </c>
      <c r="B16227" s="63" t="s">
        <v>12671</v>
      </c>
    </row>
    <row r="16228" spans="1:2" x14ac:dyDescent="0.25">
      <c r="A16228" s="62">
        <v>71122612</v>
      </c>
      <c r="B16228" s="63" t="s">
        <v>14438</v>
      </c>
    </row>
    <row r="16229" spans="1:2" x14ac:dyDescent="0.25">
      <c r="A16229" s="62">
        <v>71122613</v>
      </c>
      <c r="B16229" s="63" t="s">
        <v>8860</v>
      </c>
    </row>
    <row r="16230" spans="1:2" x14ac:dyDescent="0.25">
      <c r="A16230" s="62">
        <v>71122701</v>
      </c>
      <c r="B16230" s="63" t="s">
        <v>9665</v>
      </c>
    </row>
    <row r="16231" spans="1:2" x14ac:dyDescent="0.25">
      <c r="A16231" s="62">
        <v>71122702</v>
      </c>
      <c r="B16231" s="63" t="s">
        <v>1605</v>
      </c>
    </row>
    <row r="16232" spans="1:2" x14ac:dyDescent="0.25">
      <c r="A16232" s="62">
        <v>71122703</v>
      </c>
      <c r="B16232" s="63" t="s">
        <v>7192</v>
      </c>
    </row>
    <row r="16233" spans="1:2" x14ac:dyDescent="0.25">
      <c r="A16233" s="62">
        <v>71122704</v>
      </c>
      <c r="B16233" s="63" t="s">
        <v>15852</v>
      </c>
    </row>
    <row r="16234" spans="1:2" x14ac:dyDescent="0.25">
      <c r="A16234" s="62">
        <v>71122705</v>
      </c>
      <c r="B16234" s="63" t="s">
        <v>2588</v>
      </c>
    </row>
    <row r="16235" spans="1:2" x14ac:dyDescent="0.25">
      <c r="A16235" s="62">
        <v>71122706</v>
      </c>
      <c r="B16235" s="63" t="s">
        <v>6251</v>
      </c>
    </row>
    <row r="16236" spans="1:2" x14ac:dyDescent="0.25">
      <c r="A16236" s="62">
        <v>71122707</v>
      </c>
      <c r="B16236" s="63" t="s">
        <v>5819</v>
      </c>
    </row>
    <row r="16237" spans="1:2" x14ac:dyDescent="0.25">
      <c r="A16237" s="62">
        <v>71122708</v>
      </c>
      <c r="B16237" s="63" t="s">
        <v>6977</v>
      </c>
    </row>
    <row r="16238" spans="1:2" x14ac:dyDescent="0.25">
      <c r="A16238" s="62">
        <v>71122801</v>
      </c>
      <c r="B16238" s="63" t="s">
        <v>5029</v>
      </c>
    </row>
    <row r="16239" spans="1:2" x14ac:dyDescent="0.25">
      <c r="A16239" s="62">
        <v>71122802</v>
      </c>
      <c r="B16239" s="63" t="s">
        <v>13646</v>
      </c>
    </row>
    <row r="16240" spans="1:2" x14ac:dyDescent="0.25">
      <c r="A16240" s="62">
        <v>71122803</v>
      </c>
      <c r="B16240" s="63" t="s">
        <v>12037</v>
      </c>
    </row>
    <row r="16241" spans="1:2" x14ac:dyDescent="0.25">
      <c r="A16241" s="62">
        <v>71122804</v>
      </c>
      <c r="B16241" s="63" t="s">
        <v>9597</v>
      </c>
    </row>
    <row r="16242" spans="1:2" x14ac:dyDescent="0.25">
      <c r="A16242" s="62">
        <v>71122805</v>
      </c>
      <c r="B16242" s="63" t="s">
        <v>7546</v>
      </c>
    </row>
    <row r="16243" spans="1:2" x14ac:dyDescent="0.25">
      <c r="A16243" s="62">
        <v>71122806</v>
      </c>
      <c r="B16243" s="63" t="s">
        <v>15199</v>
      </c>
    </row>
    <row r="16244" spans="1:2" x14ac:dyDescent="0.25">
      <c r="A16244" s="62">
        <v>71122807</v>
      </c>
      <c r="B16244" s="63" t="s">
        <v>18482</v>
      </c>
    </row>
    <row r="16245" spans="1:2" x14ac:dyDescent="0.25">
      <c r="A16245" s="62">
        <v>71122808</v>
      </c>
      <c r="B16245" s="63" t="s">
        <v>2315</v>
      </c>
    </row>
    <row r="16246" spans="1:2" x14ac:dyDescent="0.25">
      <c r="A16246" s="62">
        <v>71122810</v>
      </c>
      <c r="B16246" s="63" t="s">
        <v>12462</v>
      </c>
    </row>
    <row r="16247" spans="1:2" x14ac:dyDescent="0.25">
      <c r="A16247" s="62">
        <v>71122901</v>
      </c>
      <c r="B16247" s="63" t="s">
        <v>16562</v>
      </c>
    </row>
    <row r="16248" spans="1:2" x14ac:dyDescent="0.25">
      <c r="A16248" s="62">
        <v>71122902</v>
      </c>
      <c r="B16248" s="63" t="s">
        <v>2617</v>
      </c>
    </row>
    <row r="16249" spans="1:2" x14ac:dyDescent="0.25">
      <c r="A16249" s="62">
        <v>71122903</v>
      </c>
      <c r="B16249" s="63" t="s">
        <v>16043</v>
      </c>
    </row>
    <row r="16250" spans="1:2" x14ac:dyDescent="0.25">
      <c r="A16250" s="62">
        <v>71122904</v>
      </c>
      <c r="B16250" s="63" t="s">
        <v>16898</v>
      </c>
    </row>
    <row r="16251" spans="1:2" x14ac:dyDescent="0.25">
      <c r="A16251" s="62">
        <v>71122905</v>
      </c>
      <c r="B16251" s="63" t="s">
        <v>14584</v>
      </c>
    </row>
    <row r="16252" spans="1:2" x14ac:dyDescent="0.25">
      <c r="A16252" s="62">
        <v>71131001</v>
      </c>
      <c r="B16252" s="63" t="s">
        <v>5790</v>
      </c>
    </row>
    <row r="16253" spans="1:2" x14ac:dyDescent="0.25">
      <c r="A16253" s="62">
        <v>71131002</v>
      </c>
      <c r="B16253" s="63" t="s">
        <v>10522</v>
      </c>
    </row>
    <row r="16254" spans="1:2" x14ac:dyDescent="0.25">
      <c r="A16254" s="62">
        <v>71131003</v>
      </c>
      <c r="B16254" s="63" t="s">
        <v>16620</v>
      </c>
    </row>
    <row r="16255" spans="1:2" x14ac:dyDescent="0.25">
      <c r="A16255" s="62">
        <v>71131004</v>
      </c>
      <c r="B16255" s="63" t="s">
        <v>14640</v>
      </c>
    </row>
    <row r="16256" spans="1:2" x14ac:dyDescent="0.25">
      <c r="A16256" s="62">
        <v>71131005</v>
      </c>
      <c r="B16256" s="63" t="s">
        <v>8092</v>
      </c>
    </row>
    <row r="16257" spans="1:2" x14ac:dyDescent="0.25">
      <c r="A16257" s="62">
        <v>71131006</v>
      </c>
      <c r="B16257" s="63" t="s">
        <v>8045</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16984</v>
      </c>
    </row>
    <row r="16263" spans="1:2" x14ac:dyDescent="0.25">
      <c r="A16263" s="62">
        <v>71131012</v>
      </c>
      <c r="B16263" s="63" t="s">
        <v>1740</v>
      </c>
    </row>
    <row r="16264" spans="1:2" x14ac:dyDescent="0.25">
      <c r="A16264" s="62">
        <v>71131013</v>
      </c>
      <c r="B16264" s="63" t="s">
        <v>5567</v>
      </c>
    </row>
    <row r="16265" spans="1:2" x14ac:dyDescent="0.25">
      <c r="A16265" s="62">
        <v>71131014</v>
      </c>
      <c r="B16265" s="63" t="s">
        <v>11151</v>
      </c>
    </row>
    <row r="16266" spans="1:2" x14ac:dyDescent="0.25">
      <c r="A16266" s="62">
        <v>71131015</v>
      </c>
      <c r="B16266" s="63" t="s">
        <v>17094</v>
      </c>
    </row>
    <row r="16267" spans="1:2" x14ac:dyDescent="0.25">
      <c r="A16267" s="62">
        <v>71131016</v>
      </c>
      <c r="B16267" s="63" t="s">
        <v>875</v>
      </c>
    </row>
    <row r="16268" spans="1:2" x14ac:dyDescent="0.25">
      <c r="A16268" s="62">
        <v>71131017</v>
      </c>
      <c r="B16268" s="63" t="s">
        <v>8242</v>
      </c>
    </row>
    <row r="16269" spans="1:2" x14ac:dyDescent="0.25">
      <c r="A16269" s="62">
        <v>71131101</v>
      </c>
      <c r="B16269" s="63" t="s">
        <v>6731</v>
      </c>
    </row>
    <row r="16270" spans="1:2" x14ac:dyDescent="0.25">
      <c r="A16270" s="62">
        <v>71131102</v>
      </c>
      <c r="B16270" s="63" t="s">
        <v>14828</v>
      </c>
    </row>
    <row r="16271" spans="1:2" x14ac:dyDescent="0.25">
      <c r="A16271" s="62">
        <v>71131103</v>
      </c>
      <c r="B16271" s="63" t="s">
        <v>18199</v>
      </c>
    </row>
    <row r="16272" spans="1:2" x14ac:dyDescent="0.25">
      <c r="A16272" s="62">
        <v>71131104</v>
      </c>
      <c r="B16272" s="63" t="s">
        <v>7795</v>
      </c>
    </row>
    <row r="16273" spans="1:2" x14ac:dyDescent="0.25">
      <c r="A16273" s="62">
        <v>71131105</v>
      </c>
      <c r="B16273" s="63" t="s">
        <v>6131</v>
      </c>
    </row>
    <row r="16274" spans="1:2" x14ac:dyDescent="0.25">
      <c r="A16274" s="62">
        <v>71131106</v>
      </c>
      <c r="B16274" s="63" t="s">
        <v>13413</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1105</v>
      </c>
    </row>
    <row r="16278" spans="1:2" x14ac:dyDescent="0.25">
      <c r="A16278" s="62">
        <v>71131110</v>
      </c>
      <c r="B16278" s="63" t="s">
        <v>3756</v>
      </c>
    </row>
    <row r="16279" spans="1:2" x14ac:dyDescent="0.25">
      <c r="A16279" s="62">
        <v>71131111</v>
      </c>
      <c r="B16279" s="63" t="s">
        <v>9815</v>
      </c>
    </row>
    <row r="16280" spans="1:2" x14ac:dyDescent="0.25">
      <c r="A16280" s="62">
        <v>71131201</v>
      </c>
      <c r="B16280" s="63" t="s">
        <v>9898</v>
      </c>
    </row>
    <row r="16281" spans="1:2" x14ac:dyDescent="0.25">
      <c r="A16281" s="62">
        <v>71131301</v>
      </c>
      <c r="B16281" s="63" t="s">
        <v>8642</v>
      </c>
    </row>
    <row r="16282" spans="1:2" x14ac:dyDescent="0.25">
      <c r="A16282" s="62">
        <v>71131302</v>
      </c>
      <c r="B16282" s="63" t="s">
        <v>17827</v>
      </c>
    </row>
    <row r="16283" spans="1:2" x14ac:dyDescent="0.25">
      <c r="A16283" s="62">
        <v>71131303</v>
      </c>
      <c r="B16283" s="63" t="s">
        <v>8974</v>
      </c>
    </row>
    <row r="16284" spans="1:2" x14ac:dyDescent="0.25">
      <c r="A16284" s="62">
        <v>71131304</v>
      </c>
      <c r="B16284" s="63" t="s">
        <v>9804</v>
      </c>
    </row>
    <row r="16285" spans="1:2" x14ac:dyDescent="0.25">
      <c r="A16285" s="62">
        <v>71131305</v>
      </c>
      <c r="B16285" s="63" t="s">
        <v>17940</v>
      </c>
    </row>
    <row r="16286" spans="1:2" x14ac:dyDescent="0.25">
      <c r="A16286" s="62">
        <v>71131306</v>
      </c>
      <c r="B16286" s="63" t="s">
        <v>4141</v>
      </c>
    </row>
    <row r="16287" spans="1:2" x14ac:dyDescent="0.25">
      <c r="A16287" s="62">
        <v>71131307</v>
      </c>
      <c r="B16287" s="63" t="s">
        <v>14175</v>
      </c>
    </row>
    <row r="16288" spans="1:2" x14ac:dyDescent="0.25">
      <c r="A16288" s="62">
        <v>71131308</v>
      </c>
      <c r="B16288" s="63" t="s">
        <v>2835</v>
      </c>
    </row>
    <row r="16289" spans="1:2" x14ac:dyDescent="0.25">
      <c r="A16289" s="62">
        <v>71131309</v>
      </c>
      <c r="B16289" s="63" t="s">
        <v>14398</v>
      </c>
    </row>
    <row r="16290" spans="1:2" x14ac:dyDescent="0.25">
      <c r="A16290" s="62">
        <v>71131310</v>
      </c>
      <c r="B16290" s="63" t="s">
        <v>17841</v>
      </c>
    </row>
    <row r="16291" spans="1:2" x14ac:dyDescent="0.25">
      <c r="A16291" s="62">
        <v>71131401</v>
      </c>
      <c r="B16291" s="63" t="s">
        <v>12348</v>
      </c>
    </row>
    <row r="16292" spans="1:2" x14ac:dyDescent="0.25">
      <c r="A16292" s="62">
        <v>71131402</v>
      </c>
      <c r="B16292" s="63" t="s">
        <v>18495</v>
      </c>
    </row>
    <row r="16293" spans="1:2" x14ac:dyDescent="0.25">
      <c r="A16293" s="62">
        <v>71131403</v>
      </c>
      <c r="B16293" s="63" t="s">
        <v>15133</v>
      </c>
    </row>
    <row r="16294" spans="1:2" x14ac:dyDescent="0.25">
      <c r="A16294" s="62">
        <v>71141001</v>
      </c>
      <c r="B16294" s="63" t="s">
        <v>1022</v>
      </c>
    </row>
    <row r="16295" spans="1:2" x14ac:dyDescent="0.25">
      <c r="A16295" s="62">
        <v>71141002</v>
      </c>
      <c r="B16295" s="63" t="s">
        <v>4951</v>
      </c>
    </row>
    <row r="16296" spans="1:2" x14ac:dyDescent="0.25">
      <c r="A16296" s="62">
        <v>71141003</v>
      </c>
      <c r="B16296" s="63" t="s">
        <v>18297</v>
      </c>
    </row>
    <row r="16297" spans="1:2" x14ac:dyDescent="0.25">
      <c r="A16297" s="62">
        <v>71141004</v>
      </c>
      <c r="B16297" s="63" t="s">
        <v>10127</v>
      </c>
    </row>
    <row r="16298" spans="1:2" x14ac:dyDescent="0.25">
      <c r="A16298" s="62">
        <v>71141101</v>
      </c>
      <c r="B16298" s="63" t="s">
        <v>11429</v>
      </c>
    </row>
    <row r="16299" spans="1:2" x14ac:dyDescent="0.25">
      <c r="A16299" s="62">
        <v>71141102</v>
      </c>
      <c r="B16299" s="63" t="s">
        <v>3211</v>
      </c>
    </row>
    <row r="16300" spans="1:2" x14ac:dyDescent="0.25">
      <c r="A16300" s="62">
        <v>71141201</v>
      </c>
      <c r="B16300" s="63" t="s">
        <v>1854</v>
      </c>
    </row>
    <row r="16301" spans="1:2" x14ac:dyDescent="0.25">
      <c r="A16301" s="62">
        <v>71141202</v>
      </c>
      <c r="B16301" s="63" t="s">
        <v>16959</v>
      </c>
    </row>
    <row r="16302" spans="1:2" x14ac:dyDescent="0.25">
      <c r="A16302" s="62">
        <v>71151001</v>
      </c>
      <c r="B16302" s="63" t="s">
        <v>8709</v>
      </c>
    </row>
    <row r="16303" spans="1:2" x14ac:dyDescent="0.25">
      <c r="A16303" s="62">
        <v>71151002</v>
      </c>
      <c r="B16303" s="63" t="s">
        <v>8123</v>
      </c>
    </row>
    <row r="16304" spans="1:2" x14ac:dyDescent="0.25">
      <c r="A16304" s="62">
        <v>71151003</v>
      </c>
      <c r="B16304" s="63" t="s">
        <v>4214</v>
      </c>
    </row>
    <row r="16305" spans="1:2" x14ac:dyDescent="0.25">
      <c r="A16305" s="62">
        <v>71151004</v>
      </c>
      <c r="B16305" s="63" t="s">
        <v>13796</v>
      </c>
    </row>
    <row r="16306" spans="1:2" x14ac:dyDescent="0.25">
      <c r="A16306" s="62">
        <v>71151005</v>
      </c>
      <c r="B16306" s="63" t="s">
        <v>5667</v>
      </c>
    </row>
    <row r="16307" spans="1:2" x14ac:dyDescent="0.25">
      <c r="A16307" s="62">
        <v>71151101</v>
      </c>
      <c r="B16307" s="63" t="s">
        <v>7910</v>
      </c>
    </row>
    <row r="16308" spans="1:2" x14ac:dyDescent="0.25">
      <c r="A16308" s="62">
        <v>71151102</v>
      </c>
      <c r="B16308" s="63" t="s">
        <v>16331</v>
      </c>
    </row>
    <row r="16309" spans="1:2" x14ac:dyDescent="0.25">
      <c r="A16309" s="62">
        <v>71151103</v>
      </c>
      <c r="B16309" s="63" t="s">
        <v>5601</v>
      </c>
    </row>
    <row r="16310" spans="1:2" x14ac:dyDescent="0.25">
      <c r="A16310" s="62">
        <v>71151104</v>
      </c>
      <c r="B16310" s="63" t="s">
        <v>12210</v>
      </c>
    </row>
    <row r="16311" spans="1:2" x14ac:dyDescent="0.25">
      <c r="A16311" s="62">
        <v>71151105</v>
      </c>
      <c r="B16311" s="63" t="s">
        <v>1762</v>
      </c>
    </row>
    <row r="16312" spans="1:2" x14ac:dyDescent="0.25">
      <c r="A16312" s="62">
        <v>71151201</v>
      </c>
      <c r="B16312" s="63" t="s">
        <v>15820</v>
      </c>
    </row>
    <row r="16313" spans="1:2" x14ac:dyDescent="0.25">
      <c r="A16313" s="62">
        <v>71151202</v>
      </c>
      <c r="B16313" s="63" t="s">
        <v>10805</v>
      </c>
    </row>
    <row r="16314" spans="1:2" x14ac:dyDescent="0.25">
      <c r="A16314" s="62">
        <v>71151203</v>
      </c>
      <c r="B16314" s="63" t="s">
        <v>16526</v>
      </c>
    </row>
    <row r="16315" spans="1:2" x14ac:dyDescent="0.25">
      <c r="A16315" s="62">
        <v>71151301</v>
      </c>
      <c r="B16315" s="63" t="s">
        <v>17730</v>
      </c>
    </row>
    <row r="16316" spans="1:2" x14ac:dyDescent="0.25">
      <c r="A16316" s="62">
        <v>71151302</v>
      </c>
      <c r="B16316" s="63" t="s">
        <v>9550</v>
      </c>
    </row>
    <row r="16317" spans="1:2" x14ac:dyDescent="0.25">
      <c r="A16317" s="62">
        <v>71151303</v>
      </c>
      <c r="B16317" s="63" t="s">
        <v>6766</v>
      </c>
    </row>
    <row r="16318" spans="1:2" x14ac:dyDescent="0.25">
      <c r="A16318" s="62">
        <v>71151304</v>
      </c>
      <c r="B16318" s="63" t="s">
        <v>14405</v>
      </c>
    </row>
    <row r="16319" spans="1:2" x14ac:dyDescent="0.25">
      <c r="A16319" s="62">
        <v>71151305</v>
      </c>
      <c r="B16319" s="63" t="s">
        <v>7155</v>
      </c>
    </row>
    <row r="16320" spans="1:2" x14ac:dyDescent="0.25">
      <c r="A16320" s="62">
        <v>71151306</v>
      </c>
      <c r="B16320" s="63" t="s">
        <v>4971</v>
      </c>
    </row>
    <row r="16321" spans="1:2" x14ac:dyDescent="0.25">
      <c r="A16321" s="62">
        <v>71151307</v>
      </c>
      <c r="B16321" s="63" t="s">
        <v>5970</v>
      </c>
    </row>
    <row r="16322" spans="1:2" x14ac:dyDescent="0.25">
      <c r="A16322" s="62">
        <v>71151308</v>
      </c>
      <c r="B16322" s="63" t="s">
        <v>8551</v>
      </c>
    </row>
    <row r="16323" spans="1:2" x14ac:dyDescent="0.25">
      <c r="A16323" s="62">
        <v>71151309</v>
      </c>
      <c r="B16323" s="63" t="s">
        <v>733</v>
      </c>
    </row>
    <row r="16324" spans="1:2" x14ac:dyDescent="0.25">
      <c r="A16324" s="62">
        <v>71151310</v>
      </c>
      <c r="B16324" s="63" t="s">
        <v>3005</v>
      </c>
    </row>
    <row r="16325" spans="1:2" x14ac:dyDescent="0.25">
      <c r="A16325" s="62">
        <v>71151311</v>
      </c>
      <c r="B16325" s="63" t="s">
        <v>4594</v>
      </c>
    </row>
    <row r="16326" spans="1:2" x14ac:dyDescent="0.25">
      <c r="A16326" s="62">
        <v>71151312</v>
      </c>
      <c r="B16326" s="63" t="s">
        <v>8584</v>
      </c>
    </row>
    <row r="16327" spans="1:2" x14ac:dyDescent="0.25">
      <c r="A16327" s="62">
        <v>71151313</v>
      </c>
      <c r="B16327" s="63" t="s">
        <v>2671</v>
      </c>
    </row>
    <row r="16328" spans="1:2" x14ac:dyDescent="0.25">
      <c r="A16328" s="62">
        <v>71151314</v>
      </c>
      <c r="B16328" s="63" t="s">
        <v>18083</v>
      </c>
    </row>
    <row r="16329" spans="1:2" x14ac:dyDescent="0.25">
      <c r="A16329" s="62">
        <v>71151315</v>
      </c>
      <c r="B16329" s="63" t="s">
        <v>4830</v>
      </c>
    </row>
    <row r="16330" spans="1:2" x14ac:dyDescent="0.25">
      <c r="A16330" s="62">
        <v>71151401</v>
      </c>
      <c r="B16330" s="63" t="s">
        <v>10365</v>
      </c>
    </row>
    <row r="16331" spans="1:2" x14ac:dyDescent="0.25">
      <c r="A16331" s="62">
        <v>71151402</v>
      </c>
      <c r="B16331" s="63" t="s">
        <v>5916</v>
      </c>
    </row>
    <row r="16332" spans="1:2" x14ac:dyDescent="0.25">
      <c r="A16332" s="62">
        <v>71151403</v>
      </c>
      <c r="B16332" s="63" t="s">
        <v>8271</v>
      </c>
    </row>
    <row r="16333" spans="1:2" x14ac:dyDescent="0.25">
      <c r="A16333" s="62">
        <v>71151404</v>
      </c>
      <c r="B16333" s="63" t="s">
        <v>10256</v>
      </c>
    </row>
    <row r="16334" spans="1:2" x14ac:dyDescent="0.25">
      <c r="A16334" s="62">
        <v>71151405</v>
      </c>
      <c r="B16334" s="63" t="s">
        <v>10688</v>
      </c>
    </row>
    <row r="16335" spans="1:2" x14ac:dyDescent="0.25">
      <c r="A16335" s="62">
        <v>71151406</v>
      </c>
      <c r="B16335" s="63" t="s">
        <v>13456</v>
      </c>
    </row>
    <row r="16336" spans="1:2" x14ac:dyDescent="0.25">
      <c r="A16336" s="62">
        <v>71161001</v>
      </c>
      <c r="B16336" s="63" t="s">
        <v>1544</v>
      </c>
    </row>
    <row r="16337" spans="1:2" x14ac:dyDescent="0.25">
      <c r="A16337" s="62">
        <v>71161002</v>
      </c>
      <c r="B16337" s="63" t="s">
        <v>6289</v>
      </c>
    </row>
    <row r="16338" spans="1:2" x14ac:dyDescent="0.25">
      <c r="A16338" s="62">
        <v>71161003</v>
      </c>
      <c r="B16338" s="63" t="s">
        <v>6560</v>
      </c>
    </row>
    <row r="16339" spans="1:2" x14ac:dyDescent="0.25">
      <c r="A16339" s="62">
        <v>71161004</v>
      </c>
      <c r="B16339" s="63" t="s">
        <v>9983</v>
      </c>
    </row>
    <row r="16340" spans="1:2" x14ac:dyDescent="0.25">
      <c r="A16340" s="62">
        <v>71161005</v>
      </c>
      <c r="B16340" s="63" t="s">
        <v>9241</v>
      </c>
    </row>
    <row r="16341" spans="1:2" x14ac:dyDescent="0.25">
      <c r="A16341" s="62">
        <v>71161006</v>
      </c>
      <c r="B16341" s="63" t="s">
        <v>17164</v>
      </c>
    </row>
    <row r="16342" spans="1:2" x14ac:dyDescent="0.25">
      <c r="A16342" s="62">
        <v>71161101</v>
      </c>
      <c r="B16342" s="63" t="s">
        <v>2666</v>
      </c>
    </row>
    <row r="16343" spans="1:2" x14ac:dyDescent="0.25">
      <c r="A16343" s="62">
        <v>71161102</v>
      </c>
      <c r="B16343" s="63" t="s">
        <v>15098</v>
      </c>
    </row>
    <row r="16344" spans="1:2" x14ac:dyDescent="0.25">
      <c r="A16344" s="62">
        <v>71161103</v>
      </c>
      <c r="B16344" s="63" t="s">
        <v>15619</v>
      </c>
    </row>
    <row r="16345" spans="1:2" x14ac:dyDescent="0.25">
      <c r="A16345" s="62">
        <v>71161104</v>
      </c>
      <c r="B16345" s="63" t="s">
        <v>17344</v>
      </c>
    </row>
    <row r="16346" spans="1:2" x14ac:dyDescent="0.25">
      <c r="A16346" s="62">
        <v>71161105</v>
      </c>
      <c r="B16346" s="63" t="s">
        <v>7336</v>
      </c>
    </row>
    <row r="16347" spans="1:2" x14ac:dyDescent="0.25">
      <c r="A16347" s="62">
        <v>71161106</v>
      </c>
      <c r="B16347" s="63" t="s">
        <v>4105</v>
      </c>
    </row>
    <row r="16348" spans="1:2" x14ac:dyDescent="0.25">
      <c r="A16348" s="62">
        <v>71161107</v>
      </c>
      <c r="B16348" s="63" t="s">
        <v>8181</v>
      </c>
    </row>
    <row r="16349" spans="1:2" x14ac:dyDescent="0.25">
      <c r="A16349" s="62">
        <v>71161109</v>
      </c>
      <c r="B16349" s="63" t="s">
        <v>10589</v>
      </c>
    </row>
    <row r="16350" spans="1:2" x14ac:dyDescent="0.25">
      <c r="A16350" s="62">
        <v>71161110</v>
      </c>
      <c r="B16350" s="63" t="s">
        <v>12917</v>
      </c>
    </row>
    <row r="16351" spans="1:2" x14ac:dyDescent="0.25">
      <c r="A16351" s="62">
        <v>71161111</v>
      </c>
      <c r="B16351" s="63" t="s">
        <v>1881</v>
      </c>
    </row>
    <row r="16352" spans="1:2" x14ac:dyDescent="0.25">
      <c r="A16352" s="62">
        <v>71161201</v>
      </c>
      <c r="B16352" s="63" t="s">
        <v>14160</v>
      </c>
    </row>
    <row r="16353" spans="1:2" x14ac:dyDescent="0.25">
      <c r="A16353" s="62">
        <v>71161202</v>
      </c>
      <c r="B16353" s="63" t="s">
        <v>2189</v>
      </c>
    </row>
    <row r="16354" spans="1:2" x14ac:dyDescent="0.25">
      <c r="A16354" s="62">
        <v>71161203</v>
      </c>
      <c r="B16354" s="63" t="s">
        <v>6682</v>
      </c>
    </row>
    <row r="16355" spans="1:2" x14ac:dyDescent="0.25">
      <c r="A16355" s="62">
        <v>71161204</v>
      </c>
      <c r="B16355" s="63" t="s">
        <v>8674</v>
      </c>
    </row>
    <row r="16356" spans="1:2" x14ac:dyDescent="0.25">
      <c r="A16356" s="62">
        <v>71161205</v>
      </c>
      <c r="B16356" s="63" t="s">
        <v>10473</v>
      </c>
    </row>
    <row r="16357" spans="1:2" x14ac:dyDescent="0.25">
      <c r="A16357" s="62">
        <v>71161206</v>
      </c>
      <c r="B16357" s="63" t="s">
        <v>8157</v>
      </c>
    </row>
    <row r="16358" spans="1:2" x14ac:dyDescent="0.25">
      <c r="A16358" s="62">
        <v>71161301</v>
      </c>
      <c r="B16358" s="63" t="s">
        <v>4909</v>
      </c>
    </row>
    <row r="16359" spans="1:2" x14ac:dyDescent="0.25">
      <c r="A16359" s="62">
        <v>71161302</v>
      </c>
      <c r="B16359" s="63" t="s">
        <v>1076</v>
      </c>
    </row>
    <row r="16360" spans="1:2" x14ac:dyDescent="0.25">
      <c r="A16360" s="62">
        <v>71161303</v>
      </c>
      <c r="B16360" s="63" t="s">
        <v>14259</v>
      </c>
    </row>
    <row r="16361" spans="1:2" x14ac:dyDescent="0.25">
      <c r="A16361" s="62">
        <v>71161304</v>
      </c>
      <c r="B16361" s="63" t="s">
        <v>6197</v>
      </c>
    </row>
    <row r="16362" spans="1:2" x14ac:dyDescent="0.25">
      <c r="A16362" s="62">
        <v>71161305</v>
      </c>
      <c r="B16362" s="63" t="s">
        <v>5414</v>
      </c>
    </row>
    <row r="16363" spans="1:2" x14ac:dyDescent="0.25">
      <c r="A16363" s="62">
        <v>71161306</v>
      </c>
      <c r="B16363" s="63" t="s">
        <v>12487</v>
      </c>
    </row>
    <row r="16364" spans="1:2" x14ac:dyDescent="0.25">
      <c r="A16364" s="62">
        <v>71161307</v>
      </c>
      <c r="B16364" s="63" t="s">
        <v>4408</v>
      </c>
    </row>
    <row r="16365" spans="1:2" x14ac:dyDescent="0.25">
      <c r="A16365" s="62">
        <v>71161308</v>
      </c>
      <c r="B16365" s="63" t="s">
        <v>16771</v>
      </c>
    </row>
    <row r="16366" spans="1:2" x14ac:dyDescent="0.25">
      <c r="A16366" s="62">
        <v>71161402</v>
      </c>
      <c r="B16366" s="63" t="s">
        <v>5157</v>
      </c>
    </row>
    <row r="16367" spans="1:2" x14ac:dyDescent="0.25">
      <c r="A16367" s="62">
        <v>71161403</v>
      </c>
      <c r="B16367" s="63" t="s">
        <v>13174</v>
      </c>
    </row>
    <row r="16368" spans="1:2" x14ac:dyDescent="0.25">
      <c r="A16368" s="62">
        <v>71161405</v>
      </c>
      <c r="B16368" s="63" t="s">
        <v>8510</v>
      </c>
    </row>
    <row r="16369" spans="1:2" x14ac:dyDescent="0.25">
      <c r="A16369" s="62">
        <v>71161407</v>
      </c>
      <c r="B16369" s="63" t="s">
        <v>5316</v>
      </c>
    </row>
    <row r="16370" spans="1:2" x14ac:dyDescent="0.25">
      <c r="A16370" s="62">
        <v>71161408</v>
      </c>
      <c r="B16370" s="63" t="s">
        <v>10699</v>
      </c>
    </row>
    <row r="16371" spans="1:2" x14ac:dyDescent="0.25">
      <c r="A16371" s="62">
        <v>71161409</v>
      </c>
      <c r="B16371" s="63" t="s">
        <v>15285</v>
      </c>
    </row>
    <row r="16372" spans="1:2" x14ac:dyDescent="0.25">
      <c r="A16372" s="62">
        <v>71161410</v>
      </c>
      <c r="B16372" s="63" t="s">
        <v>10255</v>
      </c>
    </row>
    <row r="16373" spans="1:2" x14ac:dyDescent="0.25">
      <c r="A16373" s="62">
        <v>71161411</v>
      </c>
      <c r="B16373" s="63" t="s">
        <v>10706</v>
      </c>
    </row>
    <row r="16374" spans="1:2" x14ac:dyDescent="0.25">
      <c r="A16374" s="62">
        <v>71161412</v>
      </c>
      <c r="B16374" s="63" t="s">
        <v>15974</v>
      </c>
    </row>
    <row r="16375" spans="1:2" x14ac:dyDescent="0.25">
      <c r="A16375" s="62">
        <v>71161413</v>
      </c>
      <c r="B16375" s="63" t="s">
        <v>18193</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1303</v>
      </c>
    </row>
    <row r="16379" spans="1:2" x14ac:dyDescent="0.25">
      <c r="A16379" s="62">
        <v>71161504</v>
      </c>
      <c r="B16379" s="63" t="s">
        <v>15004</v>
      </c>
    </row>
    <row r="16380" spans="1:2" x14ac:dyDescent="0.25">
      <c r="A16380" s="62">
        <v>71161505</v>
      </c>
      <c r="B16380" s="63" t="s">
        <v>2809</v>
      </c>
    </row>
    <row r="16381" spans="1:2" x14ac:dyDescent="0.25">
      <c r="A16381" s="62">
        <v>72101501</v>
      </c>
      <c r="B16381" s="63" t="s">
        <v>5202</v>
      </c>
    </row>
    <row r="16382" spans="1:2" x14ac:dyDescent="0.25">
      <c r="A16382" s="62">
        <v>72101502</v>
      </c>
      <c r="B16382" s="63" t="s">
        <v>13011</v>
      </c>
    </row>
    <row r="16383" spans="1:2" x14ac:dyDescent="0.25">
      <c r="A16383" s="62">
        <v>72101503</v>
      </c>
      <c r="B16383" s="63" t="s">
        <v>4679</v>
      </c>
    </row>
    <row r="16384" spans="1:2" x14ac:dyDescent="0.25">
      <c r="A16384" s="62">
        <v>72101504</v>
      </c>
      <c r="B16384" s="63" t="s">
        <v>10305</v>
      </c>
    </row>
    <row r="16385" spans="1:2" x14ac:dyDescent="0.25">
      <c r="A16385" s="62">
        <v>72101505</v>
      </c>
      <c r="B16385" s="63" t="s">
        <v>17828</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6111</v>
      </c>
    </row>
    <row r="16389" spans="1:2" x14ac:dyDescent="0.25">
      <c r="A16389" s="62">
        <v>72101603</v>
      </c>
      <c r="B16389" s="63" t="s">
        <v>5164</v>
      </c>
    </row>
    <row r="16390" spans="1:2" x14ac:dyDescent="0.25">
      <c r="A16390" s="62">
        <v>72101604</v>
      </c>
      <c r="B16390" s="63" t="s">
        <v>11911</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12202</v>
      </c>
    </row>
    <row r="16394" spans="1:2" x14ac:dyDescent="0.25">
      <c r="A16394" s="62">
        <v>72101701</v>
      </c>
      <c r="B16394" s="63" t="s">
        <v>7419</v>
      </c>
    </row>
    <row r="16395" spans="1:2" x14ac:dyDescent="0.25">
      <c r="A16395" s="62">
        <v>72101702</v>
      </c>
      <c r="B16395" s="63" t="s">
        <v>6868</v>
      </c>
    </row>
    <row r="16396" spans="1:2" x14ac:dyDescent="0.25">
      <c r="A16396" s="62">
        <v>72101703</v>
      </c>
      <c r="B16396" s="63" t="s">
        <v>13692</v>
      </c>
    </row>
    <row r="16397" spans="1:2" x14ac:dyDescent="0.25">
      <c r="A16397" s="62">
        <v>72101704</v>
      </c>
      <c r="B16397" s="63" t="s">
        <v>5170</v>
      </c>
    </row>
    <row r="16398" spans="1:2" x14ac:dyDescent="0.25">
      <c r="A16398" s="62">
        <v>72101801</v>
      </c>
      <c r="B16398" s="63" t="s">
        <v>2633</v>
      </c>
    </row>
    <row r="16399" spans="1:2" x14ac:dyDescent="0.25">
      <c r="A16399" s="62">
        <v>72101802</v>
      </c>
      <c r="B16399" s="63" t="s">
        <v>16117</v>
      </c>
    </row>
    <row r="16400" spans="1:2" x14ac:dyDescent="0.25">
      <c r="A16400" s="62">
        <v>72101803</v>
      </c>
      <c r="B16400" s="63" t="s">
        <v>15657</v>
      </c>
    </row>
    <row r="16401" spans="1:2" x14ac:dyDescent="0.25">
      <c r="A16401" s="62">
        <v>72101901</v>
      </c>
      <c r="B16401" s="63" t="s">
        <v>4054</v>
      </c>
    </row>
    <row r="16402" spans="1:2" x14ac:dyDescent="0.25">
      <c r="A16402" s="62">
        <v>72101902</v>
      </c>
      <c r="B16402" s="63" t="s">
        <v>12349</v>
      </c>
    </row>
    <row r="16403" spans="1:2" x14ac:dyDescent="0.25">
      <c r="A16403" s="62">
        <v>72101903</v>
      </c>
      <c r="B16403" s="63" t="s">
        <v>7267</v>
      </c>
    </row>
    <row r="16404" spans="1:2" x14ac:dyDescent="0.25">
      <c r="A16404" s="62">
        <v>72102001</v>
      </c>
      <c r="B16404" s="63" t="s">
        <v>7428</v>
      </c>
    </row>
    <row r="16405" spans="1:2" x14ac:dyDescent="0.25">
      <c r="A16405" s="62">
        <v>72102002</v>
      </c>
      <c r="B16405" s="63" t="s">
        <v>7362</v>
      </c>
    </row>
    <row r="16406" spans="1:2" x14ac:dyDescent="0.25">
      <c r="A16406" s="62">
        <v>72102003</v>
      </c>
      <c r="B16406" s="63" t="s">
        <v>12381</v>
      </c>
    </row>
    <row r="16407" spans="1:2" x14ac:dyDescent="0.25">
      <c r="A16407" s="62">
        <v>72102004</v>
      </c>
      <c r="B16407" s="63" t="s">
        <v>10641</v>
      </c>
    </row>
    <row r="16408" spans="1:2" x14ac:dyDescent="0.25">
      <c r="A16408" s="62">
        <v>72102005</v>
      </c>
      <c r="B16408" s="63" t="s">
        <v>1563</v>
      </c>
    </row>
    <row r="16409" spans="1:2" x14ac:dyDescent="0.25">
      <c r="A16409" s="62">
        <v>72102006</v>
      </c>
      <c r="B16409" s="63" t="s">
        <v>10520</v>
      </c>
    </row>
    <row r="16410" spans="1:2" x14ac:dyDescent="0.25">
      <c r="A16410" s="62">
        <v>72102101</v>
      </c>
      <c r="B16410" s="63" t="s">
        <v>16120</v>
      </c>
    </row>
    <row r="16411" spans="1:2" x14ac:dyDescent="0.25">
      <c r="A16411" s="62">
        <v>72102102</v>
      </c>
      <c r="B16411" s="63" t="s">
        <v>12065</v>
      </c>
    </row>
    <row r="16412" spans="1:2" x14ac:dyDescent="0.25">
      <c r="A16412" s="62">
        <v>72102103</v>
      </c>
      <c r="B16412" s="63" t="s">
        <v>3163</v>
      </c>
    </row>
    <row r="16413" spans="1:2" x14ac:dyDescent="0.25">
      <c r="A16413" s="62">
        <v>72102104</v>
      </c>
      <c r="B16413" s="63" t="s">
        <v>17198</v>
      </c>
    </row>
    <row r="16414" spans="1:2" x14ac:dyDescent="0.25">
      <c r="A16414" s="62">
        <v>72102105</v>
      </c>
      <c r="B16414" s="63" t="s">
        <v>5179</v>
      </c>
    </row>
    <row r="16415" spans="1:2" x14ac:dyDescent="0.25">
      <c r="A16415" s="62">
        <v>72102106</v>
      </c>
      <c r="B16415" s="63" t="s">
        <v>9485</v>
      </c>
    </row>
    <row r="16416" spans="1:2" x14ac:dyDescent="0.25">
      <c r="A16416" s="62">
        <v>72102201</v>
      </c>
      <c r="B16416" s="63" t="s">
        <v>3961</v>
      </c>
    </row>
    <row r="16417" spans="1:2" x14ac:dyDescent="0.25">
      <c r="A16417" s="62">
        <v>72102202</v>
      </c>
      <c r="B16417" s="63" t="s">
        <v>11633</v>
      </c>
    </row>
    <row r="16418" spans="1:2" x14ac:dyDescent="0.25">
      <c r="A16418" s="62">
        <v>72102203</v>
      </c>
      <c r="B16418" s="63" t="s">
        <v>18777</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8262</v>
      </c>
    </row>
    <row r="16422" spans="1:2" x14ac:dyDescent="0.25">
      <c r="A16422" s="62">
        <v>72102207</v>
      </c>
      <c r="B16422" s="63" t="s">
        <v>10671</v>
      </c>
    </row>
    <row r="16423" spans="1:2" x14ac:dyDescent="0.25">
      <c r="A16423" s="62">
        <v>72102208</v>
      </c>
      <c r="B16423" s="63" t="s">
        <v>8604</v>
      </c>
    </row>
    <row r="16424" spans="1:2" x14ac:dyDescent="0.25">
      <c r="A16424" s="62">
        <v>72102209</v>
      </c>
      <c r="B16424" s="63" t="s">
        <v>9869</v>
      </c>
    </row>
    <row r="16425" spans="1:2" x14ac:dyDescent="0.25">
      <c r="A16425" s="62">
        <v>72102301</v>
      </c>
      <c r="B16425" s="63" t="s">
        <v>2679</v>
      </c>
    </row>
    <row r="16426" spans="1:2" x14ac:dyDescent="0.25">
      <c r="A16426" s="62">
        <v>72102302</v>
      </c>
      <c r="B16426" s="63" t="s">
        <v>12772</v>
      </c>
    </row>
    <row r="16427" spans="1:2" x14ac:dyDescent="0.25">
      <c r="A16427" s="62">
        <v>72102303</v>
      </c>
      <c r="B16427" s="63" t="s">
        <v>9269</v>
      </c>
    </row>
    <row r="16428" spans="1:2" x14ac:dyDescent="0.25">
      <c r="A16428" s="62">
        <v>72102304</v>
      </c>
      <c r="B16428" s="63" t="s">
        <v>2552</v>
      </c>
    </row>
    <row r="16429" spans="1:2" x14ac:dyDescent="0.25">
      <c r="A16429" s="62">
        <v>72102305</v>
      </c>
      <c r="B16429" s="63" t="s">
        <v>18126</v>
      </c>
    </row>
    <row r="16430" spans="1:2" x14ac:dyDescent="0.25">
      <c r="A16430" s="62">
        <v>72102401</v>
      </c>
      <c r="B16430" s="63" t="s">
        <v>2632</v>
      </c>
    </row>
    <row r="16431" spans="1:2" x14ac:dyDescent="0.25">
      <c r="A16431" s="62">
        <v>72102402</v>
      </c>
      <c r="B16431" s="63" t="s">
        <v>15763</v>
      </c>
    </row>
    <row r="16432" spans="1:2" x14ac:dyDescent="0.25">
      <c r="A16432" s="62">
        <v>72102403</v>
      </c>
      <c r="B16432" s="63" t="s">
        <v>8134</v>
      </c>
    </row>
    <row r="16433" spans="1:2" x14ac:dyDescent="0.25">
      <c r="A16433" s="62">
        <v>72102404</v>
      </c>
      <c r="B16433" s="63" t="s">
        <v>15141</v>
      </c>
    </row>
    <row r="16434" spans="1:2" x14ac:dyDescent="0.25">
      <c r="A16434" s="62">
        <v>72102405</v>
      </c>
      <c r="B16434" s="63" t="s">
        <v>380</v>
      </c>
    </row>
    <row r="16435" spans="1:2" x14ac:dyDescent="0.25">
      <c r="A16435" s="62">
        <v>72102501</v>
      </c>
      <c r="B16435" s="63" t="s">
        <v>9556</v>
      </c>
    </row>
    <row r="16436" spans="1:2" x14ac:dyDescent="0.25">
      <c r="A16436" s="62">
        <v>72102502</v>
      </c>
      <c r="B16436" s="63" t="s">
        <v>10683</v>
      </c>
    </row>
    <row r="16437" spans="1:2" x14ac:dyDescent="0.25">
      <c r="A16437" s="62">
        <v>72102503</v>
      </c>
      <c r="B16437" s="63" t="s">
        <v>15545</v>
      </c>
    </row>
    <row r="16438" spans="1:2" x14ac:dyDescent="0.25">
      <c r="A16438" s="62">
        <v>72102504</v>
      </c>
      <c r="B16438" s="63" t="s">
        <v>3980</v>
      </c>
    </row>
    <row r="16439" spans="1:2" x14ac:dyDescent="0.25">
      <c r="A16439" s="62">
        <v>72102505</v>
      </c>
      <c r="B16439" s="63" t="s">
        <v>11127</v>
      </c>
    </row>
    <row r="16440" spans="1:2" x14ac:dyDescent="0.25">
      <c r="A16440" s="62">
        <v>72102506</v>
      </c>
      <c r="B16440" s="63" t="s">
        <v>8683</v>
      </c>
    </row>
    <row r="16441" spans="1:2" x14ac:dyDescent="0.25">
      <c r="A16441" s="62">
        <v>72102507</v>
      </c>
      <c r="B16441" s="63" t="s">
        <v>10654</v>
      </c>
    </row>
    <row r="16442" spans="1:2" x14ac:dyDescent="0.25">
      <c r="A16442" s="62">
        <v>72102508</v>
      </c>
      <c r="B16442" s="63" t="s">
        <v>10302</v>
      </c>
    </row>
    <row r="16443" spans="1:2" x14ac:dyDescent="0.25">
      <c r="A16443" s="62">
        <v>72102601</v>
      </c>
      <c r="B16443" s="63" t="s">
        <v>6790</v>
      </c>
    </row>
    <row r="16444" spans="1:2" x14ac:dyDescent="0.25">
      <c r="A16444" s="62">
        <v>72102602</v>
      </c>
      <c r="B16444" s="63" t="s">
        <v>4406</v>
      </c>
    </row>
    <row r="16445" spans="1:2" x14ac:dyDescent="0.25">
      <c r="A16445" s="62">
        <v>72102701</v>
      </c>
      <c r="B16445" s="63" t="s">
        <v>12898</v>
      </c>
    </row>
    <row r="16446" spans="1:2" x14ac:dyDescent="0.25">
      <c r="A16446" s="62">
        <v>72102702</v>
      </c>
      <c r="B16446" s="63" t="s">
        <v>14294</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14731</v>
      </c>
    </row>
    <row r="16451" spans="1:2" x14ac:dyDescent="0.25">
      <c r="A16451" s="62">
        <v>72102902</v>
      </c>
      <c r="B16451" s="63" t="s">
        <v>6258</v>
      </c>
    </row>
    <row r="16452" spans="1:2" x14ac:dyDescent="0.25">
      <c r="A16452" s="62">
        <v>72102903</v>
      </c>
      <c r="B16452" s="63" t="s">
        <v>6665</v>
      </c>
    </row>
    <row r="16453" spans="1:2" x14ac:dyDescent="0.25">
      <c r="A16453" s="62">
        <v>72102904</v>
      </c>
      <c r="B16453" s="63" t="s">
        <v>793</v>
      </c>
    </row>
    <row r="16454" spans="1:2" x14ac:dyDescent="0.25">
      <c r="A16454" s="62">
        <v>72102905</v>
      </c>
      <c r="B16454" s="63" t="s">
        <v>6109</v>
      </c>
    </row>
    <row r="16455" spans="1:2" x14ac:dyDescent="0.25">
      <c r="A16455" s="62">
        <v>72103001</v>
      </c>
      <c r="B16455" s="63" t="s">
        <v>17506</v>
      </c>
    </row>
    <row r="16456" spans="1:2" x14ac:dyDescent="0.25">
      <c r="A16456" s="62">
        <v>72103002</v>
      </c>
      <c r="B16456" s="63" t="s">
        <v>15869</v>
      </c>
    </row>
    <row r="16457" spans="1:2" x14ac:dyDescent="0.25">
      <c r="A16457" s="62">
        <v>72103003</v>
      </c>
      <c r="B16457" s="63" t="s">
        <v>7073</v>
      </c>
    </row>
    <row r="16458" spans="1:2" x14ac:dyDescent="0.25">
      <c r="A16458" s="62">
        <v>72103004</v>
      </c>
      <c r="B16458" s="63" t="s">
        <v>5841</v>
      </c>
    </row>
    <row r="16459" spans="1:2" x14ac:dyDescent="0.25">
      <c r="A16459" s="62">
        <v>72131501</v>
      </c>
      <c r="B16459" s="63" t="s">
        <v>11159</v>
      </c>
    </row>
    <row r="16460" spans="1:2" x14ac:dyDescent="0.25">
      <c r="A16460" s="62">
        <v>72131502</v>
      </c>
      <c r="B16460" s="63" t="s">
        <v>13048</v>
      </c>
    </row>
    <row r="16461" spans="1:2" x14ac:dyDescent="0.25">
      <c r="A16461" s="62">
        <v>72131601</v>
      </c>
      <c r="B16461" s="63" t="s">
        <v>2207</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18814</v>
      </c>
    </row>
    <row r="16466" spans="1:2" x14ac:dyDescent="0.25">
      <c r="A16466" s="62">
        <v>73101503</v>
      </c>
      <c r="B16466" s="63" t="s">
        <v>9181</v>
      </c>
    </row>
    <row r="16467" spans="1:2" x14ac:dyDescent="0.25">
      <c r="A16467" s="62">
        <v>73101504</v>
      </c>
      <c r="B16467" s="63" t="s">
        <v>7357</v>
      </c>
    </row>
    <row r="16468" spans="1:2" x14ac:dyDescent="0.25">
      <c r="A16468" s="62">
        <v>73101505</v>
      </c>
      <c r="B16468" s="63" t="s">
        <v>18648</v>
      </c>
    </row>
    <row r="16469" spans="1:2" x14ac:dyDescent="0.25">
      <c r="A16469" s="62">
        <v>73101601</v>
      </c>
      <c r="B16469" s="63" t="s">
        <v>9065</v>
      </c>
    </row>
    <row r="16470" spans="1:2" x14ac:dyDescent="0.25">
      <c r="A16470" s="62">
        <v>73101602</v>
      </c>
      <c r="B16470" s="63" t="s">
        <v>665</v>
      </c>
    </row>
    <row r="16471" spans="1:2" x14ac:dyDescent="0.25">
      <c r="A16471" s="62">
        <v>73101603</v>
      </c>
      <c r="B16471" s="63" t="s">
        <v>1568</v>
      </c>
    </row>
    <row r="16472" spans="1:2" x14ac:dyDescent="0.25">
      <c r="A16472" s="62">
        <v>73101604</v>
      </c>
      <c r="B16472" s="63" t="s">
        <v>4039</v>
      </c>
    </row>
    <row r="16473" spans="1:2" x14ac:dyDescent="0.25">
      <c r="A16473" s="62">
        <v>73101605</v>
      </c>
      <c r="B16473" s="63" t="s">
        <v>14192</v>
      </c>
    </row>
    <row r="16474" spans="1:2" x14ac:dyDescent="0.25">
      <c r="A16474" s="62">
        <v>73101606</v>
      </c>
      <c r="B16474" s="63" t="s">
        <v>1428</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8270</v>
      </c>
    </row>
    <row r="16478" spans="1:2" x14ac:dyDescent="0.25">
      <c r="A16478" s="62">
        <v>73101610</v>
      </c>
      <c r="B16478" s="63" t="s">
        <v>1451</v>
      </c>
    </row>
    <row r="16479" spans="1:2" x14ac:dyDescent="0.25">
      <c r="A16479" s="62">
        <v>73101611</v>
      </c>
      <c r="B16479" s="63" t="s">
        <v>1322</v>
      </c>
    </row>
    <row r="16480" spans="1:2" x14ac:dyDescent="0.25">
      <c r="A16480" s="62">
        <v>73101612</v>
      </c>
      <c r="B16480" s="63" t="s">
        <v>11651</v>
      </c>
    </row>
    <row r="16481" spans="1:2" x14ac:dyDescent="0.25">
      <c r="A16481" s="62">
        <v>73101613</v>
      </c>
      <c r="B16481" s="63" t="s">
        <v>12123</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1727</v>
      </c>
    </row>
    <row r="16486" spans="1:2" x14ac:dyDescent="0.25">
      <c r="A16486" s="62">
        <v>73101801</v>
      </c>
      <c r="B16486" s="63" t="s">
        <v>82</v>
      </c>
    </row>
    <row r="16487" spans="1:2" x14ac:dyDescent="0.25">
      <c r="A16487" s="62">
        <v>73101802</v>
      </c>
      <c r="B16487" s="63" t="s">
        <v>4995</v>
      </c>
    </row>
    <row r="16488" spans="1:2" x14ac:dyDescent="0.25">
      <c r="A16488" s="62">
        <v>73101901</v>
      </c>
      <c r="B16488" s="63" t="s">
        <v>17140</v>
      </c>
    </row>
    <row r="16489" spans="1:2" x14ac:dyDescent="0.25">
      <c r="A16489" s="62">
        <v>73101902</v>
      </c>
      <c r="B16489" s="63" t="s">
        <v>14937</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9419</v>
      </c>
    </row>
    <row r="16493" spans="1:2" x14ac:dyDescent="0.25">
      <c r="A16493" s="62">
        <v>73111503</v>
      </c>
      <c r="B16493" s="63" t="s">
        <v>2993</v>
      </c>
    </row>
    <row r="16494" spans="1:2" x14ac:dyDescent="0.25">
      <c r="A16494" s="62">
        <v>73111504</v>
      </c>
      <c r="B16494" s="63" t="s">
        <v>17183</v>
      </c>
    </row>
    <row r="16495" spans="1:2" x14ac:dyDescent="0.25">
      <c r="A16495" s="62">
        <v>73111505</v>
      </c>
      <c r="B16495" s="63" t="s">
        <v>1833</v>
      </c>
    </row>
    <row r="16496" spans="1:2" x14ac:dyDescent="0.25">
      <c r="A16496" s="62">
        <v>73111506</v>
      </c>
      <c r="B16496" s="63" t="s">
        <v>16317</v>
      </c>
    </row>
    <row r="16497" spans="1:2" x14ac:dyDescent="0.25">
      <c r="A16497" s="62">
        <v>73111507</v>
      </c>
      <c r="B16497" s="63" t="s">
        <v>18541</v>
      </c>
    </row>
    <row r="16498" spans="1:2" x14ac:dyDescent="0.25">
      <c r="A16498" s="62">
        <v>73111601</v>
      </c>
      <c r="B16498" s="63" t="s">
        <v>3339</v>
      </c>
    </row>
    <row r="16499" spans="1:2" x14ac:dyDescent="0.25">
      <c r="A16499" s="62">
        <v>73111602</v>
      </c>
      <c r="B16499" s="63" t="s">
        <v>3813</v>
      </c>
    </row>
    <row r="16500" spans="1:2" x14ac:dyDescent="0.25">
      <c r="A16500" s="62">
        <v>73111603</v>
      </c>
      <c r="B16500" s="63" t="s">
        <v>6527</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3855</v>
      </c>
    </row>
    <row r="16504" spans="1:2" x14ac:dyDescent="0.25">
      <c r="A16504" s="62">
        <v>73121503</v>
      </c>
      <c r="B16504" s="63" t="s">
        <v>2348</v>
      </c>
    </row>
    <row r="16505" spans="1:2" x14ac:dyDescent="0.25">
      <c r="A16505" s="62">
        <v>73121504</v>
      </c>
      <c r="B16505" s="63" t="s">
        <v>17451</v>
      </c>
    </row>
    <row r="16506" spans="1:2" x14ac:dyDescent="0.25">
      <c r="A16506" s="62">
        <v>73121505</v>
      </c>
      <c r="B16506" s="63" t="s">
        <v>15739</v>
      </c>
    </row>
    <row r="16507" spans="1:2" x14ac:dyDescent="0.25">
      <c r="A16507" s="62">
        <v>73121506</v>
      </c>
      <c r="B16507" s="63" t="s">
        <v>8655</v>
      </c>
    </row>
    <row r="16508" spans="1:2" x14ac:dyDescent="0.25">
      <c r="A16508" s="62">
        <v>73121507</v>
      </c>
      <c r="B16508" s="63" t="s">
        <v>13900</v>
      </c>
    </row>
    <row r="16509" spans="1:2" x14ac:dyDescent="0.25">
      <c r="A16509" s="62">
        <v>73121508</v>
      </c>
      <c r="B16509" s="63" t="s">
        <v>7344</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10469</v>
      </c>
    </row>
    <row r="16513" spans="1:2" x14ac:dyDescent="0.25">
      <c r="A16513" s="62">
        <v>73121603</v>
      </c>
      <c r="B16513" s="63" t="s">
        <v>17391</v>
      </c>
    </row>
    <row r="16514" spans="1:2" x14ac:dyDescent="0.25">
      <c r="A16514" s="62">
        <v>73121606</v>
      </c>
      <c r="B16514" s="63" t="s">
        <v>14030</v>
      </c>
    </row>
    <row r="16515" spans="1:2" x14ac:dyDescent="0.25">
      <c r="A16515" s="62">
        <v>73121607</v>
      </c>
      <c r="B16515" s="63" t="s">
        <v>17980</v>
      </c>
    </row>
    <row r="16516" spans="1:2" x14ac:dyDescent="0.25">
      <c r="A16516" s="62">
        <v>73121608</v>
      </c>
      <c r="B16516" s="63" t="s">
        <v>15727</v>
      </c>
    </row>
    <row r="16517" spans="1:2" x14ac:dyDescent="0.25">
      <c r="A16517" s="62">
        <v>73121610</v>
      </c>
      <c r="B16517" s="63" t="s">
        <v>10469</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7344</v>
      </c>
    </row>
    <row r="16521" spans="1:2" x14ac:dyDescent="0.25">
      <c r="A16521" s="62">
        <v>73121801</v>
      </c>
      <c r="B16521" s="63" t="s">
        <v>1999</v>
      </c>
    </row>
    <row r="16522" spans="1:2" x14ac:dyDescent="0.25">
      <c r="A16522" s="62">
        <v>73121802</v>
      </c>
      <c r="B16522" s="63" t="s">
        <v>1492</v>
      </c>
    </row>
    <row r="16523" spans="1:2" x14ac:dyDescent="0.25">
      <c r="A16523" s="62">
        <v>73121803</v>
      </c>
      <c r="B16523" s="63" t="s">
        <v>8439</v>
      </c>
    </row>
    <row r="16524" spans="1:2" x14ac:dyDescent="0.25">
      <c r="A16524" s="62">
        <v>73121804</v>
      </c>
      <c r="B16524" s="63" t="s">
        <v>11517</v>
      </c>
    </row>
    <row r="16525" spans="1:2" x14ac:dyDescent="0.25">
      <c r="A16525" s="62">
        <v>73121805</v>
      </c>
      <c r="B16525" s="63" t="s">
        <v>16910</v>
      </c>
    </row>
    <row r="16526" spans="1:2" x14ac:dyDescent="0.25">
      <c r="A16526" s="62">
        <v>73121806</v>
      </c>
      <c r="B16526" s="63" t="s">
        <v>6893</v>
      </c>
    </row>
    <row r="16527" spans="1:2" x14ac:dyDescent="0.25">
      <c r="A16527" s="62">
        <v>73121807</v>
      </c>
      <c r="B16527" s="63" t="s">
        <v>6202</v>
      </c>
    </row>
    <row r="16528" spans="1:2" x14ac:dyDescent="0.25">
      <c r="A16528" s="62">
        <v>73131501</v>
      </c>
      <c r="B16528" s="63" t="s">
        <v>8390</v>
      </c>
    </row>
    <row r="16529" spans="1:2" x14ac:dyDescent="0.25">
      <c r="A16529" s="62">
        <v>73131502</v>
      </c>
      <c r="B16529" s="63" t="s">
        <v>5607</v>
      </c>
    </row>
    <row r="16530" spans="1:2" x14ac:dyDescent="0.25">
      <c r="A16530" s="62">
        <v>73131503</v>
      </c>
      <c r="B16530" s="63" t="s">
        <v>13735</v>
      </c>
    </row>
    <row r="16531" spans="1:2" x14ac:dyDescent="0.25">
      <c r="A16531" s="62">
        <v>73131504</v>
      </c>
      <c r="B16531" s="63" t="s">
        <v>4252</v>
      </c>
    </row>
    <row r="16532" spans="1:2" x14ac:dyDescent="0.25">
      <c r="A16532" s="62">
        <v>73131505</v>
      </c>
      <c r="B16532" s="63" t="s">
        <v>18169</v>
      </c>
    </row>
    <row r="16533" spans="1:2" x14ac:dyDescent="0.25">
      <c r="A16533" s="62">
        <v>73131506</v>
      </c>
      <c r="B16533" s="63" t="s">
        <v>12620</v>
      </c>
    </row>
    <row r="16534" spans="1:2" x14ac:dyDescent="0.25">
      <c r="A16534" s="62">
        <v>73131507</v>
      </c>
      <c r="B16534" s="63" t="s">
        <v>14548</v>
      </c>
    </row>
    <row r="16535" spans="1:2" x14ac:dyDescent="0.25">
      <c r="A16535" s="62">
        <v>73131508</v>
      </c>
      <c r="B16535" s="63" t="s">
        <v>6774</v>
      </c>
    </row>
    <row r="16536" spans="1:2" x14ac:dyDescent="0.25">
      <c r="A16536" s="62">
        <v>73131601</v>
      </c>
      <c r="B16536" s="63" t="s">
        <v>12353</v>
      </c>
    </row>
    <row r="16537" spans="1:2" x14ac:dyDescent="0.25">
      <c r="A16537" s="62">
        <v>73131602</v>
      </c>
      <c r="B16537" s="63" t="s">
        <v>1377</v>
      </c>
    </row>
    <row r="16538" spans="1:2" x14ac:dyDescent="0.25">
      <c r="A16538" s="62">
        <v>73131603</v>
      </c>
      <c r="B16538" s="63" t="s">
        <v>16080</v>
      </c>
    </row>
    <row r="16539" spans="1:2" x14ac:dyDescent="0.25">
      <c r="A16539" s="62">
        <v>73131604</v>
      </c>
      <c r="B16539" s="63" t="s">
        <v>7434</v>
      </c>
    </row>
    <row r="16540" spans="1:2" x14ac:dyDescent="0.25">
      <c r="A16540" s="62">
        <v>73131605</v>
      </c>
      <c r="B16540" s="63" t="s">
        <v>11643</v>
      </c>
    </row>
    <row r="16541" spans="1:2" x14ac:dyDescent="0.25">
      <c r="A16541" s="62">
        <v>73131606</v>
      </c>
      <c r="B16541" s="63" t="s">
        <v>4907</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16937</v>
      </c>
    </row>
    <row r="16545" spans="1:2" x14ac:dyDescent="0.25">
      <c r="A16545" s="62">
        <v>73131702</v>
      </c>
      <c r="B16545" s="63" t="s">
        <v>11188</v>
      </c>
    </row>
    <row r="16546" spans="1:2" x14ac:dyDescent="0.25">
      <c r="A16546" s="62">
        <v>73131703</v>
      </c>
      <c r="B16546" s="63" t="s">
        <v>8263</v>
      </c>
    </row>
    <row r="16547" spans="1:2" x14ac:dyDescent="0.25">
      <c r="A16547" s="62">
        <v>73131801</v>
      </c>
      <c r="B16547" s="63" t="s">
        <v>17788</v>
      </c>
    </row>
    <row r="16548" spans="1:2" x14ac:dyDescent="0.25">
      <c r="A16548" s="62">
        <v>73131802</v>
      </c>
      <c r="B16548" s="63" t="s">
        <v>5163</v>
      </c>
    </row>
    <row r="16549" spans="1:2" x14ac:dyDescent="0.25">
      <c r="A16549" s="62">
        <v>73131803</v>
      </c>
      <c r="B16549" s="63" t="s">
        <v>10112</v>
      </c>
    </row>
    <row r="16550" spans="1:2" x14ac:dyDescent="0.25">
      <c r="A16550" s="62">
        <v>73131804</v>
      </c>
      <c r="B16550" s="63" t="s">
        <v>7784</v>
      </c>
    </row>
    <row r="16551" spans="1:2" x14ac:dyDescent="0.25">
      <c r="A16551" s="62">
        <v>73131902</v>
      </c>
      <c r="B16551" s="63" t="s">
        <v>12606</v>
      </c>
    </row>
    <row r="16552" spans="1:2" x14ac:dyDescent="0.25">
      <c r="A16552" s="62">
        <v>73131903</v>
      </c>
      <c r="B16552" s="63" t="s">
        <v>1759</v>
      </c>
    </row>
    <row r="16553" spans="1:2" x14ac:dyDescent="0.25">
      <c r="A16553" s="62">
        <v>73131904</v>
      </c>
      <c r="B16553" s="63" t="s">
        <v>3230</v>
      </c>
    </row>
    <row r="16554" spans="1:2" x14ac:dyDescent="0.25">
      <c r="A16554" s="62">
        <v>73131905</v>
      </c>
      <c r="B16554" s="63" t="s">
        <v>4547</v>
      </c>
    </row>
    <row r="16555" spans="1:2" x14ac:dyDescent="0.25">
      <c r="A16555" s="62">
        <v>73131906</v>
      </c>
      <c r="B16555" s="63" t="s">
        <v>9987</v>
      </c>
    </row>
    <row r="16556" spans="1:2" x14ac:dyDescent="0.25">
      <c r="A16556" s="62">
        <v>73141501</v>
      </c>
      <c r="B16556" s="63" t="s">
        <v>2405</v>
      </c>
    </row>
    <row r="16557" spans="1:2" x14ac:dyDescent="0.25">
      <c r="A16557" s="62">
        <v>73141502</v>
      </c>
      <c r="B16557" s="63" t="s">
        <v>9792</v>
      </c>
    </row>
    <row r="16558" spans="1:2" x14ac:dyDescent="0.25">
      <c r="A16558" s="62">
        <v>73141503</v>
      </c>
      <c r="B16558" s="63" t="s">
        <v>7556</v>
      </c>
    </row>
    <row r="16559" spans="1:2" x14ac:dyDescent="0.25">
      <c r="A16559" s="62">
        <v>73141504</v>
      </c>
      <c r="B16559" s="63" t="s">
        <v>2511</v>
      </c>
    </row>
    <row r="16560" spans="1:2" x14ac:dyDescent="0.25">
      <c r="A16560" s="62">
        <v>73141505</v>
      </c>
      <c r="B16560" s="63" t="s">
        <v>6921</v>
      </c>
    </row>
    <row r="16561" spans="1:2" x14ac:dyDescent="0.25">
      <c r="A16561" s="62">
        <v>73141506</v>
      </c>
      <c r="B16561" s="63" t="s">
        <v>10223</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9589</v>
      </c>
    </row>
    <row r="16565" spans="1:2" x14ac:dyDescent="0.25">
      <c r="A16565" s="62">
        <v>73141602</v>
      </c>
      <c r="B16565" s="63" t="s">
        <v>3261</v>
      </c>
    </row>
    <row r="16566" spans="1:2" x14ac:dyDescent="0.25">
      <c r="A16566" s="62">
        <v>73141701</v>
      </c>
      <c r="B16566" s="63" t="s">
        <v>15719</v>
      </c>
    </row>
    <row r="16567" spans="1:2" x14ac:dyDescent="0.25">
      <c r="A16567" s="62">
        <v>73141702</v>
      </c>
      <c r="B16567" s="63" t="s">
        <v>4562</v>
      </c>
    </row>
    <row r="16568" spans="1:2" x14ac:dyDescent="0.25">
      <c r="A16568" s="62">
        <v>73141703</v>
      </c>
      <c r="B16568" s="63" t="s">
        <v>18712</v>
      </c>
    </row>
    <row r="16569" spans="1:2" x14ac:dyDescent="0.25">
      <c r="A16569" s="62">
        <v>73141704</v>
      </c>
      <c r="B16569" s="63" t="s">
        <v>9782</v>
      </c>
    </row>
    <row r="16570" spans="1:2" x14ac:dyDescent="0.25">
      <c r="A16570" s="62">
        <v>73141705</v>
      </c>
      <c r="B16570" s="63" t="s">
        <v>14552</v>
      </c>
    </row>
    <row r="16571" spans="1:2" x14ac:dyDescent="0.25">
      <c r="A16571" s="62">
        <v>73141706</v>
      </c>
      <c r="B16571" s="63" t="s">
        <v>7666</v>
      </c>
    </row>
    <row r="16572" spans="1:2" x14ac:dyDescent="0.25">
      <c r="A16572" s="62">
        <v>73141707</v>
      </c>
      <c r="B16572" s="63" t="s">
        <v>1814</v>
      </c>
    </row>
    <row r="16573" spans="1:2" x14ac:dyDescent="0.25">
      <c r="A16573" s="62">
        <v>73141708</v>
      </c>
      <c r="B16573" s="63" t="s">
        <v>11382</v>
      </c>
    </row>
    <row r="16574" spans="1:2" x14ac:dyDescent="0.25">
      <c r="A16574" s="62">
        <v>73141709</v>
      </c>
      <c r="B16574" s="63" t="s">
        <v>9959</v>
      </c>
    </row>
    <row r="16575" spans="1:2" x14ac:dyDescent="0.25">
      <c r="A16575" s="62">
        <v>73141710</v>
      </c>
      <c r="B16575" s="63" t="s">
        <v>5229</v>
      </c>
    </row>
    <row r="16576" spans="1:2" x14ac:dyDescent="0.25">
      <c r="A16576" s="62">
        <v>73141711</v>
      </c>
      <c r="B16576" s="63" t="s">
        <v>16193</v>
      </c>
    </row>
    <row r="16577" spans="1:2" x14ac:dyDescent="0.25">
      <c r="A16577" s="62">
        <v>73141712</v>
      </c>
      <c r="B16577" s="63" t="s">
        <v>16805</v>
      </c>
    </row>
    <row r="16578" spans="1:2" x14ac:dyDescent="0.25">
      <c r="A16578" s="62">
        <v>73141713</v>
      </c>
      <c r="B16578" s="63" t="s">
        <v>14691</v>
      </c>
    </row>
    <row r="16579" spans="1:2" x14ac:dyDescent="0.25">
      <c r="A16579" s="62">
        <v>73141714</v>
      </c>
      <c r="B16579" s="63" t="s">
        <v>546</v>
      </c>
    </row>
    <row r="16580" spans="1:2" x14ac:dyDescent="0.25">
      <c r="A16580" s="62">
        <v>73141715</v>
      </c>
      <c r="B16580" s="63" t="s">
        <v>6795</v>
      </c>
    </row>
    <row r="16581" spans="1:2" x14ac:dyDescent="0.25">
      <c r="A16581" s="62">
        <v>73151501</v>
      </c>
      <c r="B16581" s="63" t="s">
        <v>3632</v>
      </c>
    </row>
    <row r="16582" spans="1:2" x14ac:dyDescent="0.25">
      <c r="A16582" s="62">
        <v>73151502</v>
      </c>
      <c r="B16582" s="63" t="s">
        <v>6186</v>
      </c>
    </row>
    <row r="16583" spans="1:2" x14ac:dyDescent="0.25">
      <c r="A16583" s="62">
        <v>73151601</v>
      </c>
      <c r="B16583" s="63" t="s">
        <v>15696</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17107</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15955</v>
      </c>
    </row>
    <row r="16591" spans="1:2" x14ac:dyDescent="0.25">
      <c r="A16591" s="62">
        <v>73151702</v>
      </c>
      <c r="B16591" s="63" t="s">
        <v>16134</v>
      </c>
    </row>
    <row r="16592" spans="1:2" x14ac:dyDescent="0.25">
      <c r="A16592" s="62">
        <v>73151703</v>
      </c>
      <c r="B16592" s="63" t="s">
        <v>17481</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5405</v>
      </c>
    </row>
    <row r="16596" spans="1:2" x14ac:dyDescent="0.25">
      <c r="A16596" s="62">
        <v>73151804</v>
      </c>
      <c r="B16596" s="63" t="s">
        <v>5750</v>
      </c>
    </row>
    <row r="16597" spans="1:2" x14ac:dyDescent="0.25">
      <c r="A16597" s="62">
        <v>73151805</v>
      </c>
      <c r="B16597" s="63" t="s">
        <v>16000</v>
      </c>
    </row>
    <row r="16598" spans="1:2" x14ac:dyDescent="0.25">
      <c r="A16598" s="62">
        <v>73151901</v>
      </c>
      <c r="B16598" s="63" t="s">
        <v>10620</v>
      </c>
    </row>
    <row r="16599" spans="1:2" x14ac:dyDescent="0.25">
      <c r="A16599" s="62">
        <v>73151902</v>
      </c>
      <c r="B16599" s="63" t="s">
        <v>9265</v>
      </c>
    </row>
    <row r="16600" spans="1:2" x14ac:dyDescent="0.25">
      <c r="A16600" s="62">
        <v>73151903</v>
      </c>
      <c r="B16600" s="63" t="s">
        <v>9232</v>
      </c>
    </row>
    <row r="16601" spans="1:2" x14ac:dyDescent="0.25">
      <c r="A16601" s="62">
        <v>73151904</v>
      </c>
      <c r="B16601" s="63" t="s">
        <v>10891</v>
      </c>
    </row>
    <row r="16602" spans="1:2" x14ac:dyDescent="0.25">
      <c r="A16602" s="62">
        <v>73151905</v>
      </c>
      <c r="B16602" s="63" t="s">
        <v>8864</v>
      </c>
    </row>
    <row r="16603" spans="1:2" x14ac:dyDescent="0.25">
      <c r="A16603" s="62">
        <v>73151906</v>
      </c>
      <c r="B16603" s="63" t="s">
        <v>7110</v>
      </c>
    </row>
    <row r="16604" spans="1:2" x14ac:dyDescent="0.25">
      <c r="A16604" s="62">
        <v>73151907</v>
      </c>
      <c r="B16604" s="63" t="s">
        <v>8885</v>
      </c>
    </row>
    <row r="16605" spans="1:2" x14ac:dyDescent="0.25">
      <c r="A16605" s="62">
        <v>73152001</v>
      </c>
      <c r="B16605" s="63" t="s">
        <v>13028</v>
      </c>
    </row>
    <row r="16606" spans="1:2" x14ac:dyDescent="0.25">
      <c r="A16606" s="62">
        <v>73152002</v>
      </c>
      <c r="B16606" s="63" t="s">
        <v>17427</v>
      </c>
    </row>
    <row r="16607" spans="1:2" x14ac:dyDescent="0.25">
      <c r="A16607" s="62">
        <v>73152003</v>
      </c>
      <c r="B16607" s="63" t="s">
        <v>9941</v>
      </c>
    </row>
    <row r="16608" spans="1:2" x14ac:dyDescent="0.25">
      <c r="A16608" s="62">
        <v>73152004</v>
      </c>
      <c r="B16608" s="63" t="s">
        <v>10143</v>
      </c>
    </row>
    <row r="16609" spans="1:2" x14ac:dyDescent="0.25">
      <c r="A16609" s="62">
        <v>73152101</v>
      </c>
      <c r="B16609" s="63" t="s">
        <v>13483</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9296</v>
      </c>
    </row>
    <row r="16613" spans="1:2" x14ac:dyDescent="0.25">
      <c r="A16613" s="62">
        <v>73161503</v>
      </c>
      <c r="B16613" s="63" t="s">
        <v>7814</v>
      </c>
    </row>
    <row r="16614" spans="1:2" x14ac:dyDescent="0.25">
      <c r="A16614" s="62">
        <v>73161504</v>
      </c>
      <c r="B16614" s="63" t="s">
        <v>11688</v>
      </c>
    </row>
    <row r="16615" spans="1:2" x14ac:dyDescent="0.25">
      <c r="A16615" s="62">
        <v>73161505</v>
      </c>
      <c r="B16615" s="63" t="s">
        <v>14767</v>
      </c>
    </row>
    <row r="16616" spans="1:2" x14ac:dyDescent="0.25">
      <c r="A16616" s="62">
        <v>73161506</v>
      </c>
      <c r="B16616" s="63" t="s">
        <v>10587</v>
      </c>
    </row>
    <row r="16617" spans="1:2" x14ac:dyDescent="0.25">
      <c r="A16617" s="62">
        <v>73161507</v>
      </c>
      <c r="B16617" s="63" t="s">
        <v>8493</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9051</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7230</v>
      </c>
    </row>
    <row r="16626" spans="1:2" x14ac:dyDescent="0.25">
      <c r="A16626" s="62">
        <v>73161516</v>
      </c>
      <c r="B16626" s="63" t="s">
        <v>2707</v>
      </c>
    </row>
    <row r="16627" spans="1:2" x14ac:dyDescent="0.25">
      <c r="A16627" s="62">
        <v>73161517</v>
      </c>
      <c r="B16627" s="63" t="s">
        <v>3631</v>
      </c>
    </row>
    <row r="16628" spans="1:2" x14ac:dyDescent="0.25">
      <c r="A16628" s="62">
        <v>73161518</v>
      </c>
      <c r="B16628" s="63" t="s">
        <v>6764</v>
      </c>
    </row>
    <row r="16629" spans="1:2" x14ac:dyDescent="0.25">
      <c r="A16629" s="62">
        <v>73161519</v>
      </c>
      <c r="B16629" s="63" t="s">
        <v>9011</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8762</v>
      </c>
    </row>
    <row r="16633" spans="1:2" x14ac:dyDescent="0.25">
      <c r="A16633" s="62">
        <v>73161604</v>
      </c>
      <c r="B16633" s="63" t="s">
        <v>10570</v>
      </c>
    </row>
    <row r="16634" spans="1:2" x14ac:dyDescent="0.25">
      <c r="A16634" s="62">
        <v>73161605</v>
      </c>
      <c r="B16634" s="63" t="s">
        <v>14987</v>
      </c>
    </row>
    <row r="16635" spans="1:2" x14ac:dyDescent="0.25">
      <c r="A16635" s="62">
        <v>73161606</v>
      </c>
      <c r="B16635" s="63" t="s">
        <v>11094</v>
      </c>
    </row>
    <row r="16636" spans="1:2" x14ac:dyDescent="0.25">
      <c r="A16636" s="62">
        <v>73161607</v>
      </c>
      <c r="B16636" s="63" t="s">
        <v>15673</v>
      </c>
    </row>
    <row r="16637" spans="1:2" x14ac:dyDescent="0.25">
      <c r="A16637" s="62">
        <v>73171501</v>
      </c>
      <c r="B16637" s="63" t="s">
        <v>14814</v>
      </c>
    </row>
    <row r="16638" spans="1:2" x14ac:dyDescent="0.25">
      <c r="A16638" s="62">
        <v>73171502</v>
      </c>
      <c r="B16638" s="63" t="s">
        <v>11205</v>
      </c>
    </row>
    <row r="16639" spans="1:2" x14ac:dyDescent="0.25">
      <c r="A16639" s="62">
        <v>73171503</v>
      </c>
      <c r="B16639" s="63" t="s">
        <v>3902</v>
      </c>
    </row>
    <row r="16640" spans="1:2" x14ac:dyDescent="0.25">
      <c r="A16640" s="62">
        <v>73171504</v>
      </c>
      <c r="B16640" s="63" t="s">
        <v>7035</v>
      </c>
    </row>
    <row r="16641" spans="1:2" x14ac:dyDescent="0.25">
      <c r="A16641" s="62">
        <v>73171505</v>
      </c>
      <c r="B16641" s="63" t="s">
        <v>9467</v>
      </c>
    </row>
    <row r="16642" spans="1:2" x14ac:dyDescent="0.25">
      <c r="A16642" s="62">
        <v>73171506</v>
      </c>
      <c r="B16642" s="63" t="s">
        <v>17965</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2047</v>
      </c>
    </row>
    <row r="16646" spans="1:2" x14ac:dyDescent="0.25">
      <c r="A16646" s="62">
        <v>73171511</v>
      </c>
      <c r="B16646" s="63" t="s">
        <v>1503</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1402</v>
      </c>
    </row>
    <row r="16650" spans="1:2" x14ac:dyDescent="0.25">
      <c r="A16650" s="62">
        <v>73171603</v>
      </c>
      <c r="B16650" s="63" t="s">
        <v>16014</v>
      </c>
    </row>
    <row r="16651" spans="1:2" x14ac:dyDescent="0.25">
      <c r="A16651" s="62">
        <v>73171604</v>
      </c>
      <c r="B16651" s="63" t="s">
        <v>9028</v>
      </c>
    </row>
    <row r="16652" spans="1:2" x14ac:dyDescent="0.25">
      <c r="A16652" s="62">
        <v>73171605</v>
      </c>
      <c r="B16652" s="63" t="s">
        <v>13780</v>
      </c>
    </row>
    <row r="16653" spans="1:2" x14ac:dyDescent="0.25">
      <c r="A16653" s="62">
        <v>73181001</v>
      </c>
      <c r="B16653" s="63" t="s">
        <v>18507</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3872</v>
      </c>
    </row>
    <row r="16657" spans="1:2" x14ac:dyDescent="0.25">
      <c r="A16657" s="62">
        <v>73181005</v>
      </c>
      <c r="B16657" s="63" t="s">
        <v>7555</v>
      </c>
    </row>
    <row r="16658" spans="1:2" x14ac:dyDescent="0.25">
      <c r="A16658" s="62">
        <v>73181006</v>
      </c>
      <c r="B16658" s="63" t="s">
        <v>14353</v>
      </c>
    </row>
    <row r="16659" spans="1:2" x14ac:dyDescent="0.25">
      <c r="A16659" s="62">
        <v>73181007</v>
      </c>
      <c r="B16659" s="63" t="s">
        <v>15202</v>
      </c>
    </row>
    <row r="16660" spans="1:2" x14ac:dyDescent="0.25">
      <c r="A16660" s="62">
        <v>73181008</v>
      </c>
      <c r="B16660" s="63" t="s">
        <v>8900</v>
      </c>
    </row>
    <row r="16661" spans="1:2" x14ac:dyDescent="0.25">
      <c r="A16661" s="62">
        <v>73181009</v>
      </c>
      <c r="B16661" s="63" t="s">
        <v>10930</v>
      </c>
    </row>
    <row r="16662" spans="1:2" x14ac:dyDescent="0.25">
      <c r="A16662" s="62">
        <v>73181010</v>
      </c>
      <c r="B16662" s="63" t="s">
        <v>18575</v>
      </c>
    </row>
    <row r="16663" spans="1:2" x14ac:dyDescent="0.25">
      <c r="A16663" s="62">
        <v>73181011</v>
      </c>
      <c r="B16663" s="63" t="s">
        <v>8418</v>
      </c>
    </row>
    <row r="16664" spans="1:2" x14ac:dyDescent="0.25">
      <c r="A16664" s="62">
        <v>73181012</v>
      </c>
      <c r="B16664" s="63" t="s">
        <v>4431</v>
      </c>
    </row>
    <row r="16665" spans="1:2" x14ac:dyDescent="0.25">
      <c r="A16665" s="62">
        <v>73181013</v>
      </c>
      <c r="B16665" s="63" t="s">
        <v>1745</v>
      </c>
    </row>
    <row r="16666" spans="1:2" x14ac:dyDescent="0.25">
      <c r="A16666" s="62">
        <v>73181014</v>
      </c>
      <c r="B16666" s="63" t="s">
        <v>3173</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17464</v>
      </c>
    </row>
    <row r="16670" spans="1:2" x14ac:dyDescent="0.25">
      <c r="A16670" s="62">
        <v>73181018</v>
      </c>
      <c r="B16670" s="63" t="s">
        <v>11304</v>
      </c>
    </row>
    <row r="16671" spans="1:2" x14ac:dyDescent="0.25">
      <c r="A16671" s="62">
        <v>73181019</v>
      </c>
      <c r="B16671" s="63" t="s">
        <v>6103</v>
      </c>
    </row>
    <row r="16672" spans="1:2" x14ac:dyDescent="0.25">
      <c r="A16672" s="62">
        <v>73181020</v>
      </c>
      <c r="B16672" s="63" t="s">
        <v>11531</v>
      </c>
    </row>
    <row r="16673" spans="1:2" x14ac:dyDescent="0.25">
      <c r="A16673" s="62">
        <v>73181021</v>
      </c>
      <c r="B16673" s="63" t="s">
        <v>4431</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11008</v>
      </c>
    </row>
    <row r="16680" spans="1:2" x14ac:dyDescent="0.25">
      <c r="A16680" s="62">
        <v>73181105</v>
      </c>
      <c r="B16680" s="63" t="s">
        <v>13027</v>
      </c>
    </row>
    <row r="16681" spans="1:2" x14ac:dyDescent="0.25">
      <c r="A16681" s="62">
        <v>73181106</v>
      </c>
      <c r="B16681" s="63" t="s">
        <v>1616</v>
      </c>
    </row>
    <row r="16682" spans="1:2" x14ac:dyDescent="0.25">
      <c r="A16682" s="62">
        <v>73181201</v>
      </c>
      <c r="B16682" s="63" t="s">
        <v>15455</v>
      </c>
    </row>
    <row r="16683" spans="1:2" x14ac:dyDescent="0.25">
      <c r="A16683" s="62">
        <v>73181202</v>
      </c>
      <c r="B16683" s="63" t="s">
        <v>3663</v>
      </c>
    </row>
    <row r="16684" spans="1:2" x14ac:dyDescent="0.25">
      <c r="A16684" s="62">
        <v>73181203</v>
      </c>
      <c r="B16684" s="63" t="s">
        <v>5341</v>
      </c>
    </row>
    <row r="16685" spans="1:2" x14ac:dyDescent="0.25">
      <c r="A16685" s="62">
        <v>73181204</v>
      </c>
      <c r="B16685" s="63" t="s">
        <v>17225</v>
      </c>
    </row>
    <row r="16686" spans="1:2" x14ac:dyDescent="0.25">
      <c r="A16686" s="62">
        <v>73181205</v>
      </c>
      <c r="B16686" s="63" t="s">
        <v>5327</v>
      </c>
    </row>
    <row r="16687" spans="1:2" x14ac:dyDescent="0.25">
      <c r="A16687" s="62">
        <v>73181206</v>
      </c>
      <c r="B16687" s="63" t="s">
        <v>15840</v>
      </c>
    </row>
    <row r="16688" spans="1:2" x14ac:dyDescent="0.25">
      <c r="A16688" s="62">
        <v>73181301</v>
      </c>
      <c r="B16688" s="63" t="s">
        <v>8394</v>
      </c>
    </row>
    <row r="16689" spans="1:2" x14ac:dyDescent="0.25">
      <c r="A16689" s="62">
        <v>73181302</v>
      </c>
      <c r="B16689" s="63" t="s">
        <v>17232</v>
      </c>
    </row>
    <row r="16690" spans="1:2" x14ac:dyDescent="0.25">
      <c r="A16690" s="62">
        <v>73181303</v>
      </c>
      <c r="B16690" s="63" t="s">
        <v>9073</v>
      </c>
    </row>
    <row r="16691" spans="1:2" x14ac:dyDescent="0.25">
      <c r="A16691" s="62">
        <v>73181304</v>
      </c>
      <c r="B16691" s="63" t="s">
        <v>5965</v>
      </c>
    </row>
    <row r="16692" spans="1:2" x14ac:dyDescent="0.25">
      <c r="A16692" s="62">
        <v>73181901</v>
      </c>
      <c r="B16692" s="63" t="s">
        <v>13215</v>
      </c>
    </row>
    <row r="16693" spans="1:2" x14ac:dyDescent="0.25">
      <c r="A16693" s="62">
        <v>73181902</v>
      </c>
      <c r="B16693" s="63" t="s">
        <v>5874</v>
      </c>
    </row>
    <row r="16694" spans="1:2" x14ac:dyDescent="0.25">
      <c r="A16694" s="62">
        <v>73181903</v>
      </c>
      <c r="B16694" s="63" t="s">
        <v>1521</v>
      </c>
    </row>
    <row r="16695" spans="1:2" x14ac:dyDescent="0.25">
      <c r="A16695" s="62">
        <v>73181904</v>
      </c>
      <c r="B16695" s="63" t="s">
        <v>1153</v>
      </c>
    </row>
    <row r="16696" spans="1:2" x14ac:dyDescent="0.25">
      <c r="A16696" s="62">
        <v>73181905</v>
      </c>
      <c r="B16696" s="63" t="s">
        <v>7138</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1294</v>
      </c>
    </row>
    <row r="16700" spans="1:2" x14ac:dyDescent="0.25">
      <c r="A16700" s="62">
        <v>76101501</v>
      </c>
      <c r="B16700" s="63" t="s">
        <v>8481</v>
      </c>
    </row>
    <row r="16701" spans="1:2" x14ac:dyDescent="0.25">
      <c r="A16701" s="62">
        <v>76101502</v>
      </c>
      <c r="B16701" s="63" t="s">
        <v>6974</v>
      </c>
    </row>
    <row r="16702" spans="1:2" x14ac:dyDescent="0.25">
      <c r="A16702" s="62">
        <v>76101503</v>
      </c>
      <c r="B16702" s="63" t="s">
        <v>3391</v>
      </c>
    </row>
    <row r="16703" spans="1:2" x14ac:dyDescent="0.25">
      <c r="A16703" s="62">
        <v>76101601</v>
      </c>
      <c r="B16703" s="63" t="s">
        <v>9884</v>
      </c>
    </row>
    <row r="16704" spans="1:2" x14ac:dyDescent="0.25">
      <c r="A16704" s="62">
        <v>76101602</v>
      </c>
      <c r="B16704" s="63" t="s">
        <v>17338</v>
      </c>
    </row>
    <row r="16705" spans="1:2" x14ac:dyDescent="0.25">
      <c r="A16705" s="62">
        <v>76111501</v>
      </c>
      <c r="B16705" s="63" t="s">
        <v>16449</v>
      </c>
    </row>
    <row r="16706" spans="1:2" x14ac:dyDescent="0.25">
      <c r="A16706" s="62">
        <v>76111503</v>
      </c>
      <c r="B16706" s="63" t="s">
        <v>11338</v>
      </c>
    </row>
    <row r="16707" spans="1:2" x14ac:dyDescent="0.25">
      <c r="A16707" s="62">
        <v>76111504</v>
      </c>
      <c r="B16707" s="63" t="s">
        <v>16714</v>
      </c>
    </row>
    <row r="16708" spans="1:2" x14ac:dyDescent="0.25">
      <c r="A16708" s="62">
        <v>76111505</v>
      </c>
      <c r="B16708" s="63" t="s">
        <v>9078</v>
      </c>
    </row>
    <row r="16709" spans="1:2" x14ac:dyDescent="0.25">
      <c r="A16709" s="62">
        <v>76111601</v>
      </c>
      <c r="B16709" s="63" t="s">
        <v>13219</v>
      </c>
    </row>
    <row r="16710" spans="1:2" x14ac:dyDescent="0.25">
      <c r="A16710" s="62">
        <v>76111602</v>
      </c>
      <c r="B16710" s="63" t="s">
        <v>16389</v>
      </c>
    </row>
    <row r="16711" spans="1:2" x14ac:dyDescent="0.25">
      <c r="A16711" s="62">
        <v>76111603</v>
      </c>
      <c r="B16711" s="63" t="s">
        <v>13828</v>
      </c>
    </row>
    <row r="16712" spans="1:2" x14ac:dyDescent="0.25">
      <c r="A16712" s="62">
        <v>76111604</v>
      </c>
      <c r="B16712" s="63" t="s">
        <v>2787</v>
      </c>
    </row>
    <row r="16713" spans="1:2" x14ac:dyDescent="0.25">
      <c r="A16713" s="62">
        <v>76111605</v>
      </c>
      <c r="B16713" s="63" t="s">
        <v>15942</v>
      </c>
    </row>
    <row r="16714" spans="1:2" x14ac:dyDescent="0.25">
      <c r="A16714" s="62">
        <v>76111701</v>
      </c>
      <c r="B16714" s="63" t="s">
        <v>13934</v>
      </c>
    </row>
    <row r="16715" spans="1:2" x14ac:dyDescent="0.25">
      <c r="A16715" s="62">
        <v>76111702</v>
      </c>
      <c r="B16715" s="63" t="s">
        <v>5520</v>
      </c>
    </row>
    <row r="16716" spans="1:2" x14ac:dyDescent="0.25">
      <c r="A16716" s="62">
        <v>76111801</v>
      </c>
      <c r="B16716" s="63" t="s">
        <v>13711</v>
      </c>
    </row>
    <row r="16717" spans="1:2" x14ac:dyDescent="0.25">
      <c r="A16717" s="62">
        <v>76121501</v>
      </c>
      <c r="B16717" s="63" t="s">
        <v>7106</v>
      </c>
    </row>
    <row r="16718" spans="1:2" x14ac:dyDescent="0.25">
      <c r="A16718" s="62">
        <v>76121502</v>
      </c>
      <c r="B16718" s="63" t="s">
        <v>3096</v>
      </c>
    </row>
    <row r="16719" spans="1:2" x14ac:dyDescent="0.25">
      <c r="A16719" s="62">
        <v>76121503</v>
      </c>
      <c r="B16719" s="63" t="s">
        <v>10535</v>
      </c>
    </row>
    <row r="16720" spans="1:2" x14ac:dyDescent="0.25">
      <c r="A16720" s="62">
        <v>76121601</v>
      </c>
      <c r="B16720" s="63" t="s">
        <v>15516</v>
      </c>
    </row>
    <row r="16721" spans="1:2" x14ac:dyDescent="0.25">
      <c r="A16721" s="62">
        <v>76121602</v>
      </c>
      <c r="B16721" s="63" t="s">
        <v>12033</v>
      </c>
    </row>
    <row r="16722" spans="1:2" x14ac:dyDescent="0.25">
      <c r="A16722" s="62">
        <v>76121603</v>
      </c>
      <c r="B16722" s="63" t="s">
        <v>13436</v>
      </c>
    </row>
    <row r="16723" spans="1:2" x14ac:dyDescent="0.25">
      <c r="A16723" s="62">
        <v>76121604</v>
      </c>
      <c r="B16723" s="63" t="s">
        <v>4365</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2631</v>
      </c>
    </row>
    <row r="16728" spans="1:2" x14ac:dyDescent="0.25">
      <c r="A16728" s="62">
        <v>76121902</v>
      </c>
      <c r="B16728" s="63" t="s">
        <v>14829</v>
      </c>
    </row>
    <row r="16729" spans="1:2" x14ac:dyDescent="0.25">
      <c r="A16729" s="62">
        <v>76121903</v>
      </c>
      <c r="B16729" s="63" t="s">
        <v>15174</v>
      </c>
    </row>
    <row r="16730" spans="1:2" x14ac:dyDescent="0.25">
      <c r="A16730" s="62">
        <v>76131501</v>
      </c>
      <c r="B16730" s="63" t="s">
        <v>16616</v>
      </c>
    </row>
    <row r="16731" spans="1:2" x14ac:dyDescent="0.25">
      <c r="A16731" s="62">
        <v>76131502</v>
      </c>
      <c r="B16731" s="63" t="s">
        <v>1465</v>
      </c>
    </row>
    <row r="16732" spans="1:2" x14ac:dyDescent="0.25">
      <c r="A16732" s="62">
        <v>76131601</v>
      </c>
      <c r="B16732" s="63" t="s">
        <v>5044</v>
      </c>
    </row>
    <row r="16733" spans="1:2" x14ac:dyDescent="0.25">
      <c r="A16733" s="62">
        <v>76131602</v>
      </c>
      <c r="B16733" s="63" t="s">
        <v>7588</v>
      </c>
    </row>
    <row r="16734" spans="1:2" x14ac:dyDescent="0.25">
      <c r="A16734" s="62">
        <v>76131701</v>
      </c>
      <c r="B16734" s="63" t="s">
        <v>18491</v>
      </c>
    </row>
    <row r="16735" spans="1:2" x14ac:dyDescent="0.25">
      <c r="A16735" s="62">
        <v>76131702</v>
      </c>
      <c r="B16735" s="63" t="s">
        <v>13376</v>
      </c>
    </row>
    <row r="16736" spans="1:2" x14ac:dyDescent="0.25">
      <c r="A16736" s="62">
        <v>77101501</v>
      </c>
      <c r="B16736" s="63" t="s">
        <v>4943</v>
      </c>
    </row>
    <row r="16737" spans="1:2" x14ac:dyDescent="0.25">
      <c r="A16737" s="62">
        <v>77101502</v>
      </c>
      <c r="B16737" s="63" t="s">
        <v>12586</v>
      </c>
    </row>
    <row r="16738" spans="1:2" x14ac:dyDescent="0.25">
      <c r="A16738" s="62">
        <v>77101503</v>
      </c>
      <c r="B16738" s="63" t="s">
        <v>1171</v>
      </c>
    </row>
    <row r="16739" spans="1:2" x14ac:dyDescent="0.25">
      <c r="A16739" s="62">
        <v>77101504</v>
      </c>
      <c r="B16739" s="63" t="s">
        <v>12437</v>
      </c>
    </row>
    <row r="16740" spans="1:2" x14ac:dyDescent="0.25">
      <c r="A16740" s="62">
        <v>77101505</v>
      </c>
      <c r="B16740" s="63" t="s">
        <v>11509</v>
      </c>
    </row>
    <row r="16741" spans="1:2" x14ac:dyDescent="0.25">
      <c r="A16741" s="62">
        <v>77101601</v>
      </c>
      <c r="B16741" s="63" t="s">
        <v>10581</v>
      </c>
    </row>
    <row r="16742" spans="1:2" x14ac:dyDescent="0.25">
      <c r="A16742" s="62">
        <v>77101602</v>
      </c>
      <c r="B16742" s="63" t="s">
        <v>14107</v>
      </c>
    </row>
    <row r="16743" spans="1:2" x14ac:dyDescent="0.25">
      <c r="A16743" s="62">
        <v>77101603</v>
      </c>
      <c r="B16743" s="63" t="s">
        <v>11261</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18188</v>
      </c>
    </row>
    <row r="16747" spans="1:2" x14ac:dyDescent="0.25">
      <c r="A16747" s="62">
        <v>77101702</v>
      </c>
      <c r="B16747" s="63" t="s">
        <v>3763</v>
      </c>
    </row>
    <row r="16748" spans="1:2" x14ac:dyDescent="0.25">
      <c r="A16748" s="62">
        <v>77101703</v>
      </c>
      <c r="B16748" s="63" t="s">
        <v>18179</v>
      </c>
    </row>
    <row r="16749" spans="1:2" x14ac:dyDescent="0.25">
      <c r="A16749" s="62">
        <v>77101704</v>
      </c>
      <c r="B16749" s="63" t="s">
        <v>1822</v>
      </c>
    </row>
    <row r="16750" spans="1:2" x14ac:dyDescent="0.25">
      <c r="A16750" s="62">
        <v>77101705</v>
      </c>
      <c r="B16750" s="63" t="s">
        <v>6179</v>
      </c>
    </row>
    <row r="16751" spans="1:2" x14ac:dyDescent="0.25">
      <c r="A16751" s="62">
        <v>77101706</v>
      </c>
      <c r="B16751" s="63" t="s">
        <v>18154</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6367</v>
      </c>
    </row>
    <row r="16755" spans="1:2" x14ac:dyDescent="0.25">
      <c r="A16755" s="62">
        <v>77101803</v>
      </c>
      <c r="B16755" s="63" t="s">
        <v>18104</v>
      </c>
    </row>
    <row r="16756" spans="1:2" x14ac:dyDescent="0.25">
      <c r="A16756" s="62">
        <v>77101804</v>
      </c>
      <c r="B16756" s="63" t="s">
        <v>3393</v>
      </c>
    </row>
    <row r="16757" spans="1:2" x14ac:dyDescent="0.25">
      <c r="A16757" s="62">
        <v>77101805</v>
      </c>
      <c r="B16757" s="63" t="s">
        <v>5027</v>
      </c>
    </row>
    <row r="16758" spans="1:2" x14ac:dyDescent="0.25">
      <c r="A16758" s="62">
        <v>77101806</v>
      </c>
      <c r="B16758" s="63" t="s">
        <v>13880</v>
      </c>
    </row>
    <row r="16759" spans="1:2" x14ac:dyDescent="0.25">
      <c r="A16759" s="62">
        <v>77101901</v>
      </c>
      <c r="B16759" s="63" t="s">
        <v>9171</v>
      </c>
    </row>
    <row r="16760" spans="1:2" x14ac:dyDescent="0.25">
      <c r="A16760" s="62">
        <v>77101902</v>
      </c>
      <c r="B16760" s="63" t="s">
        <v>14852</v>
      </c>
    </row>
    <row r="16761" spans="1:2" x14ac:dyDescent="0.25">
      <c r="A16761" s="62">
        <v>77101903</v>
      </c>
      <c r="B16761" s="63" t="s">
        <v>7558</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6162</v>
      </c>
    </row>
    <row r="16765" spans="1:2" x14ac:dyDescent="0.25">
      <c r="A16765" s="62">
        <v>77101907</v>
      </c>
      <c r="B16765" s="63" t="s">
        <v>8639</v>
      </c>
    </row>
    <row r="16766" spans="1:2" x14ac:dyDescent="0.25">
      <c r="A16766" s="62">
        <v>77101908</v>
      </c>
      <c r="B16766" s="63" t="s">
        <v>14806</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5633</v>
      </c>
    </row>
    <row r="16770" spans="1:2" x14ac:dyDescent="0.25">
      <c r="A16770" s="62">
        <v>77111502</v>
      </c>
      <c r="B16770" s="63" t="s">
        <v>18765</v>
      </c>
    </row>
    <row r="16771" spans="1:2" x14ac:dyDescent="0.25">
      <c r="A16771" s="62">
        <v>77111503</v>
      </c>
      <c r="B16771" s="63" t="s">
        <v>6204</v>
      </c>
    </row>
    <row r="16772" spans="1:2" x14ac:dyDescent="0.25">
      <c r="A16772" s="62">
        <v>77111504</v>
      </c>
      <c r="B16772" s="63" t="s">
        <v>16589</v>
      </c>
    </row>
    <row r="16773" spans="1:2" x14ac:dyDescent="0.25">
      <c r="A16773" s="62">
        <v>77111505</v>
      </c>
      <c r="B16773" s="63" t="s">
        <v>4007</v>
      </c>
    </row>
    <row r="16774" spans="1:2" x14ac:dyDescent="0.25">
      <c r="A16774" s="62">
        <v>77111506</v>
      </c>
      <c r="B16774" s="63" t="s">
        <v>15479</v>
      </c>
    </row>
    <row r="16775" spans="1:2" x14ac:dyDescent="0.25">
      <c r="A16775" s="62">
        <v>77111507</v>
      </c>
      <c r="B16775" s="63" t="s">
        <v>3026</v>
      </c>
    </row>
    <row r="16776" spans="1:2" x14ac:dyDescent="0.25">
      <c r="A16776" s="62">
        <v>77111508</v>
      </c>
      <c r="B16776" s="63" t="s">
        <v>15008</v>
      </c>
    </row>
    <row r="16777" spans="1:2" x14ac:dyDescent="0.25">
      <c r="A16777" s="62">
        <v>77111601</v>
      </c>
      <c r="B16777" s="63" t="s">
        <v>6917</v>
      </c>
    </row>
    <row r="16778" spans="1:2" x14ac:dyDescent="0.25">
      <c r="A16778" s="62">
        <v>77111602</v>
      </c>
      <c r="B16778" s="63" t="s">
        <v>2630</v>
      </c>
    </row>
    <row r="16779" spans="1:2" x14ac:dyDescent="0.25">
      <c r="A16779" s="62">
        <v>77111603</v>
      </c>
      <c r="B16779" s="63" t="s">
        <v>342</v>
      </c>
    </row>
    <row r="16780" spans="1:2" x14ac:dyDescent="0.25">
      <c r="A16780" s="62">
        <v>77121501</v>
      </c>
      <c r="B16780" s="63" t="s">
        <v>13430</v>
      </c>
    </row>
    <row r="16781" spans="1:2" x14ac:dyDescent="0.25">
      <c r="A16781" s="62">
        <v>77121502</v>
      </c>
      <c r="B16781" s="63" t="s">
        <v>4730</v>
      </c>
    </row>
    <row r="16782" spans="1:2" x14ac:dyDescent="0.25">
      <c r="A16782" s="62">
        <v>77121503</v>
      </c>
      <c r="B16782" s="63" t="s">
        <v>18741</v>
      </c>
    </row>
    <row r="16783" spans="1:2" x14ac:dyDescent="0.25">
      <c r="A16783" s="62">
        <v>77121504</v>
      </c>
      <c r="B16783" s="63" t="s">
        <v>6406</v>
      </c>
    </row>
    <row r="16784" spans="1:2" x14ac:dyDescent="0.25">
      <c r="A16784" s="62">
        <v>77121505</v>
      </c>
      <c r="B16784" s="63" t="s">
        <v>11225</v>
      </c>
    </row>
    <row r="16785" spans="1:2" x14ac:dyDescent="0.25">
      <c r="A16785" s="62">
        <v>77121506</v>
      </c>
      <c r="B16785" s="63" t="s">
        <v>10140</v>
      </c>
    </row>
    <row r="16786" spans="1:2" x14ac:dyDescent="0.25">
      <c r="A16786" s="62">
        <v>77121507</v>
      </c>
      <c r="B16786" s="63" t="s">
        <v>6743</v>
      </c>
    </row>
    <row r="16787" spans="1:2" x14ac:dyDescent="0.25">
      <c r="A16787" s="62">
        <v>77121508</v>
      </c>
      <c r="B16787" s="63" t="s">
        <v>13424</v>
      </c>
    </row>
    <row r="16788" spans="1:2" x14ac:dyDescent="0.25">
      <c r="A16788" s="62">
        <v>77121509</v>
      </c>
      <c r="B16788" s="63" t="s">
        <v>1782</v>
      </c>
    </row>
    <row r="16789" spans="1:2" x14ac:dyDescent="0.25">
      <c r="A16789" s="62">
        <v>77121601</v>
      </c>
      <c r="B16789" s="63" t="s">
        <v>6280</v>
      </c>
    </row>
    <row r="16790" spans="1:2" x14ac:dyDescent="0.25">
      <c r="A16790" s="62">
        <v>77121602</v>
      </c>
      <c r="B16790" s="63" t="s">
        <v>15701</v>
      </c>
    </row>
    <row r="16791" spans="1:2" x14ac:dyDescent="0.25">
      <c r="A16791" s="62">
        <v>77121603</v>
      </c>
      <c r="B16791" s="63" t="s">
        <v>11813</v>
      </c>
    </row>
    <row r="16792" spans="1:2" x14ac:dyDescent="0.25">
      <c r="A16792" s="62">
        <v>77121604</v>
      </c>
      <c r="B16792" s="63" t="s">
        <v>18625</v>
      </c>
    </row>
    <row r="16793" spans="1:2" x14ac:dyDescent="0.25">
      <c r="A16793" s="62">
        <v>77121605</v>
      </c>
      <c r="B16793" s="63" t="s">
        <v>16058</v>
      </c>
    </row>
    <row r="16794" spans="1:2" x14ac:dyDescent="0.25">
      <c r="A16794" s="62">
        <v>77121606</v>
      </c>
      <c r="B16794" s="63" t="s">
        <v>18294</v>
      </c>
    </row>
    <row r="16795" spans="1:2" x14ac:dyDescent="0.25">
      <c r="A16795" s="62">
        <v>77121607</v>
      </c>
      <c r="B16795" s="63" t="s">
        <v>7930</v>
      </c>
    </row>
    <row r="16796" spans="1:2" x14ac:dyDescent="0.25">
      <c r="A16796" s="62">
        <v>77121608</v>
      </c>
      <c r="B16796" s="63" t="s">
        <v>7119</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14145</v>
      </c>
    </row>
    <row r="16800" spans="1:2" x14ac:dyDescent="0.25">
      <c r="A16800" s="62">
        <v>77121702</v>
      </c>
      <c r="B16800" s="63" t="s">
        <v>1035</v>
      </c>
    </row>
    <row r="16801" spans="1:2" x14ac:dyDescent="0.25">
      <c r="A16801" s="62">
        <v>77121703</v>
      </c>
      <c r="B16801" s="63" t="s">
        <v>17139</v>
      </c>
    </row>
    <row r="16802" spans="1:2" x14ac:dyDescent="0.25">
      <c r="A16802" s="62">
        <v>77121704</v>
      </c>
      <c r="B16802" s="63" t="s">
        <v>1739</v>
      </c>
    </row>
    <row r="16803" spans="1:2" x14ac:dyDescent="0.25">
      <c r="A16803" s="62">
        <v>77121705</v>
      </c>
      <c r="B16803" s="63" t="s">
        <v>7316</v>
      </c>
    </row>
    <row r="16804" spans="1:2" x14ac:dyDescent="0.25">
      <c r="A16804" s="62">
        <v>77121706</v>
      </c>
      <c r="B16804" s="63" t="s">
        <v>11276</v>
      </c>
    </row>
    <row r="16805" spans="1:2" x14ac:dyDescent="0.25">
      <c r="A16805" s="62">
        <v>77121707</v>
      </c>
      <c r="B16805" s="63" t="s">
        <v>11421</v>
      </c>
    </row>
    <row r="16806" spans="1:2" x14ac:dyDescent="0.25">
      <c r="A16806" s="62">
        <v>77121708</v>
      </c>
      <c r="B16806" s="63" t="s">
        <v>3029</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7038</v>
      </c>
    </row>
    <row r="16811" spans="1:2" x14ac:dyDescent="0.25">
      <c r="A16811" s="62">
        <v>77131601</v>
      </c>
      <c r="B16811" s="63" t="s">
        <v>16323</v>
      </c>
    </row>
    <row r="16812" spans="1:2" x14ac:dyDescent="0.25">
      <c r="A16812" s="62">
        <v>77131602</v>
      </c>
      <c r="B16812" s="63" t="s">
        <v>13302</v>
      </c>
    </row>
    <row r="16813" spans="1:2" x14ac:dyDescent="0.25">
      <c r="A16813" s="62">
        <v>77131603</v>
      </c>
      <c r="B16813" s="63" t="s">
        <v>9492</v>
      </c>
    </row>
    <row r="16814" spans="1:2" x14ac:dyDescent="0.25">
      <c r="A16814" s="62">
        <v>77131604</v>
      </c>
      <c r="B16814" s="63" t="s">
        <v>11150</v>
      </c>
    </row>
    <row r="16815" spans="1:2" x14ac:dyDescent="0.25">
      <c r="A16815" s="62">
        <v>77131701</v>
      </c>
      <c r="B16815" s="63" t="s">
        <v>18429</v>
      </c>
    </row>
    <row r="16816" spans="1:2" x14ac:dyDescent="0.25">
      <c r="A16816" s="62">
        <v>77131702</v>
      </c>
      <c r="B16816" s="63" t="s">
        <v>11676</v>
      </c>
    </row>
    <row r="16817" spans="1:2" x14ac:dyDescent="0.25">
      <c r="A16817" s="62">
        <v>78101501</v>
      </c>
      <c r="B16817" s="63" t="s">
        <v>2696</v>
      </c>
    </row>
    <row r="16818" spans="1:2" x14ac:dyDescent="0.25">
      <c r="A16818" s="62">
        <v>78101502</v>
      </c>
      <c r="B16818" s="63" t="s">
        <v>14920</v>
      </c>
    </row>
    <row r="16819" spans="1:2" x14ac:dyDescent="0.25">
      <c r="A16819" s="62">
        <v>78101503</v>
      </c>
      <c r="B16819" s="63" t="s">
        <v>5076</v>
      </c>
    </row>
    <row r="16820" spans="1:2" x14ac:dyDescent="0.25">
      <c r="A16820" s="62">
        <v>78101601</v>
      </c>
      <c r="B16820" s="63" t="s">
        <v>18405</v>
      </c>
    </row>
    <row r="16821" spans="1:2" x14ac:dyDescent="0.25">
      <c r="A16821" s="62">
        <v>78101602</v>
      </c>
      <c r="B16821" s="63" t="s">
        <v>6722</v>
      </c>
    </row>
    <row r="16822" spans="1:2" x14ac:dyDescent="0.25">
      <c r="A16822" s="62">
        <v>78101603</v>
      </c>
      <c r="B16822" s="63" t="s">
        <v>3022</v>
      </c>
    </row>
    <row r="16823" spans="1:2" x14ac:dyDescent="0.25">
      <c r="A16823" s="62">
        <v>78101604</v>
      </c>
      <c r="B16823" s="63" t="s">
        <v>16802</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10916</v>
      </c>
    </row>
    <row r="16827" spans="1:2" x14ac:dyDescent="0.25">
      <c r="A16827" s="62">
        <v>78101704</v>
      </c>
      <c r="B16827" s="63" t="s">
        <v>1534</v>
      </c>
    </row>
    <row r="16828" spans="1:2" x14ac:dyDescent="0.25">
      <c r="A16828" s="62">
        <v>78101705</v>
      </c>
      <c r="B16828" s="63" t="s">
        <v>10083</v>
      </c>
    </row>
    <row r="16829" spans="1:2" x14ac:dyDescent="0.25">
      <c r="A16829" s="62">
        <v>78101801</v>
      </c>
      <c r="B16829" s="63" t="s">
        <v>5241</v>
      </c>
    </row>
    <row r="16830" spans="1:2" x14ac:dyDescent="0.25">
      <c r="A16830" s="62">
        <v>78101802</v>
      </c>
      <c r="B16830" s="63" t="s">
        <v>13810</v>
      </c>
    </row>
    <row r="16831" spans="1:2" x14ac:dyDescent="0.25">
      <c r="A16831" s="62">
        <v>78101803</v>
      </c>
      <c r="B16831" s="63" t="s">
        <v>9885</v>
      </c>
    </row>
    <row r="16832" spans="1:2" x14ac:dyDescent="0.25">
      <c r="A16832" s="62">
        <v>78101804</v>
      </c>
      <c r="B16832" s="63" t="s">
        <v>4301</v>
      </c>
    </row>
    <row r="16833" spans="1:2" x14ac:dyDescent="0.25">
      <c r="A16833" s="62">
        <v>78101901</v>
      </c>
      <c r="B16833" s="63" t="s">
        <v>10511</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2935</v>
      </c>
    </row>
    <row r="16837" spans="1:2" x14ac:dyDescent="0.25">
      <c r="A16837" s="62">
        <v>78101905</v>
      </c>
      <c r="B16837" s="63" t="s">
        <v>8277</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9355</v>
      </c>
    </row>
    <row r="16841" spans="1:2" x14ac:dyDescent="0.25">
      <c r="A16841" s="62">
        <v>78102102</v>
      </c>
      <c r="B16841" s="63" t="s">
        <v>9966</v>
      </c>
    </row>
    <row r="16842" spans="1:2" x14ac:dyDescent="0.25">
      <c r="A16842" s="62">
        <v>78102201</v>
      </c>
      <c r="B16842" s="63" t="s">
        <v>9615</v>
      </c>
    </row>
    <row r="16843" spans="1:2" x14ac:dyDescent="0.25">
      <c r="A16843" s="62">
        <v>78102202</v>
      </c>
      <c r="B16843" s="63" t="s">
        <v>13592</v>
      </c>
    </row>
    <row r="16844" spans="1:2" x14ac:dyDescent="0.25">
      <c r="A16844" s="62">
        <v>78102203</v>
      </c>
      <c r="B16844" s="63" t="s">
        <v>16506</v>
      </c>
    </row>
    <row r="16845" spans="1:2" x14ac:dyDescent="0.25">
      <c r="A16845" s="62">
        <v>78102204</v>
      </c>
      <c r="B16845" s="63" t="s">
        <v>12616</v>
      </c>
    </row>
    <row r="16846" spans="1:2" x14ac:dyDescent="0.25">
      <c r="A16846" s="62">
        <v>78102205</v>
      </c>
      <c r="B16846" s="63" t="s">
        <v>10260</v>
      </c>
    </row>
    <row r="16847" spans="1:2" x14ac:dyDescent="0.25">
      <c r="A16847" s="62">
        <v>78102206</v>
      </c>
      <c r="B16847" s="63" t="s">
        <v>16181</v>
      </c>
    </row>
    <row r="16848" spans="1:2" x14ac:dyDescent="0.25">
      <c r="A16848" s="62">
        <v>78111501</v>
      </c>
      <c r="B16848" s="63" t="s">
        <v>6500</v>
      </c>
    </row>
    <row r="16849" spans="1:2" x14ac:dyDescent="0.25">
      <c r="A16849" s="62">
        <v>78111502</v>
      </c>
      <c r="B16849" s="63" t="s">
        <v>12192</v>
      </c>
    </row>
    <row r="16850" spans="1:2" x14ac:dyDescent="0.25">
      <c r="A16850" s="62">
        <v>78111503</v>
      </c>
      <c r="B16850" s="63" t="s">
        <v>3710</v>
      </c>
    </row>
    <row r="16851" spans="1:2" x14ac:dyDescent="0.25">
      <c r="A16851" s="62">
        <v>78111601</v>
      </c>
      <c r="B16851" s="63" t="s">
        <v>7933</v>
      </c>
    </row>
    <row r="16852" spans="1:2" x14ac:dyDescent="0.25">
      <c r="A16852" s="62">
        <v>78111602</v>
      </c>
      <c r="B16852" s="63" t="s">
        <v>15389</v>
      </c>
    </row>
    <row r="16853" spans="1:2" x14ac:dyDescent="0.25">
      <c r="A16853" s="62">
        <v>78111603</v>
      </c>
      <c r="B16853" s="63" t="s">
        <v>10942</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15167</v>
      </c>
    </row>
    <row r="16857" spans="1:2" x14ac:dyDescent="0.25">
      <c r="A16857" s="62">
        <v>78111802</v>
      </c>
      <c r="B16857" s="63" t="s">
        <v>9033</v>
      </c>
    </row>
    <row r="16858" spans="1:2" x14ac:dyDescent="0.25">
      <c r="A16858" s="62">
        <v>78111803</v>
      </c>
      <c r="B16858" s="63" t="s">
        <v>6907</v>
      </c>
    </row>
    <row r="16859" spans="1:2" x14ac:dyDescent="0.25">
      <c r="A16859" s="62">
        <v>78111804</v>
      </c>
      <c r="B16859" s="63" t="s">
        <v>14004</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15483</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9487</v>
      </c>
    </row>
    <row r="16866" spans="1:2" x14ac:dyDescent="0.25">
      <c r="A16866" s="62">
        <v>78121601</v>
      </c>
      <c r="B16866" s="63" t="s">
        <v>1266</v>
      </c>
    </row>
    <row r="16867" spans="1:2" x14ac:dyDescent="0.25">
      <c r="A16867" s="62">
        <v>78121602</v>
      </c>
      <c r="B16867" s="63" t="s">
        <v>5429</v>
      </c>
    </row>
    <row r="16868" spans="1:2" x14ac:dyDescent="0.25">
      <c r="A16868" s="62">
        <v>78131501</v>
      </c>
      <c r="B16868" s="63" t="s">
        <v>13402</v>
      </c>
    </row>
    <row r="16869" spans="1:2" x14ac:dyDescent="0.25">
      <c r="A16869" s="62">
        <v>78131502</v>
      </c>
      <c r="B16869" s="63" t="s">
        <v>4174</v>
      </c>
    </row>
    <row r="16870" spans="1:2" x14ac:dyDescent="0.25">
      <c r="A16870" s="62">
        <v>78131601</v>
      </c>
      <c r="B16870" s="63" t="s">
        <v>7381</v>
      </c>
    </row>
    <row r="16871" spans="1:2" x14ac:dyDescent="0.25">
      <c r="A16871" s="62">
        <v>78131602</v>
      </c>
      <c r="B16871" s="63" t="s">
        <v>13952</v>
      </c>
    </row>
    <row r="16872" spans="1:2" x14ac:dyDescent="0.25">
      <c r="A16872" s="62">
        <v>78131603</v>
      </c>
      <c r="B16872" s="63" t="s">
        <v>8484</v>
      </c>
    </row>
    <row r="16873" spans="1:2" x14ac:dyDescent="0.25">
      <c r="A16873" s="62">
        <v>78131701</v>
      </c>
      <c r="B16873" s="63" t="s">
        <v>13531</v>
      </c>
    </row>
    <row r="16874" spans="1:2" x14ac:dyDescent="0.25">
      <c r="A16874" s="62">
        <v>78131801</v>
      </c>
      <c r="B16874" s="63" t="s">
        <v>3403</v>
      </c>
    </row>
    <row r="16875" spans="1:2" x14ac:dyDescent="0.25">
      <c r="A16875" s="62">
        <v>78131802</v>
      </c>
      <c r="B16875" s="63" t="s">
        <v>12732</v>
      </c>
    </row>
    <row r="16876" spans="1:2" x14ac:dyDescent="0.25">
      <c r="A16876" s="62">
        <v>78131803</v>
      </c>
      <c r="B16876" s="63" t="s">
        <v>9024</v>
      </c>
    </row>
    <row r="16877" spans="1:2" x14ac:dyDescent="0.25">
      <c r="A16877" s="62">
        <v>78131804</v>
      </c>
      <c r="B16877" s="63" t="s">
        <v>7791</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12085</v>
      </c>
    </row>
    <row r="16881" spans="1:2" x14ac:dyDescent="0.25">
      <c r="A16881" s="62">
        <v>78141503</v>
      </c>
      <c r="B16881" s="63" t="s">
        <v>9878</v>
      </c>
    </row>
    <row r="16882" spans="1:2" x14ac:dyDescent="0.25">
      <c r="A16882" s="62">
        <v>78141601</v>
      </c>
      <c r="B16882" s="63" t="s">
        <v>179</v>
      </c>
    </row>
    <row r="16883" spans="1:2" x14ac:dyDescent="0.25">
      <c r="A16883" s="62">
        <v>78141602</v>
      </c>
      <c r="B16883" s="63" t="s">
        <v>6297</v>
      </c>
    </row>
    <row r="16884" spans="1:2" x14ac:dyDescent="0.25">
      <c r="A16884" s="62">
        <v>78141603</v>
      </c>
      <c r="B16884" s="63" t="s">
        <v>2143</v>
      </c>
    </row>
    <row r="16885" spans="1:2" x14ac:dyDescent="0.25">
      <c r="A16885" s="62">
        <v>78141701</v>
      </c>
      <c r="B16885" s="63" t="s">
        <v>7796</v>
      </c>
    </row>
    <row r="16886" spans="1:2" x14ac:dyDescent="0.25">
      <c r="A16886" s="62">
        <v>78141702</v>
      </c>
      <c r="B16886" s="63" t="s">
        <v>16488</v>
      </c>
    </row>
    <row r="16887" spans="1:2" x14ac:dyDescent="0.25">
      <c r="A16887" s="62">
        <v>78141703</v>
      </c>
      <c r="B16887" s="63" t="s">
        <v>7281</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9835</v>
      </c>
    </row>
    <row r="16892" spans="1:2" x14ac:dyDescent="0.25">
      <c r="A16892" s="62">
        <v>78180102</v>
      </c>
      <c r="B16892" s="63" t="s">
        <v>1054</v>
      </c>
    </row>
    <row r="16893" spans="1:2" x14ac:dyDescent="0.25">
      <c r="A16893" s="62">
        <v>78180103</v>
      </c>
      <c r="B16893" s="63" t="s">
        <v>3594</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9165</v>
      </c>
    </row>
    <row r="16897" spans="1:2" x14ac:dyDescent="0.25">
      <c r="A16897" s="62">
        <v>78180302</v>
      </c>
      <c r="B16897" s="63" t="s">
        <v>8824</v>
      </c>
    </row>
    <row r="16898" spans="1:2" x14ac:dyDescent="0.25">
      <c r="A16898" s="62">
        <v>78180303</v>
      </c>
      <c r="B16898" s="63" t="s">
        <v>5898</v>
      </c>
    </row>
    <row r="16899" spans="1:2" x14ac:dyDescent="0.25">
      <c r="A16899" s="62">
        <v>80101501</v>
      </c>
      <c r="B16899" s="63" t="s">
        <v>7692</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18513</v>
      </c>
    </row>
    <row r="16903" spans="1:2" x14ac:dyDescent="0.25">
      <c r="A16903" s="62">
        <v>80101505</v>
      </c>
      <c r="B16903" s="63" t="s">
        <v>4576</v>
      </c>
    </row>
    <row r="16904" spans="1:2" x14ac:dyDescent="0.25">
      <c r="A16904" s="62">
        <v>80101506</v>
      </c>
      <c r="B16904" s="63" t="s">
        <v>3541</v>
      </c>
    </row>
    <row r="16905" spans="1:2" x14ac:dyDescent="0.25">
      <c r="A16905" s="62">
        <v>80101507</v>
      </c>
      <c r="B16905" s="63" t="s">
        <v>18706</v>
      </c>
    </row>
    <row r="16906" spans="1:2" x14ac:dyDescent="0.25">
      <c r="A16906" s="62">
        <v>80101508</v>
      </c>
      <c r="B16906" s="63" t="s">
        <v>11773</v>
      </c>
    </row>
    <row r="16907" spans="1:2" x14ac:dyDescent="0.25">
      <c r="A16907" s="62">
        <v>80101601</v>
      </c>
      <c r="B16907" s="63" t="s">
        <v>9533</v>
      </c>
    </row>
    <row r="16908" spans="1:2" x14ac:dyDescent="0.25">
      <c r="A16908" s="62">
        <v>80101602</v>
      </c>
      <c r="B16908" s="63" t="s">
        <v>15388</v>
      </c>
    </row>
    <row r="16909" spans="1:2" x14ac:dyDescent="0.25">
      <c r="A16909" s="62">
        <v>80101603</v>
      </c>
      <c r="B16909" s="63" t="s">
        <v>1305</v>
      </c>
    </row>
    <row r="16910" spans="1:2" x14ac:dyDescent="0.25">
      <c r="A16910" s="62">
        <v>80101604</v>
      </c>
      <c r="B16910" s="63" t="s">
        <v>10438</v>
      </c>
    </row>
    <row r="16911" spans="1:2" x14ac:dyDescent="0.25">
      <c r="A16911" s="62">
        <v>80101701</v>
      </c>
      <c r="B16911" s="63" t="s">
        <v>15678</v>
      </c>
    </row>
    <row r="16912" spans="1:2" x14ac:dyDescent="0.25">
      <c r="A16912" s="62">
        <v>80101702</v>
      </c>
      <c r="B16912" s="63" t="s">
        <v>10157</v>
      </c>
    </row>
    <row r="16913" spans="1:2" x14ac:dyDescent="0.25">
      <c r="A16913" s="62">
        <v>80101703</v>
      </c>
      <c r="B16913" s="63" t="s">
        <v>18205</v>
      </c>
    </row>
    <row r="16914" spans="1:2" x14ac:dyDescent="0.25">
      <c r="A16914" s="62">
        <v>80101704</v>
      </c>
      <c r="B16914" s="63" t="s">
        <v>13809</v>
      </c>
    </row>
    <row r="16915" spans="1:2" x14ac:dyDescent="0.25">
      <c r="A16915" s="62">
        <v>80101705</v>
      </c>
      <c r="B16915" s="63" t="s">
        <v>12376</v>
      </c>
    </row>
    <row r="16916" spans="1:2" x14ac:dyDescent="0.25">
      <c r="A16916" s="62">
        <v>80101706</v>
      </c>
      <c r="B16916" s="63" t="s">
        <v>9092</v>
      </c>
    </row>
    <row r="16917" spans="1:2" x14ac:dyDescent="0.25">
      <c r="A16917" s="62">
        <v>80101707</v>
      </c>
      <c r="B16917" s="63" t="s">
        <v>14785</v>
      </c>
    </row>
    <row r="16918" spans="1:2" x14ac:dyDescent="0.25">
      <c r="A16918" s="62">
        <v>80111501</v>
      </c>
      <c r="B16918" s="63" t="s">
        <v>1299</v>
      </c>
    </row>
    <row r="16919" spans="1:2" x14ac:dyDescent="0.25">
      <c r="A16919" s="62">
        <v>80111502</v>
      </c>
      <c r="B16919" s="63" t="s">
        <v>9995</v>
      </c>
    </row>
    <row r="16920" spans="1:2" x14ac:dyDescent="0.25">
      <c r="A16920" s="62">
        <v>80111503</v>
      </c>
      <c r="B16920" s="63" t="s">
        <v>9637</v>
      </c>
    </row>
    <row r="16921" spans="1:2" x14ac:dyDescent="0.25">
      <c r="A16921" s="62">
        <v>80111504</v>
      </c>
      <c r="B16921" s="63" t="s">
        <v>10332</v>
      </c>
    </row>
    <row r="16922" spans="1:2" x14ac:dyDescent="0.25">
      <c r="A16922" s="62">
        <v>80111505</v>
      </c>
      <c r="B16922" s="63" t="s">
        <v>1291</v>
      </c>
    </row>
    <row r="16923" spans="1:2" x14ac:dyDescent="0.25">
      <c r="A16923" s="62">
        <v>80111506</v>
      </c>
      <c r="B16923" s="63" t="s">
        <v>1015</v>
      </c>
    </row>
    <row r="16924" spans="1:2" x14ac:dyDescent="0.25">
      <c r="A16924" s="62">
        <v>80111507</v>
      </c>
      <c r="B16924" s="63" t="s">
        <v>18201</v>
      </c>
    </row>
    <row r="16925" spans="1:2" x14ac:dyDescent="0.25">
      <c r="A16925" s="62">
        <v>80111508</v>
      </c>
      <c r="B16925" s="63" t="s">
        <v>1334</v>
      </c>
    </row>
    <row r="16926" spans="1:2" x14ac:dyDescent="0.25">
      <c r="A16926" s="62">
        <v>80111601</v>
      </c>
      <c r="B16926" s="63" t="s">
        <v>16105</v>
      </c>
    </row>
    <row r="16927" spans="1:2" x14ac:dyDescent="0.25">
      <c r="A16927" s="62">
        <v>80111602</v>
      </c>
      <c r="B16927" s="63" t="s">
        <v>17853</v>
      </c>
    </row>
    <row r="16928" spans="1:2" x14ac:dyDescent="0.25">
      <c r="A16928" s="62">
        <v>80111603</v>
      </c>
      <c r="B16928" s="63" t="s">
        <v>1922</v>
      </c>
    </row>
    <row r="16929" spans="1:2" x14ac:dyDescent="0.25">
      <c r="A16929" s="62">
        <v>80111604</v>
      </c>
      <c r="B16929" s="63" t="s">
        <v>3012</v>
      </c>
    </row>
    <row r="16930" spans="1:2" x14ac:dyDescent="0.25">
      <c r="A16930" s="62">
        <v>80111605</v>
      </c>
      <c r="B16930" s="63" t="s">
        <v>1091</v>
      </c>
    </row>
    <row r="16931" spans="1:2" x14ac:dyDescent="0.25">
      <c r="A16931" s="62">
        <v>80111606</v>
      </c>
      <c r="B16931" s="63" t="s">
        <v>15854</v>
      </c>
    </row>
    <row r="16932" spans="1:2" x14ac:dyDescent="0.25">
      <c r="A16932" s="62">
        <v>80111607</v>
      </c>
      <c r="B16932" s="63" t="s">
        <v>8970</v>
      </c>
    </row>
    <row r="16933" spans="1:2" x14ac:dyDescent="0.25">
      <c r="A16933" s="62">
        <v>80111608</v>
      </c>
      <c r="B16933" s="63" t="s">
        <v>8583</v>
      </c>
    </row>
    <row r="16934" spans="1:2" x14ac:dyDescent="0.25">
      <c r="A16934" s="62">
        <v>80111609</v>
      </c>
      <c r="B16934" s="63" t="s">
        <v>6349</v>
      </c>
    </row>
    <row r="16935" spans="1:2" x14ac:dyDescent="0.25">
      <c r="A16935" s="62">
        <v>80111610</v>
      </c>
      <c r="B16935" s="63" t="s">
        <v>9957</v>
      </c>
    </row>
    <row r="16936" spans="1:2" x14ac:dyDescent="0.25">
      <c r="A16936" s="62">
        <v>80111611</v>
      </c>
      <c r="B16936" s="63" t="s">
        <v>12522</v>
      </c>
    </row>
    <row r="16937" spans="1:2" x14ac:dyDescent="0.25">
      <c r="A16937" s="62">
        <v>80111612</v>
      </c>
      <c r="B16937" s="63" t="s">
        <v>10657</v>
      </c>
    </row>
    <row r="16938" spans="1:2" x14ac:dyDescent="0.25">
      <c r="A16938" s="62">
        <v>80111613</v>
      </c>
      <c r="B16938" s="63" t="s">
        <v>3396</v>
      </c>
    </row>
    <row r="16939" spans="1:2" x14ac:dyDescent="0.25">
      <c r="A16939" s="62">
        <v>80111614</v>
      </c>
      <c r="B16939" s="63" t="s">
        <v>5379</v>
      </c>
    </row>
    <row r="16940" spans="1:2" x14ac:dyDescent="0.25">
      <c r="A16940" s="62">
        <v>80111615</v>
      </c>
      <c r="B16940" s="63" t="s">
        <v>7201</v>
      </c>
    </row>
    <row r="16941" spans="1:2" x14ac:dyDescent="0.25">
      <c r="A16941" s="62">
        <v>80111616</v>
      </c>
      <c r="B16941" s="63" t="s">
        <v>6991</v>
      </c>
    </row>
    <row r="16942" spans="1:2" x14ac:dyDescent="0.25">
      <c r="A16942" s="62">
        <v>80111617</v>
      </c>
      <c r="B16942" s="63" t="s">
        <v>2299</v>
      </c>
    </row>
    <row r="16943" spans="1:2" x14ac:dyDescent="0.25">
      <c r="A16943" s="62">
        <v>80111618</v>
      </c>
      <c r="B16943" s="63" t="s">
        <v>2934</v>
      </c>
    </row>
    <row r="16944" spans="1:2" x14ac:dyDescent="0.25">
      <c r="A16944" s="62">
        <v>80111619</v>
      </c>
      <c r="B16944" s="63" t="s">
        <v>6859</v>
      </c>
    </row>
    <row r="16945" spans="1:2" x14ac:dyDescent="0.25">
      <c r="A16945" s="62">
        <v>80111701</v>
      </c>
      <c r="B16945" s="63" t="s">
        <v>15907</v>
      </c>
    </row>
    <row r="16946" spans="1:2" x14ac:dyDescent="0.25">
      <c r="A16946" s="62">
        <v>80111702</v>
      </c>
      <c r="B16946" s="63" t="s">
        <v>14215</v>
      </c>
    </row>
    <row r="16947" spans="1:2" x14ac:dyDescent="0.25">
      <c r="A16947" s="62">
        <v>80111703</v>
      </c>
      <c r="B16947" s="63" t="s">
        <v>10474</v>
      </c>
    </row>
    <row r="16948" spans="1:2" x14ac:dyDescent="0.25">
      <c r="A16948" s="62">
        <v>80111704</v>
      </c>
      <c r="B16948" s="63" t="s">
        <v>9404</v>
      </c>
    </row>
    <row r="16949" spans="1:2" x14ac:dyDescent="0.25">
      <c r="A16949" s="62">
        <v>80111705</v>
      </c>
      <c r="B16949" s="63" t="s">
        <v>12445</v>
      </c>
    </row>
    <row r="16950" spans="1:2" x14ac:dyDescent="0.25">
      <c r="A16950" s="62">
        <v>80111706</v>
      </c>
      <c r="B16950" s="63" t="s">
        <v>2800</v>
      </c>
    </row>
    <row r="16951" spans="1:2" x14ac:dyDescent="0.25">
      <c r="A16951" s="62">
        <v>80111707</v>
      </c>
      <c r="B16951" s="63" t="s">
        <v>2038</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9528</v>
      </c>
    </row>
    <row r="16955" spans="1:2" x14ac:dyDescent="0.25">
      <c r="A16955" s="62">
        <v>80111711</v>
      </c>
      <c r="B16955" s="63" t="s">
        <v>1758</v>
      </c>
    </row>
    <row r="16956" spans="1:2" x14ac:dyDescent="0.25">
      <c r="A16956" s="62">
        <v>80111712</v>
      </c>
      <c r="B16956" s="63" t="s">
        <v>6040</v>
      </c>
    </row>
    <row r="16957" spans="1:2" x14ac:dyDescent="0.25">
      <c r="A16957" s="62">
        <v>80111713</v>
      </c>
      <c r="B16957" s="63" t="s">
        <v>17293</v>
      </c>
    </row>
    <row r="16958" spans="1:2" x14ac:dyDescent="0.25">
      <c r="A16958" s="62">
        <v>80111714</v>
      </c>
      <c r="B16958" s="63" t="s">
        <v>2327</v>
      </c>
    </row>
    <row r="16959" spans="1:2" x14ac:dyDescent="0.25">
      <c r="A16959" s="62">
        <v>80111715</v>
      </c>
      <c r="B16959" s="63" t="s">
        <v>18700</v>
      </c>
    </row>
    <row r="16960" spans="1:2" x14ac:dyDescent="0.25">
      <c r="A16960" s="62">
        <v>80111716</v>
      </c>
      <c r="B16960" s="63" t="s">
        <v>8668</v>
      </c>
    </row>
    <row r="16961" spans="1:2" x14ac:dyDescent="0.25">
      <c r="A16961" s="62">
        <v>80111801</v>
      </c>
      <c r="B16961" s="63" t="s">
        <v>4330</v>
      </c>
    </row>
    <row r="16962" spans="1:2" x14ac:dyDescent="0.25">
      <c r="A16962" s="62">
        <v>80121501</v>
      </c>
      <c r="B16962" s="63" t="s">
        <v>6666</v>
      </c>
    </row>
    <row r="16963" spans="1:2" x14ac:dyDescent="0.25">
      <c r="A16963" s="62">
        <v>80121502</v>
      </c>
      <c r="B16963" s="63" t="s">
        <v>7169</v>
      </c>
    </row>
    <row r="16964" spans="1:2" x14ac:dyDescent="0.25">
      <c r="A16964" s="62">
        <v>80121503</v>
      </c>
      <c r="B16964" s="63" t="s">
        <v>5625</v>
      </c>
    </row>
    <row r="16965" spans="1:2" x14ac:dyDescent="0.25">
      <c r="A16965" s="62">
        <v>80121601</v>
      </c>
      <c r="B16965" s="63" t="s">
        <v>12119</v>
      </c>
    </row>
    <row r="16966" spans="1:2" x14ac:dyDescent="0.25">
      <c r="A16966" s="62">
        <v>80121602</v>
      </c>
      <c r="B16966" s="63" t="s">
        <v>4453</v>
      </c>
    </row>
    <row r="16967" spans="1:2" x14ac:dyDescent="0.25">
      <c r="A16967" s="62">
        <v>80121603</v>
      </c>
      <c r="B16967" s="63" t="s">
        <v>15911</v>
      </c>
    </row>
    <row r="16968" spans="1:2" x14ac:dyDescent="0.25">
      <c r="A16968" s="62">
        <v>80121604</v>
      </c>
      <c r="B16968" s="63" t="s">
        <v>12787</v>
      </c>
    </row>
    <row r="16969" spans="1:2" x14ac:dyDescent="0.25">
      <c r="A16969" s="62">
        <v>80121605</v>
      </c>
      <c r="B16969" s="63" t="s">
        <v>1109</v>
      </c>
    </row>
    <row r="16970" spans="1:2" x14ac:dyDescent="0.25">
      <c r="A16970" s="62">
        <v>80121606</v>
      </c>
      <c r="B16970" s="63" t="s">
        <v>12723</v>
      </c>
    </row>
    <row r="16971" spans="1:2" x14ac:dyDescent="0.25">
      <c r="A16971" s="62">
        <v>80121607</v>
      </c>
      <c r="B16971" s="63" t="s">
        <v>5162</v>
      </c>
    </row>
    <row r="16972" spans="1:2" x14ac:dyDescent="0.25">
      <c r="A16972" s="62">
        <v>80121608</v>
      </c>
      <c r="B16972" s="63" t="s">
        <v>15926</v>
      </c>
    </row>
    <row r="16973" spans="1:2" x14ac:dyDescent="0.25">
      <c r="A16973" s="62">
        <v>80121609</v>
      </c>
      <c r="B16973" s="63" t="s">
        <v>10856</v>
      </c>
    </row>
    <row r="16974" spans="1:2" x14ac:dyDescent="0.25">
      <c r="A16974" s="62">
        <v>80121610</v>
      </c>
      <c r="B16974" s="63" t="s">
        <v>17469</v>
      </c>
    </row>
    <row r="16975" spans="1:2" x14ac:dyDescent="0.25">
      <c r="A16975" s="62">
        <v>80121611</v>
      </c>
      <c r="B16975" s="63" t="s">
        <v>4247</v>
      </c>
    </row>
    <row r="16976" spans="1:2" x14ac:dyDescent="0.25">
      <c r="A16976" s="62">
        <v>80121701</v>
      </c>
      <c r="B16976" s="63" t="s">
        <v>16099</v>
      </c>
    </row>
    <row r="16977" spans="1:2" x14ac:dyDescent="0.25">
      <c r="A16977" s="62">
        <v>80121702</v>
      </c>
      <c r="B16977" s="63" t="s">
        <v>9068</v>
      </c>
    </row>
    <row r="16978" spans="1:2" x14ac:dyDescent="0.25">
      <c r="A16978" s="62">
        <v>80121703</v>
      </c>
      <c r="B16978" s="63" t="s">
        <v>16379</v>
      </c>
    </row>
    <row r="16979" spans="1:2" x14ac:dyDescent="0.25">
      <c r="A16979" s="62">
        <v>80121704</v>
      </c>
      <c r="B16979" s="63" t="s">
        <v>2956</v>
      </c>
    </row>
    <row r="16980" spans="1:2" x14ac:dyDescent="0.25">
      <c r="A16980" s="62">
        <v>80121705</v>
      </c>
      <c r="B16980" s="63" t="s">
        <v>14241</v>
      </c>
    </row>
    <row r="16981" spans="1:2" x14ac:dyDescent="0.25">
      <c r="A16981" s="62">
        <v>80121706</v>
      </c>
      <c r="B16981" s="63" t="s">
        <v>11462</v>
      </c>
    </row>
    <row r="16982" spans="1:2" x14ac:dyDescent="0.25">
      <c r="A16982" s="62">
        <v>80121707</v>
      </c>
      <c r="B16982" s="63" t="s">
        <v>18267</v>
      </c>
    </row>
    <row r="16983" spans="1:2" x14ac:dyDescent="0.25">
      <c r="A16983" s="62">
        <v>80121801</v>
      </c>
      <c r="B16983" s="63" t="s">
        <v>1128</v>
      </c>
    </row>
    <row r="16984" spans="1:2" x14ac:dyDescent="0.25">
      <c r="A16984" s="62">
        <v>80121802</v>
      </c>
      <c r="B16984" s="63" t="s">
        <v>15930</v>
      </c>
    </row>
    <row r="16985" spans="1:2" x14ac:dyDescent="0.25">
      <c r="A16985" s="62">
        <v>80121803</v>
      </c>
      <c r="B16985" s="63" t="s">
        <v>9821</v>
      </c>
    </row>
    <row r="16986" spans="1:2" x14ac:dyDescent="0.25">
      <c r="A16986" s="62">
        <v>80121804</v>
      </c>
      <c r="B16986" s="63" t="s">
        <v>10502</v>
      </c>
    </row>
    <row r="16987" spans="1:2" x14ac:dyDescent="0.25">
      <c r="A16987" s="62">
        <v>80131501</v>
      </c>
      <c r="B16987" s="63" t="s">
        <v>15219</v>
      </c>
    </row>
    <row r="16988" spans="1:2" x14ac:dyDescent="0.25">
      <c r="A16988" s="62">
        <v>80131502</v>
      </c>
      <c r="B16988" s="63" t="s">
        <v>5094</v>
      </c>
    </row>
    <row r="16989" spans="1:2" x14ac:dyDescent="0.25">
      <c r="A16989" s="62">
        <v>80131503</v>
      </c>
      <c r="B16989" s="63" t="s">
        <v>16844</v>
      </c>
    </row>
    <row r="16990" spans="1:2" x14ac:dyDescent="0.25">
      <c r="A16990" s="62">
        <v>80131601</v>
      </c>
      <c r="B16990" s="63" t="s">
        <v>9591</v>
      </c>
    </row>
    <row r="16991" spans="1:2" x14ac:dyDescent="0.25">
      <c r="A16991" s="62">
        <v>80131602</v>
      </c>
      <c r="B16991" s="63" t="s">
        <v>14644</v>
      </c>
    </row>
    <row r="16992" spans="1:2" x14ac:dyDescent="0.25">
      <c r="A16992" s="62">
        <v>80131603</v>
      </c>
      <c r="B16992" s="63" t="s">
        <v>3240</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12689</v>
      </c>
    </row>
    <row r="16997" spans="1:2" x14ac:dyDescent="0.25">
      <c r="A16997" s="62">
        <v>80131703</v>
      </c>
      <c r="B16997" s="63" t="s">
        <v>2015</v>
      </c>
    </row>
    <row r="16998" spans="1:2" x14ac:dyDescent="0.25">
      <c r="A16998" s="62">
        <v>80131801</v>
      </c>
      <c r="B16998" s="63" t="s">
        <v>12434</v>
      </c>
    </row>
    <row r="16999" spans="1:2" x14ac:dyDescent="0.25">
      <c r="A16999" s="62">
        <v>80131802</v>
      </c>
      <c r="B16999" s="63" t="s">
        <v>11344</v>
      </c>
    </row>
    <row r="17000" spans="1:2" x14ac:dyDescent="0.25">
      <c r="A17000" s="62">
        <v>80131803</v>
      </c>
      <c r="B17000" s="63" t="s">
        <v>9624</v>
      </c>
    </row>
    <row r="17001" spans="1:2" x14ac:dyDescent="0.25">
      <c r="A17001" s="62">
        <v>80141501</v>
      </c>
      <c r="B17001" s="63" t="s">
        <v>4879</v>
      </c>
    </row>
    <row r="17002" spans="1:2" x14ac:dyDescent="0.25">
      <c r="A17002" s="62">
        <v>80141502</v>
      </c>
      <c r="B17002" s="63" t="s">
        <v>1569</v>
      </c>
    </row>
    <row r="17003" spans="1:2" x14ac:dyDescent="0.25">
      <c r="A17003" s="62">
        <v>80141503</v>
      </c>
      <c r="B17003" s="63" t="s">
        <v>15094</v>
      </c>
    </row>
    <row r="17004" spans="1:2" x14ac:dyDescent="0.25">
      <c r="A17004" s="62">
        <v>80141504</v>
      </c>
      <c r="B17004" s="63" t="s">
        <v>9158</v>
      </c>
    </row>
    <row r="17005" spans="1:2" x14ac:dyDescent="0.25">
      <c r="A17005" s="62">
        <v>80141505</v>
      </c>
      <c r="B17005" s="63" t="s">
        <v>8151</v>
      </c>
    </row>
    <row r="17006" spans="1:2" x14ac:dyDescent="0.25">
      <c r="A17006" s="62">
        <v>80141506</v>
      </c>
      <c r="B17006" s="63" t="s">
        <v>3611</v>
      </c>
    </row>
    <row r="17007" spans="1:2" x14ac:dyDescent="0.25">
      <c r="A17007" s="62">
        <v>80141507</v>
      </c>
      <c r="B17007" s="63" t="s">
        <v>10045</v>
      </c>
    </row>
    <row r="17008" spans="1:2" x14ac:dyDescent="0.25">
      <c r="A17008" s="62">
        <v>80141508</v>
      </c>
      <c r="B17008" s="63" t="s">
        <v>15857</v>
      </c>
    </row>
    <row r="17009" spans="1:2" x14ac:dyDescent="0.25">
      <c r="A17009" s="62">
        <v>80141509</v>
      </c>
      <c r="B17009" s="63" t="s">
        <v>8748</v>
      </c>
    </row>
    <row r="17010" spans="1:2" x14ac:dyDescent="0.25">
      <c r="A17010" s="62">
        <v>80141510</v>
      </c>
      <c r="B17010" s="63" t="s">
        <v>9000</v>
      </c>
    </row>
    <row r="17011" spans="1:2" x14ac:dyDescent="0.25">
      <c r="A17011" s="62">
        <v>80141511</v>
      </c>
      <c r="B17011" s="63" t="s">
        <v>4239</v>
      </c>
    </row>
    <row r="17012" spans="1:2" x14ac:dyDescent="0.25">
      <c r="A17012" s="62">
        <v>80141512</v>
      </c>
      <c r="B17012" s="63" t="s">
        <v>9993</v>
      </c>
    </row>
    <row r="17013" spans="1:2" x14ac:dyDescent="0.25">
      <c r="A17013" s="62">
        <v>80141513</v>
      </c>
      <c r="B17013" s="63" t="s">
        <v>5317</v>
      </c>
    </row>
    <row r="17014" spans="1:2" x14ac:dyDescent="0.25">
      <c r="A17014" s="62">
        <v>80141514</v>
      </c>
      <c r="B17014" s="63" t="s">
        <v>15885</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1991</v>
      </c>
    </row>
    <row r="17018" spans="1:2" x14ac:dyDescent="0.25">
      <c r="A17018" s="62">
        <v>80141604</v>
      </c>
      <c r="B17018" s="63" t="s">
        <v>9841</v>
      </c>
    </row>
    <row r="17019" spans="1:2" x14ac:dyDescent="0.25">
      <c r="A17019" s="62">
        <v>80141605</v>
      </c>
      <c r="B17019" s="63" t="s">
        <v>15842</v>
      </c>
    </row>
    <row r="17020" spans="1:2" x14ac:dyDescent="0.25">
      <c r="A17020" s="62">
        <v>80141606</v>
      </c>
      <c r="B17020" s="63" t="s">
        <v>18296</v>
      </c>
    </row>
    <row r="17021" spans="1:2" x14ac:dyDescent="0.25">
      <c r="A17021" s="62">
        <v>80141607</v>
      </c>
      <c r="B17021" s="63" t="s">
        <v>4090</v>
      </c>
    </row>
    <row r="17022" spans="1:2" x14ac:dyDescent="0.25">
      <c r="A17022" s="62">
        <v>80141609</v>
      </c>
      <c r="B17022" s="63" t="s">
        <v>1527</v>
      </c>
    </row>
    <row r="17023" spans="1:2" x14ac:dyDescent="0.25">
      <c r="A17023" s="62">
        <v>80141610</v>
      </c>
      <c r="B17023" s="63" t="s">
        <v>621</v>
      </c>
    </row>
    <row r="17024" spans="1:2" x14ac:dyDescent="0.25">
      <c r="A17024" s="62">
        <v>80141611</v>
      </c>
      <c r="B17024" s="63" t="s">
        <v>8797</v>
      </c>
    </row>
    <row r="17025" spans="1:2" x14ac:dyDescent="0.25">
      <c r="A17025" s="62">
        <v>80141612</v>
      </c>
      <c r="B17025" s="63" t="s">
        <v>16532</v>
      </c>
    </row>
    <row r="17026" spans="1:2" x14ac:dyDescent="0.25">
      <c r="A17026" s="62">
        <v>80141613</v>
      </c>
      <c r="B17026" s="63" t="s">
        <v>14643</v>
      </c>
    </row>
    <row r="17027" spans="1:2" x14ac:dyDescent="0.25">
      <c r="A17027" s="62">
        <v>80141614</v>
      </c>
      <c r="B17027" s="63" t="s">
        <v>2469</v>
      </c>
    </row>
    <row r="17028" spans="1:2" x14ac:dyDescent="0.25">
      <c r="A17028" s="62">
        <v>80141615</v>
      </c>
      <c r="B17028" s="63" t="s">
        <v>8845</v>
      </c>
    </row>
    <row r="17029" spans="1:2" x14ac:dyDescent="0.25">
      <c r="A17029" s="62">
        <v>80141616</v>
      </c>
      <c r="B17029" s="63" t="s">
        <v>3181</v>
      </c>
    </row>
    <row r="17030" spans="1:2" x14ac:dyDescent="0.25">
      <c r="A17030" s="62">
        <v>80141617</v>
      </c>
      <c r="B17030" s="63" t="s">
        <v>10799</v>
      </c>
    </row>
    <row r="17031" spans="1:2" x14ac:dyDescent="0.25">
      <c r="A17031" s="62">
        <v>80141618</v>
      </c>
      <c r="B17031" s="63" t="s">
        <v>3044</v>
      </c>
    </row>
    <row r="17032" spans="1:2" x14ac:dyDescent="0.25">
      <c r="A17032" s="62">
        <v>80141619</v>
      </c>
      <c r="B17032" s="63" t="s">
        <v>10672</v>
      </c>
    </row>
    <row r="17033" spans="1:2" x14ac:dyDescent="0.25">
      <c r="A17033" s="62">
        <v>80141620</v>
      </c>
      <c r="B17033" s="63" t="s">
        <v>13469</v>
      </c>
    </row>
    <row r="17034" spans="1:2" x14ac:dyDescent="0.25">
      <c r="A17034" s="62">
        <v>80141621</v>
      </c>
      <c r="B17034" s="63" t="s">
        <v>9710</v>
      </c>
    </row>
    <row r="17035" spans="1:2" x14ac:dyDescent="0.25">
      <c r="A17035" s="62">
        <v>80141622</v>
      </c>
      <c r="B17035" s="63" t="s">
        <v>11335</v>
      </c>
    </row>
    <row r="17036" spans="1:2" x14ac:dyDescent="0.25">
      <c r="A17036" s="62">
        <v>80141701</v>
      </c>
      <c r="B17036" s="63" t="s">
        <v>7333</v>
      </c>
    </row>
    <row r="17037" spans="1:2" x14ac:dyDescent="0.25">
      <c r="A17037" s="62">
        <v>80141702</v>
      </c>
      <c r="B17037" s="63" t="s">
        <v>2704</v>
      </c>
    </row>
    <row r="17038" spans="1:2" x14ac:dyDescent="0.25">
      <c r="A17038" s="62">
        <v>80141703</v>
      </c>
      <c r="B17038" s="63" t="s">
        <v>4849</v>
      </c>
    </row>
    <row r="17039" spans="1:2" x14ac:dyDescent="0.25">
      <c r="A17039" s="62">
        <v>80141704</v>
      </c>
      <c r="B17039" s="63" t="s">
        <v>3389</v>
      </c>
    </row>
    <row r="17040" spans="1:2" x14ac:dyDescent="0.25">
      <c r="A17040" s="62">
        <v>80141705</v>
      </c>
      <c r="B17040" s="63" t="s">
        <v>7221</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6492</v>
      </c>
    </row>
    <row r="17044" spans="1:2" x14ac:dyDescent="0.25">
      <c r="A17044" s="62">
        <v>80141901</v>
      </c>
      <c r="B17044" s="63" t="s">
        <v>10285</v>
      </c>
    </row>
    <row r="17045" spans="1:2" x14ac:dyDescent="0.25">
      <c r="A17045" s="62">
        <v>80141902</v>
      </c>
      <c r="B17045" s="63" t="s">
        <v>12608</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7371</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3773</v>
      </c>
    </row>
    <row r="17052" spans="1:2" x14ac:dyDescent="0.25">
      <c r="A17052" s="62">
        <v>80151601</v>
      </c>
      <c r="B17052" s="63" t="s">
        <v>11075</v>
      </c>
    </row>
    <row r="17053" spans="1:2" x14ac:dyDescent="0.25">
      <c r="A17053" s="62">
        <v>80151602</v>
      </c>
      <c r="B17053" s="63" t="s">
        <v>8903</v>
      </c>
    </row>
    <row r="17054" spans="1:2" x14ac:dyDescent="0.25">
      <c r="A17054" s="62">
        <v>80151603</v>
      </c>
      <c r="B17054" s="63" t="s">
        <v>6652</v>
      </c>
    </row>
    <row r="17055" spans="1:2" x14ac:dyDescent="0.25">
      <c r="A17055" s="62">
        <v>80151604</v>
      </c>
      <c r="B17055" s="63" t="s">
        <v>13929</v>
      </c>
    </row>
    <row r="17056" spans="1:2" x14ac:dyDescent="0.25">
      <c r="A17056" s="62">
        <v>80161501</v>
      </c>
      <c r="B17056" s="63" t="s">
        <v>18043</v>
      </c>
    </row>
    <row r="17057" spans="1:2" x14ac:dyDescent="0.25">
      <c r="A17057" s="62">
        <v>80161502</v>
      </c>
      <c r="B17057" s="63" t="s">
        <v>2972</v>
      </c>
    </row>
    <row r="17058" spans="1:2" x14ac:dyDescent="0.25">
      <c r="A17058" s="62">
        <v>80161503</v>
      </c>
      <c r="B17058" s="63" t="s">
        <v>2139</v>
      </c>
    </row>
    <row r="17059" spans="1:2" x14ac:dyDescent="0.25">
      <c r="A17059" s="62">
        <v>80161504</v>
      </c>
      <c r="B17059" s="63" t="s">
        <v>11672</v>
      </c>
    </row>
    <row r="17060" spans="1:2" x14ac:dyDescent="0.25">
      <c r="A17060" s="62">
        <v>80161505</v>
      </c>
      <c r="B17060" s="63" t="s">
        <v>6518</v>
      </c>
    </row>
    <row r="17061" spans="1:2" x14ac:dyDescent="0.25">
      <c r="A17061" s="62">
        <v>80161506</v>
      </c>
      <c r="B17061" s="63" t="s">
        <v>12507</v>
      </c>
    </row>
    <row r="17062" spans="1:2" x14ac:dyDescent="0.25">
      <c r="A17062" s="62">
        <v>80161507</v>
      </c>
      <c r="B17062" s="63" t="s">
        <v>18350</v>
      </c>
    </row>
    <row r="17063" spans="1:2" x14ac:dyDescent="0.25">
      <c r="A17063" s="62">
        <v>80161508</v>
      </c>
      <c r="B17063" s="63" t="s">
        <v>2408</v>
      </c>
    </row>
    <row r="17064" spans="1:2" x14ac:dyDescent="0.25">
      <c r="A17064" s="62">
        <v>80161601</v>
      </c>
      <c r="B17064" s="63" t="s">
        <v>7914</v>
      </c>
    </row>
    <row r="17065" spans="1:2" x14ac:dyDescent="0.25">
      <c r="A17065" s="62">
        <v>80161602</v>
      </c>
      <c r="B17065" s="63" t="s">
        <v>16230</v>
      </c>
    </row>
    <row r="17066" spans="1:2" x14ac:dyDescent="0.25">
      <c r="A17066" s="62">
        <v>80161603</v>
      </c>
      <c r="B17066" s="63" t="s">
        <v>15249</v>
      </c>
    </row>
    <row r="17067" spans="1:2" x14ac:dyDescent="0.25">
      <c r="A17067" s="62">
        <v>81101501</v>
      </c>
      <c r="B17067" s="63" t="s">
        <v>4147</v>
      </c>
    </row>
    <row r="17068" spans="1:2" x14ac:dyDescent="0.25">
      <c r="A17068" s="62">
        <v>81101502</v>
      </c>
      <c r="B17068" s="63" t="s">
        <v>7379</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5930</v>
      </c>
    </row>
    <row r="17073" spans="1:2" x14ac:dyDescent="0.25">
      <c r="A17073" s="62">
        <v>81101508</v>
      </c>
      <c r="B17073" s="63" t="s">
        <v>18604</v>
      </c>
    </row>
    <row r="17074" spans="1:2" x14ac:dyDescent="0.25">
      <c r="A17074" s="62">
        <v>81101509</v>
      </c>
      <c r="B17074" s="63" t="s">
        <v>9574</v>
      </c>
    </row>
    <row r="17075" spans="1:2" x14ac:dyDescent="0.25">
      <c r="A17075" s="62">
        <v>81101510</v>
      </c>
      <c r="B17075" s="63" t="s">
        <v>14994</v>
      </c>
    </row>
    <row r="17076" spans="1:2" x14ac:dyDescent="0.25">
      <c r="A17076" s="62">
        <v>81101511</v>
      </c>
      <c r="B17076" s="63" t="s">
        <v>3550</v>
      </c>
    </row>
    <row r="17077" spans="1:2" x14ac:dyDescent="0.25">
      <c r="A17077" s="62">
        <v>81101512</v>
      </c>
      <c r="B17077" s="63" t="s">
        <v>18305</v>
      </c>
    </row>
    <row r="17078" spans="1:2" x14ac:dyDescent="0.25">
      <c r="A17078" s="62">
        <v>81101513</v>
      </c>
      <c r="B17078" s="63" t="s">
        <v>8696</v>
      </c>
    </row>
    <row r="17079" spans="1:2" x14ac:dyDescent="0.25">
      <c r="A17079" s="62">
        <v>81101601</v>
      </c>
      <c r="B17079" s="63" t="s">
        <v>7290</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5825</v>
      </c>
    </row>
    <row r="17083" spans="1:2" x14ac:dyDescent="0.25">
      <c r="A17083" s="62">
        <v>81101605</v>
      </c>
      <c r="B17083" s="63" t="s">
        <v>2127</v>
      </c>
    </row>
    <row r="17084" spans="1:2" x14ac:dyDescent="0.25">
      <c r="A17084" s="62">
        <v>81101701</v>
      </c>
      <c r="B17084" s="63" t="s">
        <v>12220</v>
      </c>
    </row>
    <row r="17085" spans="1:2" x14ac:dyDescent="0.25">
      <c r="A17085" s="62">
        <v>81101702</v>
      </c>
      <c r="B17085" s="63" t="s">
        <v>17700</v>
      </c>
    </row>
    <row r="17086" spans="1:2" x14ac:dyDescent="0.25">
      <c r="A17086" s="62">
        <v>81101703</v>
      </c>
      <c r="B17086" s="63" t="s">
        <v>15325</v>
      </c>
    </row>
    <row r="17087" spans="1:2" x14ac:dyDescent="0.25">
      <c r="A17087" s="62">
        <v>81101801</v>
      </c>
      <c r="B17087" s="63" t="s">
        <v>6104</v>
      </c>
    </row>
    <row r="17088" spans="1:2" x14ac:dyDescent="0.25">
      <c r="A17088" s="62">
        <v>81101902</v>
      </c>
      <c r="B17088" s="63" t="s">
        <v>11730</v>
      </c>
    </row>
    <row r="17089" spans="1:2" x14ac:dyDescent="0.25">
      <c r="A17089" s="62">
        <v>81102001</v>
      </c>
      <c r="B17089" s="63" t="s">
        <v>11468</v>
      </c>
    </row>
    <row r="17090" spans="1:2" x14ac:dyDescent="0.25">
      <c r="A17090" s="62">
        <v>81102101</v>
      </c>
      <c r="B17090" s="63" t="s">
        <v>13118</v>
      </c>
    </row>
    <row r="17091" spans="1:2" x14ac:dyDescent="0.25">
      <c r="A17091" s="62">
        <v>81102201</v>
      </c>
      <c r="B17091" s="63" t="s">
        <v>11227</v>
      </c>
    </row>
    <row r="17092" spans="1:2" x14ac:dyDescent="0.25">
      <c r="A17092" s="62">
        <v>81102202</v>
      </c>
      <c r="B17092" s="63" t="s">
        <v>8662</v>
      </c>
    </row>
    <row r="17093" spans="1:2" x14ac:dyDescent="0.25">
      <c r="A17093" s="62">
        <v>81102203</v>
      </c>
      <c r="B17093" s="63" t="s">
        <v>5093</v>
      </c>
    </row>
    <row r="17094" spans="1:2" x14ac:dyDescent="0.25">
      <c r="A17094" s="62">
        <v>81102301</v>
      </c>
      <c r="B17094" s="63" t="s">
        <v>2785</v>
      </c>
    </row>
    <row r="17095" spans="1:2" x14ac:dyDescent="0.25">
      <c r="A17095" s="62">
        <v>81111501</v>
      </c>
      <c r="B17095" s="63" t="s">
        <v>17291</v>
      </c>
    </row>
    <row r="17096" spans="1:2" x14ac:dyDescent="0.25">
      <c r="A17096" s="62">
        <v>81111502</v>
      </c>
      <c r="B17096" s="63" t="s">
        <v>3154</v>
      </c>
    </row>
    <row r="17097" spans="1:2" x14ac:dyDescent="0.25">
      <c r="A17097" s="62">
        <v>81111503</v>
      </c>
      <c r="B17097" s="63" t="s">
        <v>5893</v>
      </c>
    </row>
    <row r="17098" spans="1:2" x14ac:dyDescent="0.25">
      <c r="A17098" s="62">
        <v>81111504</v>
      </c>
      <c r="B17098" s="63" t="s">
        <v>13739</v>
      </c>
    </row>
    <row r="17099" spans="1:2" x14ac:dyDescent="0.25">
      <c r="A17099" s="62">
        <v>81111505</v>
      </c>
      <c r="B17099" s="63" t="s">
        <v>1346</v>
      </c>
    </row>
    <row r="17100" spans="1:2" x14ac:dyDescent="0.25">
      <c r="A17100" s="62">
        <v>81111506</v>
      </c>
      <c r="B17100" s="63" t="s">
        <v>16726</v>
      </c>
    </row>
    <row r="17101" spans="1:2" x14ac:dyDescent="0.25">
      <c r="A17101" s="62">
        <v>81111507</v>
      </c>
      <c r="B17101" s="63" t="s">
        <v>830</v>
      </c>
    </row>
    <row r="17102" spans="1:2" x14ac:dyDescent="0.25">
      <c r="A17102" s="62">
        <v>81111508</v>
      </c>
      <c r="B17102" s="63" t="s">
        <v>1816</v>
      </c>
    </row>
    <row r="17103" spans="1:2" x14ac:dyDescent="0.25">
      <c r="A17103" s="62">
        <v>81111509</v>
      </c>
      <c r="B17103" s="63" t="s">
        <v>10713</v>
      </c>
    </row>
    <row r="17104" spans="1:2" x14ac:dyDescent="0.25">
      <c r="A17104" s="62">
        <v>81111510</v>
      </c>
      <c r="B17104" s="63" t="s">
        <v>10069</v>
      </c>
    </row>
    <row r="17105" spans="1:2" x14ac:dyDescent="0.25">
      <c r="A17105" s="62">
        <v>81111601</v>
      </c>
      <c r="B17105" s="63" t="s">
        <v>609</v>
      </c>
    </row>
    <row r="17106" spans="1:2" x14ac:dyDescent="0.25">
      <c r="A17106" s="62">
        <v>81111602</v>
      </c>
      <c r="B17106" s="63" t="s">
        <v>6677</v>
      </c>
    </row>
    <row r="17107" spans="1:2" x14ac:dyDescent="0.25">
      <c r="A17107" s="62">
        <v>81111603</v>
      </c>
      <c r="B17107" s="63" t="s">
        <v>6940</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2193</v>
      </c>
    </row>
    <row r="17112" spans="1:2" x14ac:dyDescent="0.25">
      <c r="A17112" s="62">
        <v>81111608</v>
      </c>
      <c r="B17112" s="63" t="s">
        <v>7929</v>
      </c>
    </row>
    <row r="17113" spans="1:2" x14ac:dyDescent="0.25">
      <c r="A17113" s="62">
        <v>81111609</v>
      </c>
      <c r="B17113" s="63" t="s">
        <v>2320</v>
      </c>
    </row>
    <row r="17114" spans="1:2" x14ac:dyDescent="0.25">
      <c r="A17114" s="62">
        <v>81111610</v>
      </c>
      <c r="B17114" s="63" t="s">
        <v>2131</v>
      </c>
    </row>
    <row r="17115" spans="1:2" x14ac:dyDescent="0.25">
      <c r="A17115" s="62">
        <v>81111611</v>
      </c>
      <c r="B17115" s="63" t="s">
        <v>3668</v>
      </c>
    </row>
    <row r="17116" spans="1:2" x14ac:dyDescent="0.25">
      <c r="A17116" s="62">
        <v>81111612</v>
      </c>
      <c r="B17116" s="63" t="s">
        <v>11793</v>
      </c>
    </row>
    <row r="17117" spans="1:2" x14ac:dyDescent="0.25">
      <c r="A17117" s="62">
        <v>81111613</v>
      </c>
      <c r="B17117" s="63" t="s">
        <v>6618</v>
      </c>
    </row>
    <row r="17118" spans="1:2" x14ac:dyDescent="0.25">
      <c r="A17118" s="62">
        <v>81111701</v>
      </c>
      <c r="B17118" s="63" t="s">
        <v>6925</v>
      </c>
    </row>
    <row r="17119" spans="1:2" x14ac:dyDescent="0.25">
      <c r="A17119" s="62">
        <v>81111702</v>
      </c>
      <c r="B17119" s="63" t="s">
        <v>12265</v>
      </c>
    </row>
    <row r="17120" spans="1:2" x14ac:dyDescent="0.25">
      <c r="A17120" s="62">
        <v>81111703</v>
      </c>
      <c r="B17120" s="63" t="s">
        <v>7899</v>
      </c>
    </row>
    <row r="17121" spans="1:2" x14ac:dyDescent="0.25">
      <c r="A17121" s="62">
        <v>81111704</v>
      </c>
      <c r="B17121" s="63" t="s">
        <v>8447</v>
      </c>
    </row>
    <row r="17122" spans="1:2" x14ac:dyDescent="0.25">
      <c r="A17122" s="62">
        <v>81111705</v>
      </c>
      <c r="B17122" s="63" t="s">
        <v>6947</v>
      </c>
    </row>
    <row r="17123" spans="1:2" x14ac:dyDescent="0.25">
      <c r="A17123" s="62">
        <v>81111801</v>
      </c>
      <c r="B17123" s="63" t="s">
        <v>8534</v>
      </c>
    </row>
    <row r="17124" spans="1:2" x14ac:dyDescent="0.25">
      <c r="A17124" s="62">
        <v>81111802</v>
      </c>
      <c r="B17124" s="63" t="s">
        <v>16026</v>
      </c>
    </row>
    <row r="17125" spans="1:2" x14ac:dyDescent="0.25">
      <c r="A17125" s="62">
        <v>81111803</v>
      </c>
      <c r="B17125" s="63" t="s">
        <v>6283</v>
      </c>
    </row>
    <row r="17126" spans="1:2" x14ac:dyDescent="0.25">
      <c r="A17126" s="62">
        <v>81111804</v>
      </c>
      <c r="B17126" s="63" t="s">
        <v>9243</v>
      </c>
    </row>
    <row r="17127" spans="1:2" x14ac:dyDescent="0.25">
      <c r="A17127" s="62">
        <v>81111805</v>
      </c>
      <c r="B17127" s="63" t="s">
        <v>14759</v>
      </c>
    </row>
    <row r="17128" spans="1:2" x14ac:dyDescent="0.25">
      <c r="A17128" s="62">
        <v>81111806</v>
      </c>
      <c r="B17128" s="63" t="s">
        <v>1173</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15793</v>
      </c>
    </row>
    <row r="17132" spans="1:2" x14ac:dyDescent="0.25">
      <c r="A17132" s="62">
        <v>81111810</v>
      </c>
      <c r="B17132" s="63" t="s">
        <v>16344</v>
      </c>
    </row>
    <row r="17133" spans="1:2" x14ac:dyDescent="0.25">
      <c r="A17133" s="62">
        <v>81111811</v>
      </c>
      <c r="B17133" s="63" t="s">
        <v>14645</v>
      </c>
    </row>
    <row r="17134" spans="1:2" x14ac:dyDescent="0.25">
      <c r="A17134" s="62">
        <v>81111812</v>
      </c>
      <c r="B17134" s="63" t="s">
        <v>4766</v>
      </c>
    </row>
    <row r="17135" spans="1:2" x14ac:dyDescent="0.25">
      <c r="A17135" s="62">
        <v>81111814</v>
      </c>
      <c r="B17135" s="63" t="s">
        <v>8072</v>
      </c>
    </row>
    <row r="17136" spans="1:2" x14ac:dyDescent="0.25">
      <c r="A17136" s="62">
        <v>81111818</v>
      </c>
      <c r="B17136" s="63" t="s">
        <v>7380</v>
      </c>
    </row>
    <row r="17137" spans="1:2" x14ac:dyDescent="0.25">
      <c r="A17137" s="62">
        <v>81111901</v>
      </c>
      <c r="B17137" s="63" t="s">
        <v>15823</v>
      </c>
    </row>
    <row r="17138" spans="1:2" x14ac:dyDescent="0.25">
      <c r="A17138" s="62">
        <v>81111902</v>
      </c>
      <c r="B17138" s="63" t="s">
        <v>12118</v>
      </c>
    </row>
    <row r="17139" spans="1:2" x14ac:dyDescent="0.25">
      <c r="A17139" s="62">
        <v>81112001</v>
      </c>
      <c r="B17139" s="63" t="s">
        <v>13748</v>
      </c>
    </row>
    <row r="17140" spans="1:2" x14ac:dyDescent="0.25">
      <c r="A17140" s="62">
        <v>81112002</v>
      </c>
      <c r="B17140" s="63" t="s">
        <v>8006</v>
      </c>
    </row>
    <row r="17141" spans="1:2" x14ac:dyDescent="0.25">
      <c r="A17141" s="62">
        <v>81112003</v>
      </c>
      <c r="B17141" s="63" t="s">
        <v>17265</v>
      </c>
    </row>
    <row r="17142" spans="1:2" x14ac:dyDescent="0.25">
      <c r="A17142" s="62">
        <v>81112004</v>
      </c>
      <c r="B17142" s="63" t="s">
        <v>13298</v>
      </c>
    </row>
    <row r="17143" spans="1:2" x14ac:dyDescent="0.25">
      <c r="A17143" s="62">
        <v>81112005</v>
      </c>
      <c r="B17143" s="63" t="s">
        <v>12629</v>
      </c>
    </row>
    <row r="17144" spans="1:2" x14ac:dyDescent="0.25">
      <c r="A17144" s="62">
        <v>81112006</v>
      </c>
      <c r="B17144" s="63" t="s">
        <v>5722</v>
      </c>
    </row>
    <row r="17145" spans="1:2" x14ac:dyDescent="0.25">
      <c r="A17145" s="62">
        <v>81112007</v>
      </c>
      <c r="B17145" s="63" t="s">
        <v>4781</v>
      </c>
    </row>
    <row r="17146" spans="1:2" x14ac:dyDescent="0.25">
      <c r="A17146" s="62">
        <v>81112008</v>
      </c>
      <c r="B17146" s="63" t="s">
        <v>15679</v>
      </c>
    </row>
    <row r="17147" spans="1:2" x14ac:dyDescent="0.25">
      <c r="A17147" s="62">
        <v>81112009</v>
      </c>
      <c r="B17147" s="63" t="s">
        <v>18366</v>
      </c>
    </row>
    <row r="17148" spans="1:2" x14ac:dyDescent="0.25">
      <c r="A17148" s="62">
        <v>81112010</v>
      </c>
      <c r="B17148" s="63" t="s">
        <v>1279</v>
      </c>
    </row>
    <row r="17149" spans="1:2" x14ac:dyDescent="0.25">
      <c r="A17149" s="62">
        <v>81112101</v>
      </c>
      <c r="B17149" s="63" t="s">
        <v>5800</v>
      </c>
    </row>
    <row r="17150" spans="1:2" x14ac:dyDescent="0.25">
      <c r="A17150" s="62">
        <v>81112102</v>
      </c>
      <c r="B17150" s="63" t="s">
        <v>14268</v>
      </c>
    </row>
    <row r="17151" spans="1:2" x14ac:dyDescent="0.25">
      <c r="A17151" s="62">
        <v>81112103</v>
      </c>
      <c r="B17151" s="63" t="s">
        <v>5226</v>
      </c>
    </row>
    <row r="17152" spans="1:2" x14ac:dyDescent="0.25">
      <c r="A17152" s="62">
        <v>81112104</v>
      </c>
      <c r="B17152" s="63" t="s">
        <v>15228</v>
      </c>
    </row>
    <row r="17153" spans="1:2" x14ac:dyDescent="0.25">
      <c r="A17153" s="62">
        <v>81112105</v>
      </c>
      <c r="B17153" s="63" t="s">
        <v>2341</v>
      </c>
    </row>
    <row r="17154" spans="1:2" x14ac:dyDescent="0.25">
      <c r="A17154" s="62">
        <v>81112106</v>
      </c>
      <c r="B17154" s="63" t="s">
        <v>9036</v>
      </c>
    </row>
    <row r="17155" spans="1:2" x14ac:dyDescent="0.25">
      <c r="A17155" s="62">
        <v>81112107</v>
      </c>
      <c r="B17155" s="63" t="s">
        <v>1055</v>
      </c>
    </row>
    <row r="17156" spans="1:2" x14ac:dyDescent="0.25">
      <c r="A17156" s="62">
        <v>81112201</v>
      </c>
      <c r="B17156" s="63" t="s">
        <v>16227</v>
      </c>
    </row>
    <row r="17157" spans="1:2" x14ac:dyDescent="0.25">
      <c r="A17157" s="62">
        <v>81112202</v>
      </c>
      <c r="B17157" s="63" t="s">
        <v>5744</v>
      </c>
    </row>
    <row r="17158" spans="1:2" x14ac:dyDescent="0.25">
      <c r="A17158" s="62">
        <v>81121501</v>
      </c>
      <c r="B17158" s="63" t="s">
        <v>14013</v>
      </c>
    </row>
    <row r="17159" spans="1:2" x14ac:dyDescent="0.25">
      <c r="A17159" s="62">
        <v>81121502</v>
      </c>
      <c r="B17159" s="63" t="s">
        <v>4746</v>
      </c>
    </row>
    <row r="17160" spans="1:2" x14ac:dyDescent="0.25">
      <c r="A17160" s="62">
        <v>81121503</v>
      </c>
      <c r="B17160" s="63" t="s">
        <v>13409</v>
      </c>
    </row>
    <row r="17161" spans="1:2" x14ac:dyDescent="0.25">
      <c r="A17161" s="62">
        <v>81121504</v>
      </c>
      <c r="B17161" s="63" t="s">
        <v>1027</v>
      </c>
    </row>
    <row r="17162" spans="1:2" x14ac:dyDescent="0.25">
      <c r="A17162" s="62">
        <v>81121601</v>
      </c>
      <c r="B17162" s="63" t="s">
        <v>2349</v>
      </c>
    </row>
    <row r="17163" spans="1:2" x14ac:dyDescent="0.25">
      <c r="A17163" s="62">
        <v>81121602</v>
      </c>
      <c r="B17163" s="63" t="s">
        <v>15159</v>
      </c>
    </row>
    <row r="17164" spans="1:2" x14ac:dyDescent="0.25">
      <c r="A17164" s="62">
        <v>81121603</v>
      </c>
      <c r="B17164" s="63" t="s">
        <v>2953</v>
      </c>
    </row>
    <row r="17165" spans="1:2" x14ac:dyDescent="0.25">
      <c r="A17165" s="62">
        <v>81121604</v>
      </c>
      <c r="B17165" s="63" t="s">
        <v>4297</v>
      </c>
    </row>
    <row r="17166" spans="1:2" x14ac:dyDescent="0.25">
      <c r="A17166" s="62">
        <v>81121605</v>
      </c>
      <c r="B17166" s="63" t="s">
        <v>11961</v>
      </c>
    </row>
    <row r="17167" spans="1:2" x14ac:dyDescent="0.25">
      <c r="A17167" s="62">
        <v>81121606</v>
      </c>
      <c r="B17167" s="63" t="s">
        <v>8877</v>
      </c>
    </row>
    <row r="17168" spans="1:2" x14ac:dyDescent="0.25">
      <c r="A17168" s="62">
        <v>81121607</v>
      </c>
      <c r="B17168" s="63" t="s">
        <v>11111</v>
      </c>
    </row>
    <row r="17169" spans="1:2" x14ac:dyDescent="0.25">
      <c r="A17169" s="62">
        <v>81131501</v>
      </c>
      <c r="B17169" s="63" t="s">
        <v>17301</v>
      </c>
    </row>
    <row r="17170" spans="1:2" x14ac:dyDescent="0.25">
      <c r="A17170" s="62">
        <v>81131502</v>
      </c>
      <c r="B17170" s="63" t="s">
        <v>14153</v>
      </c>
    </row>
    <row r="17171" spans="1:2" x14ac:dyDescent="0.25">
      <c r="A17171" s="62">
        <v>81131503</v>
      </c>
      <c r="B17171" s="63" t="s">
        <v>8751</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1409</v>
      </c>
    </row>
    <row r="17176" spans="1:2" x14ac:dyDescent="0.25">
      <c r="A17176" s="62">
        <v>81141503</v>
      </c>
      <c r="B17176" s="63" t="s">
        <v>16569</v>
      </c>
    </row>
    <row r="17177" spans="1:2" x14ac:dyDescent="0.25">
      <c r="A17177" s="62">
        <v>81141504</v>
      </c>
      <c r="B17177" s="63" t="s">
        <v>16396</v>
      </c>
    </row>
    <row r="17178" spans="1:2" x14ac:dyDescent="0.25">
      <c r="A17178" s="62">
        <v>81141505</v>
      </c>
      <c r="B17178" s="63" t="s">
        <v>5935</v>
      </c>
    </row>
    <row r="17179" spans="1:2" x14ac:dyDescent="0.25">
      <c r="A17179" s="62">
        <v>81141506</v>
      </c>
      <c r="B17179" s="63" t="s">
        <v>3266</v>
      </c>
    </row>
    <row r="17180" spans="1:2" x14ac:dyDescent="0.25">
      <c r="A17180" s="62">
        <v>81141601</v>
      </c>
      <c r="B17180" s="63" t="s">
        <v>9486</v>
      </c>
    </row>
    <row r="17181" spans="1:2" x14ac:dyDescent="0.25">
      <c r="A17181" s="62">
        <v>81141602</v>
      </c>
      <c r="B17181" s="63" t="s">
        <v>6659</v>
      </c>
    </row>
    <row r="17182" spans="1:2" x14ac:dyDescent="0.25">
      <c r="A17182" s="62">
        <v>81141603</v>
      </c>
      <c r="B17182" s="63" t="s">
        <v>16309</v>
      </c>
    </row>
    <row r="17183" spans="1:2" x14ac:dyDescent="0.25">
      <c r="A17183" s="62">
        <v>81141604</v>
      </c>
      <c r="B17183" s="63" t="s">
        <v>6246</v>
      </c>
    </row>
    <row r="17184" spans="1:2" x14ac:dyDescent="0.25">
      <c r="A17184" s="62">
        <v>81141605</v>
      </c>
      <c r="B17184" s="63" t="s">
        <v>16989</v>
      </c>
    </row>
    <row r="17185" spans="1:2" x14ac:dyDescent="0.25">
      <c r="A17185" s="62">
        <v>81141606</v>
      </c>
      <c r="B17185" s="63" t="s">
        <v>15415</v>
      </c>
    </row>
    <row r="17186" spans="1:2" x14ac:dyDescent="0.25">
      <c r="A17186" s="62">
        <v>81141701</v>
      </c>
      <c r="B17186" s="63" t="s">
        <v>6772</v>
      </c>
    </row>
    <row r="17187" spans="1:2" x14ac:dyDescent="0.25">
      <c r="A17187" s="62">
        <v>81141702</v>
      </c>
      <c r="B17187" s="63" t="s">
        <v>5679</v>
      </c>
    </row>
    <row r="17188" spans="1:2" x14ac:dyDescent="0.25">
      <c r="A17188" s="62">
        <v>81141703</v>
      </c>
      <c r="B17188" s="63" t="s">
        <v>6319</v>
      </c>
    </row>
    <row r="17189" spans="1:2" x14ac:dyDescent="0.25">
      <c r="A17189" s="62">
        <v>81141704</v>
      </c>
      <c r="B17189" s="63" t="s">
        <v>10556</v>
      </c>
    </row>
    <row r="17190" spans="1:2" x14ac:dyDescent="0.25">
      <c r="A17190" s="62">
        <v>81141801</v>
      </c>
      <c r="B17190" s="63" t="s">
        <v>3648</v>
      </c>
    </row>
    <row r="17191" spans="1:2" x14ac:dyDescent="0.25">
      <c r="A17191" s="62">
        <v>81141802</v>
      </c>
      <c r="B17191" s="63" t="s">
        <v>17674</v>
      </c>
    </row>
    <row r="17192" spans="1:2" x14ac:dyDescent="0.25">
      <c r="A17192" s="62">
        <v>81141803</v>
      </c>
      <c r="B17192" s="63" t="s">
        <v>14471</v>
      </c>
    </row>
    <row r="17193" spans="1:2" x14ac:dyDescent="0.25">
      <c r="A17193" s="62">
        <v>81141804</v>
      </c>
      <c r="B17193" s="63" t="s">
        <v>3225</v>
      </c>
    </row>
    <row r="17194" spans="1:2" x14ac:dyDescent="0.25">
      <c r="A17194" s="62">
        <v>81141805</v>
      </c>
      <c r="B17194" s="63" t="s">
        <v>659</v>
      </c>
    </row>
    <row r="17195" spans="1:2" x14ac:dyDescent="0.25">
      <c r="A17195" s="62">
        <v>81141806</v>
      </c>
      <c r="B17195" s="63" t="s">
        <v>2977</v>
      </c>
    </row>
    <row r="17196" spans="1:2" x14ac:dyDescent="0.25">
      <c r="A17196" s="62">
        <v>81141807</v>
      </c>
      <c r="B17196" s="63" t="s">
        <v>5388</v>
      </c>
    </row>
    <row r="17197" spans="1:2" x14ac:dyDescent="0.25">
      <c r="A17197" s="62">
        <v>81151501</v>
      </c>
      <c r="B17197" s="63" t="s">
        <v>15714</v>
      </c>
    </row>
    <row r="17198" spans="1:2" x14ac:dyDescent="0.25">
      <c r="A17198" s="62">
        <v>81151502</v>
      </c>
      <c r="B17198" s="63" t="s">
        <v>2363</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4751</v>
      </c>
    </row>
    <row r="17202" spans="1:2" x14ac:dyDescent="0.25">
      <c r="A17202" s="62">
        <v>81151603</v>
      </c>
      <c r="B17202" s="63" t="s">
        <v>9908</v>
      </c>
    </row>
    <row r="17203" spans="1:2" x14ac:dyDescent="0.25">
      <c r="A17203" s="62">
        <v>81151604</v>
      </c>
      <c r="B17203" s="63" t="s">
        <v>3848</v>
      </c>
    </row>
    <row r="17204" spans="1:2" x14ac:dyDescent="0.25">
      <c r="A17204" s="62">
        <v>81151701</v>
      </c>
      <c r="B17204" s="63" t="s">
        <v>12879</v>
      </c>
    </row>
    <row r="17205" spans="1:2" x14ac:dyDescent="0.25">
      <c r="A17205" s="62">
        <v>81151702</v>
      </c>
      <c r="B17205" s="63" t="s">
        <v>1701</v>
      </c>
    </row>
    <row r="17206" spans="1:2" x14ac:dyDescent="0.25">
      <c r="A17206" s="62">
        <v>81151703</v>
      </c>
      <c r="B17206" s="63" t="s">
        <v>6685</v>
      </c>
    </row>
    <row r="17207" spans="1:2" x14ac:dyDescent="0.25">
      <c r="A17207" s="62">
        <v>81151704</v>
      </c>
      <c r="B17207" s="63" t="s">
        <v>14021</v>
      </c>
    </row>
    <row r="17208" spans="1:2" x14ac:dyDescent="0.25">
      <c r="A17208" s="62">
        <v>81151705</v>
      </c>
      <c r="B17208" s="63" t="s">
        <v>2223</v>
      </c>
    </row>
    <row r="17209" spans="1:2" x14ac:dyDescent="0.25">
      <c r="A17209" s="62">
        <v>81151801</v>
      </c>
      <c r="B17209" s="63" t="s">
        <v>1615</v>
      </c>
    </row>
    <row r="17210" spans="1:2" x14ac:dyDescent="0.25">
      <c r="A17210" s="62">
        <v>81151802</v>
      </c>
      <c r="B17210" s="63" t="s">
        <v>17127</v>
      </c>
    </row>
    <row r="17211" spans="1:2" x14ac:dyDescent="0.25">
      <c r="A17211" s="62">
        <v>81151803</v>
      </c>
      <c r="B17211" s="63" t="s">
        <v>2359</v>
      </c>
    </row>
    <row r="17212" spans="1:2" x14ac:dyDescent="0.25">
      <c r="A17212" s="62">
        <v>81151804</v>
      </c>
      <c r="B17212" s="63" t="s">
        <v>7973</v>
      </c>
    </row>
    <row r="17213" spans="1:2" x14ac:dyDescent="0.25">
      <c r="A17213" s="62">
        <v>81151805</v>
      </c>
      <c r="B17213" s="63" t="s">
        <v>5469</v>
      </c>
    </row>
    <row r="17214" spans="1:2" x14ac:dyDescent="0.25">
      <c r="A17214" s="62">
        <v>81151806</v>
      </c>
      <c r="B17214" s="63" t="s">
        <v>991</v>
      </c>
    </row>
    <row r="17215" spans="1:2" x14ac:dyDescent="0.25">
      <c r="A17215" s="62">
        <v>81151901</v>
      </c>
      <c r="B17215" s="63" t="s">
        <v>6543</v>
      </c>
    </row>
    <row r="17216" spans="1:2" x14ac:dyDescent="0.25">
      <c r="A17216" s="62">
        <v>81151902</v>
      </c>
      <c r="B17216" s="63" t="s">
        <v>11577</v>
      </c>
    </row>
    <row r="17217" spans="1:2" x14ac:dyDescent="0.25">
      <c r="A17217" s="62">
        <v>81151903</v>
      </c>
      <c r="B17217" s="63" t="s">
        <v>7582</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7232</v>
      </c>
    </row>
    <row r="17221" spans="1:2" x14ac:dyDescent="0.25">
      <c r="A17221" s="62">
        <v>82101503</v>
      </c>
      <c r="B17221" s="63" t="s">
        <v>5495</v>
      </c>
    </row>
    <row r="17222" spans="1:2" x14ac:dyDescent="0.25">
      <c r="A17222" s="62">
        <v>82101504</v>
      </c>
      <c r="B17222" s="63" t="s">
        <v>2833</v>
      </c>
    </row>
    <row r="17223" spans="1:2" x14ac:dyDescent="0.25">
      <c r="A17223" s="62">
        <v>82101505</v>
      </c>
      <c r="B17223" s="63" t="s">
        <v>3995</v>
      </c>
    </row>
    <row r="17224" spans="1:2" x14ac:dyDescent="0.25">
      <c r="A17224" s="62">
        <v>82101506</v>
      </c>
      <c r="B17224" s="63" t="s">
        <v>12618</v>
      </c>
    </row>
    <row r="17225" spans="1:2" x14ac:dyDescent="0.25">
      <c r="A17225" s="62">
        <v>82101507</v>
      </c>
      <c r="B17225" s="63" t="s">
        <v>15794</v>
      </c>
    </row>
    <row r="17226" spans="1:2" x14ac:dyDescent="0.25">
      <c r="A17226" s="62">
        <v>82101508</v>
      </c>
      <c r="B17226" s="63" t="s">
        <v>7295</v>
      </c>
    </row>
    <row r="17227" spans="1:2" x14ac:dyDescent="0.25">
      <c r="A17227" s="62">
        <v>82101601</v>
      </c>
      <c r="B17227" s="63" t="s">
        <v>12875</v>
      </c>
    </row>
    <row r="17228" spans="1:2" x14ac:dyDescent="0.25">
      <c r="A17228" s="62">
        <v>82101602</v>
      </c>
      <c r="B17228" s="63" t="s">
        <v>14437</v>
      </c>
    </row>
    <row r="17229" spans="1:2" x14ac:dyDescent="0.25">
      <c r="A17229" s="62">
        <v>82101603</v>
      </c>
      <c r="B17229" s="63" t="s">
        <v>6938</v>
      </c>
    </row>
    <row r="17230" spans="1:2" x14ac:dyDescent="0.25">
      <c r="A17230" s="62">
        <v>82101604</v>
      </c>
      <c r="B17230" s="63" t="s">
        <v>1933</v>
      </c>
    </row>
    <row r="17231" spans="1:2" x14ac:dyDescent="0.25">
      <c r="A17231" s="62">
        <v>82101701</v>
      </c>
      <c r="B17231" s="63" t="s">
        <v>7105</v>
      </c>
    </row>
    <row r="17232" spans="1:2" x14ac:dyDescent="0.25">
      <c r="A17232" s="62">
        <v>82101702</v>
      </c>
      <c r="B17232" s="63" t="s">
        <v>10767</v>
      </c>
    </row>
    <row r="17233" spans="1:2" x14ac:dyDescent="0.25">
      <c r="A17233" s="62">
        <v>82101801</v>
      </c>
      <c r="B17233" s="63" t="s">
        <v>6797</v>
      </c>
    </row>
    <row r="17234" spans="1:2" x14ac:dyDescent="0.25">
      <c r="A17234" s="62">
        <v>82101901</v>
      </c>
      <c r="B17234" s="63" t="s">
        <v>16279</v>
      </c>
    </row>
    <row r="17235" spans="1:2" x14ac:dyDescent="0.25">
      <c r="A17235" s="62">
        <v>82101902</v>
      </c>
      <c r="B17235" s="63" t="s">
        <v>13084</v>
      </c>
    </row>
    <row r="17236" spans="1:2" x14ac:dyDescent="0.25">
      <c r="A17236" s="62">
        <v>82101903</v>
      </c>
      <c r="B17236" s="63" t="s">
        <v>10944</v>
      </c>
    </row>
    <row r="17237" spans="1:2" x14ac:dyDescent="0.25">
      <c r="A17237" s="62">
        <v>82101904</v>
      </c>
      <c r="B17237" s="63" t="s">
        <v>4461</v>
      </c>
    </row>
    <row r="17238" spans="1:2" x14ac:dyDescent="0.25">
      <c r="A17238" s="62">
        <v>82101905</v>
      </c>
      <c r="B17238" s="63" t="s">
        <v>13856</v>
      </c>
    </row>
    <row r="17239" spans="1:2" x14ac:dyDescent="0.25">
      <c r="A17239" s="62">
        <v>82111501</v>
      </c>
      <c r="B17239" s="63" t="s">
        <v>1265</v>
      </c>
    </row>
    <row r="17240" spans="1:2" x14ac:dyDescent="0.25">
      <c r="A17240" s="62">
        <v>82111502</v>
      </c>
      <c r="B17240" s="63" t="s">
        <v>15988</v>
      </c>
    </row>
    <row r="17241" spans="1:2" x14ac:dyDescent="0.25">
      <c r="A17241" s="62">
        <v>82111503</v>
      </c>
      <c r="B17241" s="63" t="s">
        <v>1731</v>
      </c>
    </row>
    <row r="17242" spans="1:2" x14ac:dyDescent="0.25">
      <c r="A17242" s="62">
        <v>82111601</v>
      </c>
      <c r="B17242" s="63" t="s">
        <v>10565</v>
      </c>
    </row>
    <row r="17243" spans="1:2" x14ac:dyDescent="0.25">
      <c r="A17243" s="62">
        <v>82111602</v>
      </c>
      <c r="B17243" s="63" t="s">
        <v>4080</v>
      </c>
    </row>
    <row r="17244" spans="1:2" x14ac:dyDescent="0.25">
      <c r="A17244" s="62">
        <v>82111603</v>
      </c>
      <c r="B17244" s="63" t="s">
        <v>9960</v>
      </c>
    </row>
    <row r="17245" spans="1:2" x14ac:dyDescent="0.25">
      <c r="A17245" s="62">
        <v>82111604</v>
      </c>
      <c r="B17245" s="63" t="s">
        <v>13542</v>
      </c>
    </row>
    <row r="17246" spans="1:2" x14ac:dyDescent="0.25">
      <c r="A17246" s="62">
        <v>82111701</v>
      </c>
      <c r="B17246" s="63" t="s">
        <v>10443</v>
      </c>
    </row>
    <row r="17247" spans="1:2" x14ac:dyDescent="0.25">
      <c r="A17247" s="62">
        <v>82111702</v>
      </c>
      <c r="B17247" s="63" t="s">
        <v>7025</v>
      </c>
    </row>
    <row r="17248" spans="1:2" x14ac:dyDescent="0.25">
      <c r="A17248" s="62">
        <v>82111703</v>
      </c>
      <c r="B17248" s="63" t="s">
        <v>18044</v>
      </c>
    </row>
    <row r="17249" spans="1:2" x14ac:dyDescent="0.25">
      <c r="A17249" s="62">
        <v>82111704</v>
      </c>
      <c r="B17249" s="63" t="s">
        <v>7693</v>
      </c>
    </row>
    <row r="17250" spans="1:2" x14ac:dyDescent="0.25">
      <c r="A17250" s="62">
        <v>82111705</v>
      </c>
      <c r="B17250" s="63" t="s">
        <v>16988</v>
      </c>
    </row>
    <row r="17251" spans="1:2" x14ac:dyDescent="0.25">
      <c r="A17251" s="62">
        <v>82111801</v>
      </c>
      <c r="B17251" s="63" t="s">
        <v>13282</v>
      </c>
    </row>
    <row r="17252" spans="1:2" x14ac:dyDescent="0.25">
      <c r="A17252" s="62">
        <v>82111802</v>
      </c>
      <c r="B17252" s="63" t="s">
        <v>18691</v>
      </c>
    </row>
    <row r="17253" spans="1:2" x14ac:dyDescent="0.25">
      <c r="A17253" s="62">
        <v>82111803</v>
      </c>
      <c r="B17253" s="63" t="s">
        <v>15958</v>
      </c>
    </row>
    <row r="17254" spans="1:2" x14ac:dyDescent="0.25">
      <c r="A17254" s="62">
        <v>82111804</v>
      </c>
      <c r="B17254" s="63" t="s">
        <v>16028</v>
      </c>
    </row>
    <row r="17255" spans="1:2" x14ac:dyDescent="0.25">
      <c r="A17255" s="62">
        <v>82111901</v>
      </c>
      <c r="B17255" s="63" t="s">
        <v>12005</v>
      </c>
    </row>
    <row r="17256" spans="1:2" x14ac:dyDescent="0.25">
      <c r="A17256" s="62">
        <v>82111902</v>
      </c>
      <c r="B17256" s="63" t="s">
        <v>17641</v>
      </c>
    </row>
    <row r="17257" spans="1:2" x14ac:dyDescent="0.25">
      <c r="A17257" s="62">
        <v>82111903</v>
      </c>
      <c r="B17257" s="63" t="s">
        <v>7695</v>
      </c>
    </row>
    <row r="17258" spans="1:2" x14ac:dyDescent="0.25">
      <c r="A17258" s="62">
        <v>82111904</v>
      </c>
      <c r="B17258" s="63" t="s">
        <v>15800</v>
      </c>
    </row>
    <row r="17259" spans="1:2" x14ac:dyDescent="0.25">
      <c r="A17259" s="62">
        <v>82121501</v>
      </c>
      <c r="B17259" s="63" t="s">
        <v>4748</v>
      </c>
    </row>
    <row r="17260" spans="1:2" x14ac:dyDescent="0.25">
      <c r="A17260" s="62">
        <v>82121502</v>
      </c>
      <c r="B17260" s="63" t="s">
        <v>10161</v>
      </c>
    </row>
    <row r="17261" spans="1:2" x14ac:dyDescent="0.25">
      <c r="A17261" s="62">
        <v>82121503</v>
      </c>
      <c r="B17261" s="63" t="s">
        <v>12535</v>
      </c>
    </row>
    <row r="17262" spans="1:2" x14ac:dyDescent="0.25">
      <c r="A17262" s="62">
        <v>82121504</v>
      </c>
      <c r="B17262" s="63" t="s">
        <v>7744</v>
      </c>
    </row>
    <row r="17263" spans="1:2" x14ac:dyDescent="0.25">
      <c r="A17263" s="62">
        <v>82121505</v>
      </c>
      <c r="B17263" s="63" t="s">
        <v>1590</v>
      </c>
    </row>
    <row r="17264" spans="1:2" x14ac:dyDescent="0.25">
      <c r="A17264" s="62">
        <v>82121506</v>
      </c>
      <c r="B17264" s="63" t="s">
        <v>16215</v>
      </c>
    </row>
    <row r="17265" spans="1:2" x14ac:dyDescent="0.25">
      <c r="A17265" s="62">
        <v>82121507</v>
      </c>
      <c r="B17265" s="63" t="s">
        <v>12370</v>
      </c>
    </row>
    <row r="17266" spans="1:2" x14ac:dyDescent="0.25">
      <c r="A17266" s="62">
        <v>82121508</v>
      </c>
      <c r="B17266" s="63" t="s">
        <v>15892</v>
      </c>
    </row>
    <row r="17267" spans="1:2" x14ac:dyDescent="0.25">
      <c r="A17267" s="62">
        <v>82121509</v>
      </c>
      <c r="B17267" s="63" t="s">
        <v>157</v>
      </c>
    </row>
    <row r="17268" spans="1:2" x14ac:dyDescent="0.25">
      <c r="A17268" s="62">
        <v>82121510</v>
      </c>
      <c r="B17268" s="63" t="s">
        <v>2788</v>
      </c>
    </row>
    <row r="17269" spans="1:2" x14ac:dyDescent="0.25">
      <c r="A17269" s="62">
        <v>82121511</v>
      </c>
      <c r="B17269" s="63" t="s">
        <v>17720</v>
      </c>
    </row>
    <row r="17270" spans="1:2" x14ac:dyDescent="0.25">
      <c r="A17270" s="62">
        <v>82121512</v>
      </c>
      <c r="B17270" s="63" t="s">
        <v>14943</v>
      </c>
    </row>
    <row r="17271" spans="1:2" x14ac:dyDescent="0.25">
      <c r="A17271" s="62">
        <v>82121601</v>
      </c>
      <c r="B17271" s="63" t="s">
        <v>7559</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5802</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11152</v>
      </c>
    </row>
    <row r="17278" spans="1:2" x14ac:dyDescent="0.25">
      <c r="A17278" s="62">
        <v>82121901</v>
      </c>
      <c r="B17278" s="63" t="s">
        <v>15782</v>
      </c>
    </row>
    <row r="17279" spans="1:2" x14ac:dyDescent="0.25">
      <c r="A17279" s="62">
        <v>82121902</v>
      </c>
      <c r="B17279" s="63" t="s">
        <v>4801</v>
      </c>
    </row>
    <row r="17280" spans="1:2" x14ac:dyDescent="0.25">
      <c r="A17280" s="62">
        <v>82121903</v>
      </c>
      <c r="B17280" s="63" t="s">
        <v>1345</v>
      </c>
    </row>
    <row r="17281" spans="1:2" x14ac:dyDescent="0.25">
      <c r="A17281" s="62">
        <v>82121904</v>
      </c>
      <c r="B17281" s="63" t="s">
        <v>14770</v>
      </c>
    </row>
    <row r="17282" spans="1:2" x14ac:dyDescent="0.25">
      <c r="A17282" s="62">
        <v>82121905</v>
      </c>
      <c r="B17282" s="63" t="s">
        <v>6963</v>
      </c>
    </row>
    <row r="17283" spans="1:2" x14ac:dyDescent="0.25">
      <c r="A17283" s="62">
        <v>82121906</v>
      </c>
      <c r="B17283" s="63" t="s">
        <v>6453</v>
      </c>
    </row>
    <row r="17284" spans="1:2" x14ac:dyDescent="0.25">
      <c r="A17284" s="62">
        <v>82121907</v>
      </c>
      <c r="B17284" s="63" t="s">
        <v>13616</v>
      </c>
    </row>
    <row r="17285" spans="1:2" x14ac:dyDescent="0.25">
      <c r="A17285" s="62">
        <v>82121908</v>
      </c>
      <c r="B17285" s="63" t="s">
        <v>6055</v>
      </c>
    </row>
    <row r="17286" spans="1:2" x14ac:dyDescent="0.25">
      <c r="A17286" s="62">
        <v>82131501</v>
      </c>
      <c r="B17286" s="63" t="s">
        <v>17978</v>
      </c>
    </row>
    <row r="17287" spans="1:2" x14ac:dyDescent="0.25">
      <c r="A17287" s="62">
        <v>82131502</v>
      </c>
      <c r="B17287" s="63" t="s">
        <v>7829</v>
      </c>
    </row>
    <row r="17288" spans="1:2" x14ac:dyDescent="0.25">
      <c r="A17288" s="62">
        <v>82131503</v>
      </c>
      <c r="B17288" s="63" t="s">
        <v>1734</v>
      </c>
    </row>
    <row r="17289" spans="1:2" x14ac:dyDescent="0.25">
      <c r="A17289" s="62">
        <v>82131504</v>
      </c>
      <c r="B17289" s="63" t="s">
        <v>1308</v>
      </c>
    </row>
    <row r="17290" spans="1:2" x14ac:dyDescent="0.25">
      <c r="A17290" s="62">
        <v>82131601</v>
      </c>
      <c r="B17290" s="63" t="s">
        <v>15913</v>
      </c>
    </row>
    <row r="17291" spans="1:2" x14ac:dyDescent="0.25">
      <c r="A17291" s="62">
        <v>82131602</v>
      </c>
      <c r="B17291" s="63" t="s">
        <v>6012</v>
      </c>
    </row>
    <row r="17292" spans="1:2" x14ac:dyDescent="0.25">
      <c r="A17292" s="62">
        <v>82131603</v>
      </c>
      <c r="B17292" s="63" t="s">
        <v>13807</v>
      </c>
    </row>
    <row r="17293" spans="1:2" x14ac:dyDescent="0.25">
      <c r="A17293" s="62">
        <v>82131604</v>
      </c>
      <c r="B17293" s="63" t="s">
        <v>2658</v>
      </c>
    </row>
    <row r="17294" spans="1:2" x14ac:dyDescent="0.25">
      <c r="A17294" s="62">
        <v>82141501</v>
      </c>
      <c r="B17294" s="63" t="s">
        <v>14749</v>
      </c>
    </row>
    <row r="17295" spans="1:2" x14ac:dyDescent="0.25">
      <c r="A17295" s="62">
        <v>82141502</v>
      </c>
      <c r="B17295" s="63" t="s">
        <v>17545</v>
      </c>
    </row>
    <row r="17296" spans="1:2" x14ac:dyDescent="0.25">
      <c r="A17296" s="62">
        <v>82141503</v>
      </c>
      <c r="B17296" s="63" t="s">
        <v>3166</v>
      </c>
    </row>
    <row r="17297" spans="1:2" x14ac:dyDescent="0.25">
      <c r="A17297" s="62">
        <v>82141504</v>
      </c>
      <c r="B17297" s="63" t="s">
        <v>14676</v>
      </c>
    </row>
    <row r="17298" spans="1:2" x14ac:dyDescent="0.25">
      <c r="A17298" s="62">
        <v>82141505</v>
      </c>
      <c r="B17298" s="63" t="s">
        <v>1660</v>
      </c>
    </row>
    <row r="17299" spans="1:2" x14ac:dyDescent="0.25">
      <c r="A17299" s="62">
        <v>82141506</v>
      </c>
      <c r="B17299" s="63" t="s">
        <v>1898</v>
      </c>
    </row>
    <row r="17300" spans="1:2" x14ac:dyDescent="0.25">
      <c r="A17300" s="62">
        <v>82141507</v>
      </c>
      <c r="B17300" s="63" t="s">
        <v>4233</v>
      </c>
    </row>
    <row r="17301" spans="1:2" x14ac:dyDescent="0.25">
      <c r="A17301" s="62">
        <v>82141601</v>
      </c>
      <c r="B17301" s="63" t="s">
        <v>10427</v>
      </c>
    </row>
    <row r="17302" spans="1:2" x14ac:dyDescent="0.25">
      <c r="A17302" s="62">
        <v>82141602</v>
      </c>
      <c r="B17302" s="63" t="s">
        <v>5938</v>
      </c>
    </row>
    <row r="17303" spans="1:2" x14ac:dyDescent="0.25">
      <c r="A17303" s="62">
        <v>82151501</v>
      </c>
      <c r="B17303" s="63" t="s">
        <v>1013</v>
      </c>
    </row>
    <row r="17304" spans="1:2" x14ac:dyDescent="0.25">
      <c r="A17304" s="62">
        <v>82151502</v>
      </c>
      <c r="B17304" s="63" t="s">
        <v>9019</v>
      </c>
    </row>
    <row r="17305" spans="1:2" x14ac:dyDescent="0.25">
      <c r="A17305" s="62">
        <v>82151503</v>
      </c>
      <c r="B17305" s="63" t="s">
        <v>2464</v>
      </c>
    </row>
    <row r="17306" spans="1:2" x14ac:dyDescent="0.25">
      <c r="A17306" s="62">
        <v>82151504</v>
      </c>
      <c r="B17306" s="63" t="s">
        <v>9252</v>
      </c>
    </row>
    <row r="17307" spans="1:2" x14ac:dyDescent="0.25">
      <c r="A17307" s="62">
        <v>82151505</v>
      </c>
      <c r="B17307" s="63" t="s">
        <v>14459</v>
      </c>
    </row>
    <row r="17308" spans="1:2" x14ac:dyDescent="0.25">
      <c r="A17308" s="62">
        <v>82151506</v>
      </c>
      <c r="B17308" s="63" t="s">
        <v>2454</v>
      </c>
    </row>
    <row r="17309" spans="1:2" x14ac:dyDescent="0.25">
      <c r="A17309" s="62">
        <v>82151507</v>
      </c>
      <c r="B17309" s="63" t="s">
        <v>18493</v>
      </c>
    </row>
    <row r="17310" spans="1:2" x14ac:dyDescent="0.25">
      <c r="A17310" s="62">
        <v>82151508</v>
      </c>
      <c r="B17310" s="63" t="s">
        <v>4639</v>
      </c>
    </row>
    <row r="17311" spans="1:2" x14ac:dyDescent="0.25">
      <c r="A17311" s="62">
        <v>82151601</v>
      </c>
      <c r="B17311" s="63" t="s">
        <v>11539</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11638</v>
      </c>
    </row>
    <row r="17315" spans="1:2" x14ac:dyDescent="0.25">
      <c r="A17315" s="62">
        <v>82151701</v>
      </c>
      <c r="B17315" s="63" t="s">
        <v>18453</v>
      </c>
    </row>
    <row r="17316" spans="1:2" x14ac:dyDescent="0.25">
      <c r="A17316" s="62">
        <v>82151702</v>
      </c>
      <c r="B17316" s="63" t="s">
        <v>11316</v>
      </c>
    </row>
    <row r="17317" spans="1:2" x14ac:dyDescent="0.25">
      <c r="A17317" s="62">
        <v>82151703</v>
      </c>
      <c r="B17317" s="63" t="s">
        <v>16035</v>
      </c>
    </row>
    <row r="17318" spans="1:2" x14ac:dyDescent="0.25">
      <c r="A17318" s="62">
        <v>82151704</v>
      </c>
      <c r="B17318" s="63" t="s">
        <v>8895</v>
      </c>
    </row>
    <row r="17319" spans="1:2" x14ac:dyDescent="0.25">
      <c r="A17319" s="62">
        <v>82151705</v>
      </c>
      <c r="B17319" s="63" t="s">
        <v>9104</v>
      </c>
    </row>
    <row r="17320" spans="1:2" x14ac:dyDescent="0.25">
      <c r="A17320" s="62">
        <v>82151706</v>
      </c>
      <c r="B17320" s="63" t="s">
        <v>15526</v>
      </c>
    </row>
    <row r="17321" spans="1:2" x14ac:dyDescent="0.25">
      <c r="A17321" s="62">
        <v>83101501</v>
      </c>
      <c r="B17321" s="63" t="s">
        <v>15071</v>
      </c>
    </row>
    <row r="17322" spans="1:2" x14ac:dyDescent="0.25">
      <c r="A17322" s="62">
        <v>83101502</v>
      </c>
      <c r="B17322" s="63" t="s">
        <v>17987</v>
      </c>
    </row>
    <row r="17323" spans="1:2" x14ac:dyDescent="0.25">
      <c r="A17323" s="62">
        <v>83101503</v>
      </c>
      <c r="B17323" s="63" t="s">
        <v>13920</v>
      </c>
    </row>
    <row r="17324" spans="1:2" x14ac:dyDescent="0.25">
      <c r="A17324" s="62">
        <v>83101504</v>
      </c>
      <c r="B17324" s="63" t="s">
        <v>17155</v>
      </c>
    </row>
    <row r="17325" spans="1:2" x14ac:dyDescent="0.25">
      <c r="A17325" s="62">
        <v>83101505</v>
      </c>
      <c r="B17325" s="63" t="s">
        <v>1333</v>
      </c>
    </row>
    <row r="17326" spans="1:2" x14ac:dyDescent="0.25">
      <c r="A17326" s="62">
        <v>83101506</v>
      </c>
      <c r="B17326" s="63" t="s">
        <v>7249</v>
      </c>
    </row>
    <row r="17327" spans="1:2" x14ac:dyDescent="0.25">
      <c r="A17327" s="62">
        <v>83101507</v>
      </c>
      <c r="B17327" s="63" t="s">
        <v>10651</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16074</v>
      </c>
    </row>
    <row r="17331" spans="1:2" x14ac:dyDescent="0.25">
      <c r="A17331" s="62">
        <v>83101601</v>
      </c>
      <c r="B17331" s="63" t="s">
        <v>11370</v>
      </c>
    </row>
    <row r="17332" spans="1:2" x14ac:dyDescent="0.25">
      <c r="A17332" s="62">
        <v>83101602</v>
      </c>
      <c r="B17332" s="63" t="s">
        <v>8816</v>
      </c>
    </row>
    <row r="17333" spans="1:2" x14ac:dyDescent="0.25">
      <c r="A17333" s="62">
        <v>83101603</v>
      </c>
      <c r="B17333" s="63" t="s">
        <v>2468</v>
      </c>
    </row>
    <row r="17334" spans="1:2" x14ac:dyDescent="0.25">
      <c r="A17334" s="62">
        <v>83101604</v>
      </c>
      <c r="B17334" s="63" t="s">
        <v>4234</v>
      </c>
    </row>
    <row r="17335" spans="1:2" x14ac:dyDescent="0.25">
      <c r="A17335" s="62">
        <v>83101605</v>
      </c>
      <c r="B17335" s="63" t="s">
        <v>6230</v>
      </c>
    </row>
    <row r="17336" spans="1:2" x14ac:dyDescent="0.25">
      <c r="A17336" s="62">
        <v>83101801</v>
      </c>
      <c r="B17336" s="63" t="s">
        <v>13058</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13993</v>
      </c>
    </row>
    <row r="17340" spans="1:2" x14ac:dyDescent="0.25">
      <c r="A17340" s="62">
        <v>83101805</v>
      </c>
      <c r="B17340" s="63" t="s">
        <v>9622</v>
      </c>
    </row>
    <row r="17341" spans="1:2" x14ac:dyDescent="0.25">
      <c r="A17341" s="62">
        <v>83101806</v>
      </c>
      <c r="B17341" s="63" t="s">
        <v>6095</v>
      </c>
    </row>
    <row r="17342" spans="1:2" x14ac:dyDescent="0.25">
      <c r="A17342" s="62">
        <v>83101807</v>
      </c>
      <c r="B17342" s="63" t="s">
        <v>2962</v>
      </c>
    </row>
    <row r="17343" spans="1:2" x14ac:dyDescent="0.25">
      <c r="A17343" s="62">
        <v>83101808</v>
      </c>
      <c r="B17343" s="63" t="s">
        <v>17070</v>
      </c>
    </row>
    <row r="17344" spans="1:2" x14ac:dyDescent="0.25">
      <c r="A17344" s="62">
        <v>83101901</v>
      </c>
      <c r="B17344" s="63" t="s">
        <v>2887</v>
      </c>
    </row>
    <row r="17345" spans="1:2" x14ac:dyDescent="0.25">
      <c r="A17345" s="62">
        <v>83101902</v>
      </c>
      <c r="B17345" s="63" t="s">
        <v>15691</v>
      </c>
    </row>
    <row r="17346" spans="1:2" x14ac:dyDescent="0.25">
      <c r="A17346" s="62">
        <v>83101903</v>
      </c>
      <c r="B17346" s="63" t="s">
        <v>6595</v>
      </c>
    </row>
    <row r="17347" spans="1:2" x14ac:dyDescent="0.25">
      <c r="A17347" s="62">
        <v>83102001</v>
      </c>
      <c r="B17347" s="63" t="s">
        <v>3415</v>
      </c>
    </row>
    <row r="17348" spans="1:2" x14ac:dyDescent="0.25">
      <c r="A17348" s="62">
        <v>83111501</v>
      </c>
      <c r="B17348" s="63" t="s">
        <v>4226</v>
      </c>
    </row>
    <row r="17349" spans="1:2" x14ac:dyDescent="0.25">
      <c r="A17349" s="62">
        <v>83111502</v>
      </c>
      <c r="B17349" s="63" t="s">
        <v>14760</v>
      </c>
    </row>
    <row r="17350" spans="1:2" x14ac:dyDescent="0.25">
      <c r="A17350" s="62">
        <v>83111503</v>
      </c>
      <c r="B17350" s="63" t="s">
        <v>4360</v>
      </c>
    </row>
    <row r="17351" spans="1:2" x14ac:dyDescent="0.25">
      <c r="A17351" s="62">
        <v>83111504</v>
      </c>
      <c r="B17351" s="63" t="s">
        <v>2874</v>
      </c>
    </row>
    <row r="17352" spans="1:2" x14ac:dyDescent="0.25">
      <c r="A17352" s="62">
        <v>83111505</v>
      </c>
      <c r="B17352" s="63" t="s">
        <v>13495</v>
      </c>
    </row>
    <row r="17353" spans="1:2" x14ac:dyDescent="0.25">
      <c r="A17353" s="62">
        <v>83111506</v>
      </c>
      <c r="B17353" s="63" t="s">
        <v>12920</v>
      </c>
    </row>
    <row r="17354" spans="1:2" x14ac:dyDescent="0.25">
      <c r="A17354" s="62">
        <v>83111507</v>
      </c>
      <c r="B17354" s="63" t="s">
        <v>17985</v>
      </c>
    </row>
    <row r="17355" spans="1:2" x14ac:dyDescent="0.25">
      <c r="A17355" s="62">
        <v>83111508</v>
      </c>
      <c r="B17355" s="63" t="s">
        <v>5963</v>
      </c>
    </row>
    <row r="17356" spans="1:2" x14ac:dyDescent="0.25">
      <c r="A17356" s="62">
        <v>83111510</v>
      </c>
      <c r="B17356" s="63" t="s">
        <v>6635</v>
      </c>
    </row>
    <row r="17357" spans="1:2" x14ac:dyDescent="0.25">
      <c r="A17357" s="62">
        <v>83111511</v>
      </c>
      <c r="B17357" s="63" t="s">
        <v>11588</v>
      </c>
    </row>
    <row r="17358" spans="1:2" x14ac:dyDescent="0.25">
      <c r="A17358" s="62">
        <v>83111601</v>
      </c>
      <c r="B17358" s="63" t="s">
        <v>14444</v>
      </c>
    </row>
    <row r="17359" spans="1:2" x14ac:dyDescent="0.25">
      <c r="A17359" s="62">
        <v>83111602</v>
      </c>
      <c r="B17359" s="63" t="s">
        <v>8104</v>
      </c>
    </row>
    <row r="17360" spans="1:2" x14ac:dyDescent="0.25">
      <c r="A17360" s="62">
        <v>83111603</v>
      </c>
      <c r="B17360" s="63" t="s">
        <v>2373</v>
      </c>
    </row>
    <row r="17361" spans="1:2" x14ac:dyDescent="0.25">
      <c r="A17361" s="62">
        <v>83111604</v>
      </c>
      <c r="B17361" s="63" t="s">
        <v>14293</v>
      </c>
    </row>
    <row r="17362" spans="1:2" x14ac:dyDescent="0.25">
      <c r="A17362" s="62">
        <v>83111605</v>
      </c>
      <c r="B17362" s="63" t="s">
        <v>8077</v>
      </c>
    </row>
    <row r="17363" spans="1:2" x14ac:dyDescent="0.25">
      <c r="A17363" s="62">
        <v>83111701</v>
      </c>
      <c r="B17363" s="63" t="s">
        <v>9918</v>
      </c>
    </row>
    <row r="17364" spans="1:2" x14ac:dyDescent="0.25">
      <c r="A17364" s="62">
        <v>83111702</v>
      </c>
      <c r="B17364" s="63" t="s">
        <v>9712</v>
      </c>
    </row>
    <row r="17365" spans="1:2" x14ac:dyDescent="0.25">
      <c r="A17365" s="62">
        <v>83111703</v>
      </c>
      <c r="B17365" s="63" t="s">
        <v>4838</v>
      </c>
    </row>
    <row r="17366" spans="1:2" x14ac:dyDescent="0.25">
      <c r="A17366" s="62">
        <v>83111801</v>
      </c>
      <c r="B17366" s="63" t="s">
        <v>10971</v>
      </c>
    </row>
    <row r="17367" spans="1:2" x14ac:dyDescent="0.25">
      <c r="A17367" s="62">
        <v>83111802</v>
      </c>
      <c r="B17367" s="63" t="s">
        <v>9037</v>
      </c>
    </row>
    <row r="17368" spans="1:2" x14ac:dyDescent="0.25">
      <c r="A17368" s="62">
        <v>83111803</v>
      </c>
      <c r="B17368" s="63" t="s">
        <v>5215</v>
      </c>
    </row>
    <row r="17369" spans="1:2" x14ac:dyDescent="0.25">
      <c r="A17369" s="62">
        <v>83111804</v>
      </c>
      <c r="B17369" s="63" t="s">
        <v>13235</v>
      </c>
    </row>
    <row r="17370" spans="1:2" x14ac:dyDescent="0.25">
      <c r="A17370" s="62">
        <v>83111901</v>
      </c>
      <c r="B17370" s="63" t="s">
        <v>5725</v>
      </c>
    </row>
    <row r="17371" spans="1:2" x14ac:dyDescent="0.25">
      <c r="A17371" s="62">
        <v>83111902</v>
      </c>
      <c r="B17371" s="63" t="s">
        <v>7003</v>
      </c>
    </row>
    <row r="17372" spans="1:2" x14ac:dyDescent="0.25">
      <c r="A17372" s="62">
        <v>83111903</v>
      </c>
      <c r="B17372" s="63" t="s">
        <v>6534</v>
      </c>
    </row>
    <row r="17373" spans="1:2" x14ac:dyDescent="0.25">
      <c r="A17373" s="62">
        <v>83111904</v>
      </c>
      <c r="B17373" s="63" t="s">
        <v>1207</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7560</v>
      </c>
    </row>
    <row r="17377" spans="1:2" x14ac:dyDescent="0.25">
      <c r="A17377" s="62">
        <v>83112203</v>
      </c>
      <c r="B17377" s="63" t="s">
        <v>3823</v>
      </c>
    </row>
    <row r="17378" spans="1:2" x14ac:dyDescent="0.25">
      <c r="A17378" s="62">
        <v>83112204</v>
      </c>
      <c r="B17378" s="63" t="s">
        <v>5395</v>
      </c>
    </row>
    <row r="17379" spans="1:2" x14ac:dyDescent="0.25">
      <c r="A17379" s="62">
        <v>83112205</v>
      </c>
      <c r="B17379" s="63" t="s">
        <v>17594</v>
      </c>
    </row>
    <row r="17380" spans="1:2" x14ac:dyDescent="0.25">
      <c r="A17380" s="62">
        <v>83112301</v>
      </c>
      <c r="B17380" s="63" t="s">
        <v>13498</v>
      </c>
    </row>
    <row r="17381" spans="1:2" x14ac:dyDescent="0.25">
      <c r="A17381" s="62">
        <v>83112302</v>
      </c>
      <c r="B17381" s="63" t="s">
        <v>12531</v>
      </c>
    </row>
    <row r="17382" spans="1:2" x14ac:dyDescent="0.25">
      <c r="A17382" s="62">
        <v>83112303</v>
      </c>
      <c r="B17382" s="63" t="s">
        <v>14654</v>
      </c>
    </row>
    <row r="17383" spans="1:2" x14ac:dyDescent="0.25">
      <c r="A17383" s="62">
        <v>83112304</v>
      </c>
      <c r="B17383" s="63" t="s">
        <v>7673</v>
      </c>
    </row>
    <row r="17384" spans="1:2" x14ac:dyDescent="0.25">
      <c r="A17384" s="62">
        <v>83112401</v>
      </c>
      <c r="B17384" s="63" t="s">
        <v>15647</v>
      </c>
    </row>
    <row r="17385" spans="1:2" x14ac:dyDescent="0.25">
      <c r="A17385" s="62">
        <v>83112402</v>
      </c>
      <c r="B17385" s="63" t="s">
        <v>6205</v>
      </c>
    </row>
    <row r="17386" spans="1:2" x14ac:dyDescent="0.25">
      <c r="A17386" s="62">
        <v>83112403</v>
      </c>
      <c r="B17386" s="63" t="s">
        <v>8269</v>
      </c>
    </row>
    <row r="17387" spans="1:2" x14ac:dyDescent="0.25">
      <c r="A17387" s="62">
        <v>83112404</v>
      </c>
      <c r="B17387" s="63" t="s">
        <v>15697</v>
      </c>
    </row>
    <row r="17388" spans="1:2" x14ac:dyDescent="0.25">
      <c r="A17388" s="62">
        <v>83112405</v>
      </c>
      <c r="B17388" s="63" t="s">
        <v>8287</v>
      </c>
    </row>
    <row r="17389" spans="1:2" x14ac:dyDescent="0.25">
      <c r="A17389" s="62">
        <v>83112406</v>
      </c>
      <c r="B17389" s="63" t="s">
        <v>3901</v>
      </c>
    </row>
    <row r="17390" spans="1:2" x14ac:dyDescent="0.25">
      <c r="A17390" s="62">
        <v>83112501</v>
      </c>
      <c r="B17390" s="63" t="s">
        <v>5727</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8435</v>
      </c>
    </row>
    <row r="17394" spans="1:2" x14ac:dyDescent="0.25">
      <c r="A17394" s="62">
        <v>83112505</v>
      </c>
      <c r="B17394" s="63" t="s">
        <v>11966</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5035</v>
      </c>
    </row>
    <row r="17399" spans="1:2" x14ac:dyDescent="0.25">
      <c r="A17399" s="62">
        <v>83112605</v>
      </c>
      <c r="B17399" s="63" t="s">
        <v>13523</v>
      </c>
    </row>
    <row r="17400" spans="1:2" x14ac:dyDescent="0.25">
      <c r="A17400" s="62">
        <v>83121501</v>
      </c>
      <c r="B17400" s="63" t="s">
        <v>18821</v>
      </c>
    </row>
    <row r="17401" spans="1:2" x14ac:dyDescent="0.25">
      <c r="A17401" s="62">
        <v>83121502</v>
      </c>
      <c r="B17401" s="63" t="s">
        <v>6222</v>
      </c>
    </row>
    <row r="17402" spans="1:2" x14ac:dyDescent="0.25">
      <c r="A17402" s="62">
        <v>83121503</v>
      </c>
      <c r="B17402" s="63" t="s">
        <v>4034</v>
      </c>
    </row>
    <row r="17403" spans="1:2" x14ac:dyDescent="0.25">
      <c r="A17403" s="62">
        <v>83121504</v>
      </c>
      <c r="B17403" s="63" t="s">
        <v>8258</v>
      </c>
    </row>
    <row r="17404" spans="1:2" x14ac:dyDescent="0.25">
      <c r="A17404" s="62">
        <v>83121601</v>
      </c>
      <c r="B17404" s="63" t="s">
        <v>18533</v>
      </c>
    </row>
    <row r="17405" spans="1:2" x14ac:dyDescent="0.25">
      <c r="A17405" s="62">
        <v>83121602</v>
      </c>
      <c r="B17405" s="63" t="s">
        <v>17100</v>
      </c>
    </row>
    <row r="17406" spans="1:2" x14ac:dyDescent="0.25">
      <c r="A17406" s="62">
        <v>83121603</v>
      </c>
      <c r="B17406" s="63" t="s">
        <v>1584</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2602</v>
      </c>
    </row>
    <row r="17410" spans="1:2" x14ac:dyDescent="0.25">
      <c r="A17410" s="62">
        <v>83121701</v>
      </c>
      <c r="B17410" s="63" t="s">
        <v>18288</v>
      </c>
    </row>
    <row r="17411" spans="1:2" x14ac:dyDescent="0.25">
      <c r="A17411" s="62">
        <v>83121702</v>
      </c>
      <c r="B17411" s="63" t="s">
        <v>1591</v>
      </c>
    </row>
    <row r="17412" spans="1:2" x14ac:dyDescent="0.25">
      <c r="A17412" s="62">
        <v>83121703</v>
      </c>
      <c r="B17412" s="63" t="s">
        <v>11705</v>
      </c>
    </row>
    <row r="17413" spans="1:2" x14ac:dyDescent="0.25">
      <c r="A17413" s="62">
        <v>83121704</v>
      </c>
      <c r="B17413" s="63" t="s">
        <v>9594</v>
      </c>
    </row>
    <row r="17414" spans="1:2" x14ac:dyDescent="0.25">
      <c r="A17414" s="62">
        <v>84101501</v>
      </c>
      <c r="B17414" s="63" t="s">
        <v>8302</v>
      </c>
    </row>
    <row r="17415" spans="1:2" x14ac:dyDescent="0.25">
      <c r="A17415" s="62">
        <v>84101502</v>
      </c>
      <c r="B17415" s="63" t="s">
        <v>1977</v>
      </c>
    </row>
    <row r="17416" spans="1:2" x14ac:dyDescent="0.25">
      <c r="A17416" s="62">
        <v>84101503</v>
      </c>
      <c r="B17416" s="63" t="s">
        <v>13916</v>
      </c>
    </row>
    <row r="17417" spans="1:2" x14ac:dyDescent="0.25">
      <c r="A17417" s="62">
        <v>84101601</v>
      </c>
      <c r="B17417" s="63" t="s">
        <v>15595</v>
      </c>
    </row>
    <row r="17418" spans="1:2" x14ac:dyDescent="0.25">
      <c r="A17418" s="62">
        <v>84101602</v>
      </c>
      <c r="B17418" s="63" t="s">
        <v>3755</v>
      </c>
    </row>
    <row r="17419" spans="1:2" x14ac:dyDescent="0.25">
      <c r="A17419" s="62">
        <v>84101603</v>
      </c>
      <c r="B17419" s="63" t="s">
        <v>10142</v>
      </c>
    </row>
    <row r="17420" spans="1:2" x14ac:dyDescent="0.25">
      <c r="A17420" s="62">
        <v>84101604</v>
      </c>
      <c r="B17420" s="63" t="s">
        <v>13178</v>
      </c>
    </row>
    <row r="17421" spans="1:2" x14ac:dyDescent="0.25">
      <c r="A17421" s="62">
        <v>84101701</v>
      </c>
      <c r="B17421" s="63" t="s">
        <v>5756</v>
      </c>
    </row>
    <row r="17422" spans="1:2" x14ac:dyDescent="0.25">
      <c r="A17422" s="62">
        <v>84101702</v>
      </c>
      <c r="B17422" s="63" t="s">
        <v>1048</v>
      </c>
    </row>
    <row r="17423" spans="1:2" x14ac:dyDescent="0.25">
      <c r="A17423" s="62">
        <v>84101703</v>
      </c>
      <c r="B17423" s="63" t="s">
        <v>10070</v>
      </c>
    </row>
    <row r="17424" spans="1:2" x14ac:dyDescent="0.25">
      <c r="A17424" s="62">
        <v>84101704</v>
      </c>
      <c r="B17424" s="63" t="s">
        <v>15567</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4201</v>
      </c>
    </row>
    <row r="17428" spans="1:2" x14ac:dyDescent="0.25">
      <c r="A17428" s="62">
        <v>84111503</v>
      </c>
      <c r="B17428" s="63" t="s">
        <v>9190</v>
      </c>
    </row>
    <row r="17429" spans="1:2" x14ac:dyDescent="0.25">
      <c r="A17429" s="62">
        <v>84111504</v>
      </c>
      <c r="B17429" s="63" t="s">
        <v>2172</v>
      </c>
    </row>
    <row r="17430" spans="1:2" x14ac:dyDescent="0.25">
      <c r="A17430" s="62">
        <v>84111505</v>
      </c>
      <c r="B17430" s="63" t="s">
        <v>648</v>
      </c>
    </row>
    <row r="17431" spans="1:2" x14ac:dyDescent="0.25">
      <c r="A17431" s="62">
        <v>84111506</v>
      </c>
      <c r="B17431" s="63" t="s">
        <v>6673</v>
      </c>
    </row>
    <row r="17432" spans="1:2" x14ac:dyDescent="0.25">
      <c r="A17432" s="62">
        <v>84111507</v>
      </c>
      <c r="B17432" s="63" t="s">
        <v>2587</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8037</v>
      </c>
    </row>
    <row r="17436" spans="1:2" x14ac:dyDescent="0.25">
      <c r="A17436" s="62">
        <v>84111701</v>
      </c>
      <c r="B17436" s="63" t="s">
        <v>9808</v>
      </c>
    </row>
    <row r="17437" spans="1:2" x14ac:dyDescent="0.25">
      <c r="A17437" s="62">
        <v>84111702</v>
      </c>
      <c r="B17437" s="63" t="s">
        <v>12097</v>
      </c>
    </row>
    <row r="17438" spans="1:2" x14ac:dyDescent="0.25">
      <c r="A17438" s="62">
        <v>84111703</v>
      </c>
      <c r="B17438" s="63" t="s">
        <v>3493</v>
      </c>
    </row>
    <row r="17439" spans="1:2" x14ac:dyDescent="0.25">
      <c r="A17439" s="62">
        <v>84111801</v>
      </c>
      <c r="B17439" s="63" t="s">
        <v>8520</v>
      </c>
    </row>
    <row r="17440" spans="1:2" x14ac:dyDescent="0.25">
      <c r="A17440" s="62">
        <v>84111802</v>
      </c>
      <c r="B17440" s="63" t="s">
        <v>3580</v>
      </c>
    </row>
    <row r="17441" spans="1:2" x14ac:dyDescent="0.25">
      <c r="A17441" s="62">
        <v>84121501</v>
      </c>
      <c r="B17441" s="63" t="s">
        <v>17651</v>
      </c>
    </row>
    <row r="17442" spans="1:2" x14ac:dyDescent="0.25">
      <c r="A17442" s="62">
        <v>84121502</v>
      </c>
      <c r="B17442" s="63" t="s">
        <v>4866</v>
      </c>
    </row>
    <row r="17443" spans="1:2" x14ac:dyDescent="0.25">
      <c r="A17443" s="62">
        <v>84121503</v>
      </c>
      <c r="B17443" s="63" t="s">
        <v>8115</v>
      </c>
    </row>
    <row r="17444" spans="1:2" x14ac:dyDescent="0.25">
      <c r="A17444" s="62">
        <v>84121504</v>
      </c>
      <c r="B17444" s="63" t="s">
        <v>5348</v>
      </c>
    </row>
    <row r="17445" spans="1:2" x14ac:dyDescent="0.25">
      <c r="A17445" s="62">
        <v>84121601</v>
      </c>
      <c r="B17445" s="63" t="s">
        <v>14182</v>
      </c>
    </row>
    <row r="17446" spans="1:2" x14ac:dyDescent="0.25">
      <c r="A17446" s="62">
        <v>84121602</v>
      </c>
      <c r="B17446" s="63" t="s">
        <v>7951</v>
      </c>
    </row>
    <row r="17447" spans="1:2" x14ac:dyDescent="0.25">
      <c r="A17447" s="62">
        <v>84121603</v>
      </c>
      <c r="B17447" s="63" t="s">
        <v>16825</v>
      </c>
    </row>
    <row r="17448" spans="1:2" x14ac:dyDescent="0.25">
      <c r="A17448" s="62">
        <v>84121604</v>
      </c>
      <c r="B17448" s="63" t="s">
        <v>8654</v>
      </c>
    </row>
    <row r="17449" spans="1:2" x14ac:dyDescent="0.25">
      <c r="A17449" s="62">
        <v>84121605</v>
      </c>
      <c r="B17449" s="63" t="s">
        <v>12975</v>
      </c>
    </row>
    <row r="17450" spans="1:2" x14ac:dyDescent="0.25">
      <c r="A17450" s="62">
        <v>84121606</v>
      </c>
      <c r="B17450" s="63" t="s">
        <v>8114</v>
      </c>
    </row>
    <row r="17451" spans="1:2" x14ac:dyDescent="0.25">
      <c r="A17451" s="62">
        <v>84121607</v>
      </c>
      <c r="B17451" s="63" t="s">
        <v>11302</v>
      </c>
    </row>
    <row r="17452" spans="1:2" x14ac:dyDescent="0.25">
      <c r="A17452" s="62">
        <v>84121701</v>
      </c>
      <c r="B17452" s="63" t="s">
        <v>18261</v>
      </c>
    </row>
    <row r="17453" spans="1:2" x14ac:dyDescent="0.25">
      <c r="A17453" s="62">
        <v>84121702</v>
      </c>
      <c r="B17453" s="63" t="s">
        <v>14388</v>
      </c>
    </row>
    <row r="17454" spans="1:2" x14ac:dyDescent="0.25">
      <c r="A17454" s="62">
        <v>84121703</v>
      </c>
      <c r="B17454" s="63" t="s">
        <v>12455</v>
      </c>
    </row>
    <row r="17455" spans="1:2" x14ac:dyDescent="0.25">
      <c r="A17455" s="62">
        <v>84121704</v>
      </c>
      <c r="B17455" s="63" t="s">
        <v>3646</v>
      </c>
    </row>
    <row r="17456" spans="1:2" x14ac:dyDescent="0.25">
      <c r="A17456" s="62">
        <v>84121705</v>
      </c>
      <c r="B17456" s="63" t="s">
        <v>14683</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8873</v>
      </c>
    </row>
    <row r="17460" spans="1:2" x14ac:dyDescent="0.25">
      <c r="A17460" s="62">
        <v>84121804</v>
      </c>
      <c r="B17460" s="63" t="s">
        <v>17397</v>
      </c>
    </row>
    <row r="17461" spans="1:2" x14ac:dyDescent="0.25">
      <c r="A17461" s="62">
        <v>84121805</v>
      </c>
      <c r="B17461" s="63" t="s">
        <v>3885</v>
      </c>
    </row>
    <row r="17462" spans="1:2" x14ac:dyDescent="0.25">
      <c r="A17462" s="62">
        <v>84121806</v>
      </c>
      <c r="B17462" s="63" t="s">
        <v>10979</v>
      </c>
    </row>
    <row r="17463" spans="1:2" x14ac:dyDescent="0.25">
      <c r="A17463" s="62">
        <v>84121901</v>
      </c>
      <c r="B17463" s="63" t="s">
        <v>5733</v>
      </c>
    </row>
    <row r="17464" spans="1:2" x14ac:dyDescent="0.25">
      <c r="A17464" s="62">
        <v>84121902</v>
      </c>
      <c r="B17464" s="63" t="s">
        <v>8025</v>
      </c>
    </row>
    <row r="17465" spans="1:2" x14ac:dyDescent="0.25">
      <c r="A17465" s="62">
        <v>84121903</v>
      </c>
      <c r="B17465" s="63" t="s">
        <v>16346</v>
      </c>
    </row>
    <row r="17466" spans="1:2" x14ac:dyDescent="0.25">
      <c r="A17466" s="62">
        <v>84122001</v>
      </c>
      <c r="B17466" s="63" t="s">
        <v>1284</v>
      </c>
    </row>
    <row r="17467" spans="1:2" x14ac:dyDescent="0.25">
      <c r="A17467" s="62">
        <v>84131501</v>
      </c>
      <c r="B17467" s="63" t="s">
        <v>5918</v>
      </c>
    </row>
    <row r="17468" spans="1:2" x14ac:dyDescent="0.25">
      <c r="A17468" s="62">
        <v>84131502</v>
      </c>
      <c r="B17468" s="63" t="s">
        <v>15629</v>
      </c>
    </row>
    <row r="17469" spans="1:2" x14ac:dyDescent="0.25">
      <c r="A17469" s="62">
        <v>84131503</v>
      </c>
      <c r="B17469" s="63" t="s">
        <v>10390</v>
      </c>
    </row>
    <row r="17470" spans="1:2" x14ac:dyDescent="0.25">
      <c r="A17470" s="62">
        <v>84131504</v>
      </c>
      <c r="B17470" s="63" t="s">
        <v>7894</v>
      </c>
    </row>
    <row r="17471" spans="1:2" x14ac:dyDescent="0.25">
      <c r="A17471" s="62">
        <v>84131505</v>
      </c>
      <c r="B17471" s="63" t="s">
        <v>5881</v>
      </c>
    </row>
    <row r="17472" spans="1:2" x14ac:dyDescent="0.25">
      <c r="A17472" s="62">
        <v>84131506</v>
      </c>
      <c r="B17472" s="63" t="s">
        <v>11683</v>
      </c>
    </row>
    <row r="17473" spans="1:2" x14ac:dyDescent="0.25">
      <c r="A17473" s="62">
        <v>84131507</v>
      </c>
      <c r="B17473" s="63" t="s">
        <v>13745</v>
      </c>
    </row>
    <row r="17474" spans="1:2" x14ac:dyDescent="0.25">
      <c r="A17474" s="62">
        <v>84131508</v>
      </c>
      <c r="B17474" s="63" t="s">
        <v>879</v>
      </c>
    </row>
    <row r="17475" spans="1:2" x14ac:dyDescent="0.25">
      <c r="A17475" s="62">
        <v>84131509</v>
      </c>
      <c r="B17475" s="63" t="s">
        <v>1240</v>
      </c>
    </row>
    <row r="17476" spans="1:2" x14ac:dyDescent="0.25">
      <c r="A17476" s="62">
        <v>84131510</v>
      </c>
      <c r="B17476" s="63" t="s">
        <v>12864</v>
      </c>
    </row>
    <row r="17477" spans="1:2" x14ac:dyDescent="0.25">
      <c r="A17477" s="62">
        <v>84131511</v>
      </c>
      <c r="B17477" s="63" t="s">
        <v>6911</v>
      </c>
    </row>
    <row r="17478" spans="1:2" x14ac:dyDescent="0.25">
      <c r="A17478" s="62">
        <v>84131512</v>
      </c>
      <c r="B17478" s="63" t="s">
        <v>1547</v>
      </c>
    </row>
    <row r="17479" spans="1:2" x14ac:dyDescent="0.25">
      <c r="A17479" s="62">
        <v>84131513</v>
      </c>
      <c r="B17479" s="63" t="s">
        <v>18248</v>
      </c>
    </row>
    <row r="17480" spans="1:2" x14ac:dyDescent="0.25">
      <c r="A17480" s="62">
        <v>84131514</v>
      </c>
      <c r="B17480" s="63" t="s">
        <v>7625</v>
      </c>
    </row>
    <row r="17481" spans="1:2" x14ac:dyDescent="0.25">
      <c r="A17481" s="62">
        <v>84131515</v>
      </c>
      <c r="B17481" s="63" t="s">
        <v>16277</v>
      </c>
    </row>
    <row r="17482" spans="1:2" x14ac:dyDescent="0.25">
      <c r="A17482" s="62">
        <v>84131516</v>
      </c>
      <c r="B17482" s="63" t="s">
        <v>4015</v>
      </c>
    </row>
    <row r="17483" spans="1:2" x14ac:dyDescent="0.25">
      <c r="A17483" s="62">
        <v>84131517</v>
      </c>
      <c r="B17483" s="63" t="s">
        <v>14922</v>
      </c>
    </row>
    <row r="17484" spans="1:2" x14ac:dyDescent="0.25">
      <c r="A17484" s="62">
        <v>84131601</v>
      </c>
      <c r="B17484" s="63" t="s">
        <v>8392</v>
      </c>
    </row>
    <row r="17485" spans="1:2" x14ac:dyDescent="0.25">
      <c r="A17485" s="62">
        <v>84131602</v>
      </c>
      <c r="B17485" s="63" t="s">
        <v>8953</v>
      </c>
    </row>
    <row r="17486" spans="1:2" x14ac:dyDescent="0.25">
      <c r="A17486" s="62">
        <v>84131603</v>
      </c>
      <c r="B17486" s="63" t="s">
        <v>13664</v>
      </c>
    </row>
    <row r="17487" spans="1:2" x14ac:dyDescent="0.25">
      <c r="A17487" s="62">
        <v>84131604</v>
      </c>
      <c r="B17487" s="63" t="s">
        <v>7563</v>
      </c>
    </row>
    <row r="17488" spans="1:2" x14ac:dyDescent="0.25">
      <c r="A17488" s="62">
        <v>84131605</v>
      </c>
      <c r="B17488" s="63" t="s">
        <v>5860</v>
      </c>
    </row>
    <row r="17489" spans="1:2" x14ac:dyDescent="0.25">
      <c r="A17489" s="62">
        <v>84131606</v>
      </c>
      <c r="B17489" s="63" t="s">
        <v>15435</v>
      </c>
    </row>
    <row r="17490" spans="1:2" x14ac:dyDescent="0.25">
      <c r="A17490" s="62">
        <v>84131607</v>
      </c>
      <c r="B17490" s="63" t="s">
        <v>8303</v>
      </c>
    </row>
    <row r="17491" spans="1:2" x14ac:dyDescent="0.25">
      <c r="A17491" s="62">
        <v>84131608</v>
      </c>
      <c r="B17491" s="63" t="s">
        <v>3649</v>
      </c>
    </row>
    <row r="17492" spans="1:2" x14ac:dyDescent="0.25">
      <c r="A17492" s="62">
        <v>84131609</v>
      </c>
      <c r="B17492" s="63" t="s">
        <v>2221</v>
      </c>
    </row>
    <row r="17493" spans="1:2" x14ac:dyDescent="0.25">
      <c r="A17493" s="62">
        <v>84131610</v>
      </c>
      <c r="B17493" s="63" t="s">
        <v>13384</v>
      </c>
    </row>
    <row r="17494" spans="1:2" x14ac:dyDescent="0.25">
      <c r="A17494" s="62">
        <v>84131701</v>
      </c>
      <c r="B17494" s="63" t="s">
        <v>4756</v>
      </c>
    </row>
    <row r="17495" spans="1:2" x14ac:dyDescent="0.25">
      <c r="A17495" s="62">
        <v>84131702</v>
      </c>
      <c r="B17495" s="63" t="s">
        <v>10668</v>
      </c>
    </row>
    <row r="17496" spans="1:2" x14ac:dyDescent="0.25">
      <c r="A17496" s="62">
        <v>84131801</v>
      </c>
      <c r="B17496" s="63" t="s">
        <v>16067</v>
      </c>
    </row>
    <row r="17497" spans="1:2" x14ac:dyDescent="0.25">
      <c r="A17497" s="62">
        <v>84131802</v>
      </c>
      <c r="B17497" s="63" t="s">
        <v>12936</v>
      </c>
    </row>
    <row r="17498" spans="1:2" x14ac:dyDescent="0.25">
      <c r="A17498" s="62">
        <v>84141501</v>
      </c>
      <c r="B17498" s="63" t="s">
        <v>8679</v>
      </c>
    </row>
    <row r="17499" spans="1:2" x14ac:dyDescent="0.25">
      <c r="A17499" s="62">
        <v>84141502</v>
      </c>
      <c r="B17499" s="63" t="s">
        <v>3032</v>
      </c>
    </row>
    <row r="17500" spans="1:2" x14ac:dyDescent="0.25">
      <c r="A17500" s="62">
        <v>84141503</v>
      </c>
      <c r="B17500" s="63" t="s">
        <v>18710</v>
      </c>
    </row>
    <row r="17501" spans="1:2" x14ac:dyDescent="0.25">
      <c r="A17501" s="62">
        <v>84141601</v>
      </c>
      <c r="B17501" s="63" t="s">
        <v>16425</v>
      </c>
    </row>
    <row r="17502" spans="1:2" x14ac:dyDescent="0.25">
      <c r="A17502" s="62">
        <v>84141602</v>
      </c>
      <c r="B17502" s="63" t="s">
        <v>4366</v>
      </c>
    </row>
    <row r="17503" spans="1:2" x14ac:dyDescent="0.25">
      <c r="A17503" s="62">
        <v>84141701</v>
      </c>
      <c r="B17503" s="63" t="s">
        <v>15212</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14908</v>
      </c>
    </row>
    <row r="17507" spans="1:2" x14ac:dyDescent="0.25">
      <c r="A17507" s="62">
        <v>85101503</v>
      </c>
      <c r="B17507" s="63" t="s">
        <v>1170</v>
      </c>
    </row>
    <row r="17508" spans="1:2" x14ac:dyDescent="0.25">
      <c r="A17508" s="62">
        <v>85101504</v>
      </c>
      <c r="B17508" s="63" t="s">
        <v>7939</v>
      </c>
    </row>
    <row r="17509" spans="1:2" x14ac:dyDescent="0.25">
      <c r="A17509" s="62">
        <v>85101505</v>
      </c>
      <c r="B17509" s="63" t="s">
        <v>18229</v>
      </c>
    </row>
    <row r="17510" spans="1:2" x14ac:dyDescent="0.25">
      <c r="A17510" s="62">
        <v>85101506</v>
      </c>
      <c r="B17510" s="63" t="s">
        <v>6471</v>
      </c>
    </row>
    <row r="17511" spans="1:2" x14ac:dyDescent="0.25">
      <c r="A17511" s="62">
        <v>85101507</v>
      </c>
      <c r="B17511" s="63" t="s">
        <v>13795</v>
      </c>
    </row>
    <row r="17512" spans="1:2" x14ac:dyDescent="0.25">
      <c r="A17512" s="62">
        <v>85101508</v>
      </c>
      <c r="B17512" s="63" t="s">
        <v>15217</v>
      </c>
    </row>
    <row r="17513" spans="1:2" x14ac:dyDescent="0.25">
      <c r="A17513" s="62">
        <v>85101509</v>
      </c>
      <c r="B17513" s="63" t="s">
        <v>3600</v>
      </c>
    </row>
    <row r="17514" spans="1:2" x14ac:dyDescent="0.25">
      <c r="A17514" s="62">
        <v>85101601</v>
      </c>
      <c r="B17514" s="63" t="s">
        <v>4031</v>
      </c>
    </row>
    <row r="17515" spans="1:2" x14ac:dyDescent="0.25">
      <c r="A17515" s="62">
        <v>85101602</v>
      </c>
      <c r="B17515" s="63" t="s">
        <v>5858</v>
      </c>
    </row>
    <row r="17516" spans="1:2" x14ac:dyDescent="0.25">
      <c r="A17516" s="62">
        <v>85101603</v>
      </c>
      <c r="B17516" s="63" t="s">
        <v>8882</v>
      </c>
    </row>
    <row r="17517" spans="1:2" x14ac:dyDescent="0.25">
      <c r="A17517" s="62">
        <v>85101604</v>
      </c>
      <c r="B17517" s="63" t="s">
        <v>4892</v>
      </c>
    </row>
    <row r="17518" spans="1:2" x14ac:dyDescent="0.25">
      <c r="A17518" s="62">
        <v>85101605</v>
      </c>
      <c r="B17518" s="63" t="s">
        <v>2410</v>
      </c>
    </row>
    <row r="17519" spans="1:2" x14ac:dyDescent="0.25">
      <c r="A17519" s="62">
        <v>85101701</v>
      </c>
      <c r="B17519" s="63" t="s">
        <v>8886</v>
      </c>
    </row>
    <row r="17520" spans="1:2" x14ac:dyDescent="0.25">
      <c r="A17520" s="62">
        <v>85101702</v>
      </c>
      <c r="B17520" s="63" t="s">
        <v>15052</v>
      </c>
    </row>
    <row r="17521" spans="1:2" x14ac:dyDescent="0.25">
      <c r="A17521" s="62">
        <v>85101703</v>
      </c>
      <c r="B17521" s="63" t="s">
        <v>5816</v>
      </c>
    </row>
    <row r="17522" spans="1:2" x14ac:dyDescent="0.25">
      <c r="A17522" s="62">
        <v>85101704</v>
      </c>
      <c r="B17522" s="63" t="s">
        <v>8429</v>
      </c>
    </row>
    <row r="17523" spans="1:2" x14ac:dyDescent="0.25">
      <c r="A17523" s="62">
        <v>85101705</v>
      </c>
      <c r="B17523" s="63" t="s">
        <v>532</v>
      </c>
    </row>
    <row r="17524" spans="1:2" x14ac:dyDescent="0.25">
      <c r="A17524" s="62">
        <v>85101706</v>
      </c>
      <c r="B17524" s="63" t="s">
        <v>15024</v>
      </c>
    </row>
    <row r="17525" spans="1:2" x14ac:dyDescent="0.25">
      <c r="A17525" s="62">
        <v>85101707</v>
      </c>
      <c r="B17525" s="63" t="s">
        <v>15345</v>
      </c>
    </row>
    <row r="17526" spans="1:2" x14ac:dyDescent="0.25">
      <c r="A17526" s="62">
        <v>85111501</v>
      </c>
      <c r="B17526" s="63" t="s">
        <v>2892</v>
      </c>
    </row>
    <row r="17527" spans="1:2" x14ac:dyDescent="0.25">
      <c r="A17527" s="62">
        <v>85111502</v>
      </c>
      <c r="B17527" s="63" t="s">
        <v>11500</v>
      </c>
    </row>
    <row r="17528" spans="1:2" x14ac:dyDescent="0.25">
      <c r="A17528" s="62">
        <v>85111503</v>
      </c>
      <c r="B17528" s="63" t="s">
        <v>13111</v>
      </c>
    </row>
    <row r="17529" spans="1:2" x14ac:dyDescent="0.25">
      <c r="A17529" s="62">
        <v>85111504</v>
      </c>
      <c r="B17529" s="63" t="s">
        <v>5794</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9289</v>
      </c>
    </row>
    <row r="17533" spans="1:2" x14ac:dyDescent="0.25">
      <c r="A17533" s="62">
        <v>85111508</v>
      </c>
      <c r="B17533" s="63" t="s">
        <v>5417</v>
      </c>
    </row>
    <row r="17534" spans="1:2" x14ac:dyDescent="0.25">
      <c r="A17534" s="62">
        <v>85111509</v>
      </c>
      <c r="B17534" s="63" t="s">
        <v>1106</v>
      </c>
    </row>
    <row r="17535" spans="1:2" x14ac:dyDescent="0.25">
      <c r="A17535" s="62">
        <v>85111510</v>
      </c>
      <c r="B17535" s="63" t="s">
        <v>5020</v>
      </c>
    </row>
    <row r="17536" spans="1:2" x14ac:dyDescent="0.25">
      <c r="A17536" s="62">
        <v>85111511</v>
      </c>
      <c r="B17536" s="63" t="s">
        <v>10626</v>
      </c>
    </row>
    <row r="17537" spans="1:2" x14ac:dyDescent="0.25">
      <c r="A17537" s="62">
        <v>85111512</v>
      </c>
      <c r="B17537" s="63" t="s">
        <v>14472</v>
      </c>
    </row>
    <row r="17538" spans="1:2" x14ac:dyDescent="0.25">
      <c r="A17538" s="62">
        <v>85111513</v>
      </c>
      <c r="B17538" s="63" t="s">
        <v>5252</v>
      </c>
    </row>
    <row r="17539" spans="1:2" x14ac:dyDescent="0.25">
      <c r="A17539" s="62">
        <v>85111514</v>
      </c>
      <c r="B17539" s="63" t="s">
        <v>18151</v>
      </c>
    </row>
    <row r="17540" spans="1:2" x14ac:dyDescent="0.25">
      <c r="A17540" s="62">
        <v>85111601</v>
      </c>
      <c r="B17540" s="63" t="s">
        <v>14496</v>
      </c>
    </row>
    <row r="17541" spans="1:2" x14ac:dyDescent="0.25">
      <c r="A17541" s="62">
        <v>85111602</v>
      </c>
      <c r="B17541" s="63" t="s">
        <v>9477</v>
      </c>
    </row>
    <row r="17542" spans="1:2" x14ac:dyDescent="0.25">
      <c r="A17542" s="62">
        <v>85111603</v>
      </c>
      <c r="B17542" s="63" t="s">
        <v>11776</v>
      </c>
    </row>
    <row r="17543" spans="1:2" x14ac:dyDescent="0.25">
      <c r="A17543" s="62">
        <v>85111604</v>
      </c>
      <c r="B17543" s="63" t="s">
        <v>16064</v>
      </c>
    </row>
    <row r="17544" spans="1:2" x14ac:dyDescent="0.25">
      <c r="A17544" s="62">
        <v>85111605</v>
      </c>
      <c r="B17544" s="63" t="s">
        <v>13887</v>
      </c>
    </row>
    <row r="17545" spans="1:2" x14ac:dyDescent="0.25">
      <c r="A17545" s="62">
        <v>85111606</v>
      </c>
      <c r="B17545" s="63" t="s">
        <v>369</v>
      </c>
    </row>
    <row r="17546" spans="1:2" x14ac:dyDescent="0.25">
      <c r="A17546" s="62">
        <v>85111607</v>
      </c>
      <c r="B17546" s="63" t="s">
        <v>7798</v>
      </c>
    </row>
    <row r="17547" spans="1:2" x14ac:dyDescent="0.25">
      <c r="A17547" s="62">
        <v>85111608</v>
      </c>
      <c r="B17547" s="63" t="s">
        <v>6137</v>
      </c>
    </row>
    <row r="17548" spans="1:2" x14ac:dyDescent="0.25">
      <c r="A17548" s="62">
        <v>85111609</v>
      </c>
      <c r="B17548" s="63" t="s">
        <v>7614</v>
      </c>
    </row>
    <row r="17549" spans="1:2" x14ac:dyDescent="0.25">
      <c r="A17549" s="62">
        <v>85111610</v>
      </c>
      <c r="B17549" s="63" t="s">
        <v>9820</v>
      </c>
    </row>
    <row r="17550" spans="1:2" x14ac:dyDescent="0.25">
      <c r="A17550" s="62">
        <v>85111611</v>
      </c>
      <c r="B17550" s="63" t="s">
        <v>16025</v>
      </c>
    </row>
    <row r="17551" spans="1:2" x14ac:dyDescent="0.25">
      <c r="A17551" s="62">
        <v>85111612</v>
      </c>
      <c r="B17551" s="63" t="s">
        <v>16345</v>
      </c>
    </row>
    <row r="17552" spans="1:2" x14ac:dyDescent="0.25">
      <c r="A17552" s="62">
        <v>85111613</v>
      </c>
      <c r="B17552" s="63" t="s">
        <v>17649</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6054</v>
      </c>
    </row>
    <row r="17556" spans="1:2" x14ac:dyDescent="0.25">
      <c r="A17556" s="62">
        <v>85111617</v>
      </c>
      <c r="B17556" s="63" t="s">
        <v>9219</v>
      </c>
    </row>
    <row r="17557" spans="1:2" x14ac:dyDescent="0.25">
      <c r="A17557" s="62">
        <v>85111701</v>
      </c>
      <c r="B17557" s="63" t="s">
        <v>11976</v>
      </c>
    </row>
    <row r="17558" spans="1:2" x14ac:dyDescent="0.25">
      <c r="A17558" s="62">
        <v>85111702</v>
      </c>
      <c r="B17558" s="63" t="s">
        <v>18003</v>
      </c>
    </row>
    <row r="17559" spans="1:2" x14ac:dyDescent="0.25">
      <c r="A17559" s="62">
        <v>85111703</v>
      </c>
      <c r="B17559" s="63" t="s">
        <v>13601</v>
      </c>
    </row>
    <row r="17560" spans="1:2" x14ac:dyDescent="0.25">
      <c r="A17560" s="62">
        <v>85111704</v>
      </c>
      <c r="B17560" s="63" t="s">
        <v>17591</v>
      </c>
    </row>
    <row r="17561" spans="1:2" x14ac:dyDescent="0.25">
      <c r="A17561" s="62">
        <v>85121501</v>
      </c>
      <c r="B17561" s="63" t="s">
        <v>3442</v>
      </c>
    </row>
    <row r="17562" spans="1:2" x14ac:dyDescent="0.25">
      <c r="A17562" s="62">
        <v>85121502</v>
      </c>
      <c r="B17562" s="63" t="s">
        <v>15043</v>
      </c>
    </row>
    <row r="17563" spans="1:2" x14ac:dyDescent="0.25">
      <c r="A17563" s="62">
        <v>85121503</v>
      </c>
      <c r="B17563" s="63" t="s">
        <v>8952</v>
      </c>
    </row>
    <row r="17564" spans="1:2" x14ac:dyDescent="0.25">
      <c r="A17564" s="62">
        <v>85121504</v>
      </c>
      <c r="B17564" s="63" t="s">
        <v>8487</v>
      </c>
    </row>
    <row r="17565" spans="1:2" x14ac:dyDescent="0.25">
      <c r="A17565" s="62">
        <v>85121601</v>
      </c>
      <c r="B17565" s="63" t="s">
        <v>2878</v>
      </c>
    </row>
    <row r="17566" spans="1:2" x14ac:dyDescent="0.25">
      <c r="A17566" s="62">
        <v>85121602</v>
      </c>
      <c r="B17566" s="63" t="s">
        <v>18666</v>
      </c>
    </row>
    <row r="17567" spans="1:2" x14ac:dyDescent="0.25">
      <c r="A17567" s="62">
        <v>85121603</v>
      </c>
      <c r="B17567" s="63" t="s">
        <v>4905</v>
      </c>
    </row>
    <row r="17568" spans="1:2" x14ac:dyDescent="0.25">
      <c r="A17568" s="62">
        <v>85121604</v>
      </c>
      <c r="B17568" s="63" t="s">
        <v>11384</v>
      </c>
    </row>
    <row r="17569" spans="1:2" x14ac:dyDescent="0.25">
      <c r="A17569" s="62">
        <v>85121605</v>
      </c>
      <c r="B17569" s="63" t="s">
        <v>13412</v>
      </c>
    </row>
    <row r="17570" spans="1:2" x14ac:dyDescent="0.25">
      <c r="A17570" s="62">
        <v>85121606</v>
      </c>
      <c r="B17570" s="63" t="s">
        <v>1819</v>
      </c>
    </row>
    <row r="17571" spans="1:2" x14ac:dyDescent="0.25">
      <c r="A17571" s="62">
        <v>85121607</v>
      </c>
      <c r="B17571" s="63" t="s">
        <v>6696</v>
      </c>
    </row>
    <row r="17572" spans="1:2" x14ac:dyDescent="0.25">
      <c r="A17572" s="62">
        <v>85121608</v>
      </c>
      <c r="B17572" s="63" t="s">
        <v>13612</v>
      </c>
    </row>
    <row r="17573" spans="1:2" x14ac:dyDescent="0.25">
      <c r="A17573" s="62">
        <v>85121609</v>
      </c>
      <c r="B17573" s="63" t="s">
        <v>1393</v>
      </c>
    </row>
    <row r="17574" spans="1:2" x14ac:dyDescent="0.25">
      <c r="A17574" s="62">
        <v>85121610</v>
      </c>
      <c r="B17574" s="63" t="s">
        <v>8272</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16758</v>
      </c>
    </row>
    <row r="17578" spans="1:2" x14ac:dyDescent="0.25">
      <c r="A17578" s="62">
        <v>85121614</v>
      </c>
      <c r="B17578" s="63" t="s">
        <v>15557</v>
      </c>
    </row>
    <row r="17579" spans="1:2" x14ac:dyDescent="0.25">
      <c r="A17579" s="62">
        <v>85121701</v>
      </c>
      <c r="B17579" s="63" t="s">
        <v>15894</v>
      </c>
    </row>
    <row r="17580" spans="1:2" x14ac:dyDescent="0.25">
      <c r="A17580" s="62">
        <v>85121702</v>
      </c>
      <c r="B17580" s="63" t="s">
        <v>8164</v>
      </c>
    </row>
    <row r="17581" spans="1:2" x14ac:dyDescent="0.25">
      <c r="A17581" s="62">
        <v>85121703</v>
      </c>
      <c r="B17581" s="63" t="s">
        <v>6088</v>
      </c>
    </row>
    <row r="17582" spans="1:2" x14ac:dyDescent="0.25">
      <c r="A17582" s="62">
        <v>85121704</v>
      </c>
      <c r="B17582" s="63" t="s">
        <v>5619</v>
      </c>
    </row>
    <row r="17583" spans="1:2" x14ac:dyDescent="0.25">
      <c r="A17583" s="62">
        <v>85121705</v>
      </c>
      <c r="B17583" s="63" t="s">
        <v>1801</v>
      </c>
    </row>
    <row r="17584" spans="1:2" x14ac:dyDescent="0.25">
      <c r="A17584" s="62">
        <v>85121706</v>
      </c>
      <c r="B17584" s="63" t="s">
        <v>14230</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16440</v>
      </c>
    </row>
    <row r="17588" spans="1:2" x14ac:dyDescent="0.25">
      <c r="A17588" s="62">
        <v>85121804</v>
      </c>
      <c r="B17588" s="63" t="s">
        <v>11836</v>
      </c>
    </row>
    <row r="17589" spans="1:2" x14ac:dyDescent="0.25">
      <c r="A17589" s="62">
        <v>85121805</v>
      </c>
      <c r="B17589" s="63" t="s">
        <v>6686</v>
      </c>
    </row>
    <row r="17590" spans="1:2" x14ac:dyDescent="0.25">
      <c r="A17590" s="62">
        <v>85121806</v>
      </c>
      <c r="B17590" s="63" t="s">
        <v>18080</v>
      </c>
    </row>
    <row r="17591" spans="1:2" x14ac:dyDescent="0.25">
      <c r="A17591" s="62">
        <v>85121807</v>
      </c>
      <c r="B17591" s="63" t="s">
        <v>2669</v>
      </c>
    </row>
    <row r="17592" spans="1:2" x14ac:dyDescent="0.25">
      <c r="A17592" s="62">
        <v>85121808</v>
      </c>
      <c r="B17592" s="63" t="s">
        <v>15876</v>
      </c>
    </row>
    <row r="17593" spans="1:2" x14ac:dyDescent="0.25">
      <c r="A17593" s="62">
        <v>85121809</v>
      </c>
      <c r="B17593" s="63" t="s">
        <v>12496</v>
      </c>
    </row>
    <row r="17594" spans="1:2" x14ac:dyDescent="0.25">
      <c r="A17594" s="62">
        <v>85121810</v>
      </c>
      <c r="B17594" s="63" t="s">
        <v>4853</v>
      </c>
    </row>
    <row r="17595" spans="1:2" x14ac:dyDescent="0.25">
      <c r="A17595" s="62">
        <v>85121901</v>
      </c>
      <c r="B17595" s="63" t="s">
        <v>12738</v>
      </c>
    </row>
    <row r="17596" spans="1:2" x14ac:dyDescent="0.25">
      <c r="A17596" s="62">
        <v>85121902</v>
      </c>
      <c r="B17596" s="63" t="s">
        <v>1039</v>
      </c>
    </row>
    <row r="17597" spans="1:2" x14ac:dyDescent="0.25">
      <c r="A17597" s="62">
        <v>85122001</v>
      </c>
      <c r="B17597" s="63" t="s">
        <v>12916</v>
      </c>
    </row>
    <row r="17598" spans="1:2" x14ac:dyDescent="0.25">
      <c r="A17598" s="62">
        <v>85122002</v>
      </c>
      <c r="B17598" s="63" t="s">
        <v>8538</v>
      </c>
    </row>
    <row r="17599" spans="1:2" x14ac:dyDescent="0.25">
      <c r="A17599" s="62">
        <v>85122003</v>
      </c>
      <c r="B17599" s="63" t="s">
        <v>14287</v>
      </c>
    </row>
    <row r="17600" spans="1:2" x14ac:dyDescent="0.25">
      <c r="A17600" s="62">
        <v>85122004</v>
      </c>
      <c r="B17600" s="63" t="s">
        <v>8171</v>
      </c>
    </row>
    <row r="17601" spans="1:2" x14ac:dyDescent="0.25">
      <c r="A17601" s="62">
        <v>85122005</v>
      </c>
      <c r="B17601" s="63" t="s">
        <v>4430</v>
      </c>
    </row>
    <row r="17602" spans="1:2" x14ac:dyDescent="0.25">
      <c r="A17602" s="62">
        <v>85122101</v>
      </c>
      <c r="B17602" s="63" t="s">
        <v>7925</v>
      </c>
    </row>
    <row r="17603" spans="1:2" x14ac:dyDescent="0.25">
      <c r="A17603" s="62">
        <v>85122102</v>
      </c>
      <c r="B17603" s="63" t="s">
        <v>3056</v>
      </c>
    </row>
    <row r="17604" spans="1:2" x14ac:dyDescent="0.25">
      <c r="A17604" s="62">
        <v>85122103</v>
      </c>
      <c r="B17604" s="63" t="s">
        <v>5212</v>
      </c>
    </row>
    <row r="17605" spans="1:2" x14ac:dyDescent="0.25">
      <c r="A17605" s="62">
        <v>85122104</v>
      </c>
      <c r="B17605" s="63" t="s">
        <v>15076</v>
      </c>
    </row>
    <row r="17606" spans="1:2" x14ac:dyDescent="0.25">
      <c r="A17606" s="62">
        <v>85122105</v>
      </c>
      <c r="B17606" s="63" t="s">
        <v>3155</v>
      </c>
    </row>
    <row r="17607" spans="1:2" x14ac:dyDescent="0.25">
      <c r="A17607" s="62">
        <v>85122106</v>
      </c>
      <c r="B17607" s="63" t="s">
        <v>16494</v>
      </c>
    </row>
    <row r="17608" spans="1:2" x14ac:dyDescent="0.25">
      <c r="A17608" s="62">
        <v>85122107</v>
      </c>
      <c r="B17608" s="63" t="s">
        <v>7054</v>
      </c>
    </row>
    <row r="17609" spans="1:2" x14ac:dyDescent="0.25">
      <c r="A17609" s="62">
        <v>85122108</v>
      </c>
      <c r="B17609" s="63" t="s">
        <v>13966</v>
      </c>
    </row>
    <row r="17610" spans="1:2" x14ac:dyDescent="0.25">
      <c r="A17610" s="62">
        <v>85122109</v>
      </c>
      <c r="B17610" s="63" t="s">
        <v>9672</v>
      </c>
    </row>
    <row r="17611" spans="1:2" x14ac:dyDescent="0.25">
      <c r="A17611" s="62">
        <v>85122201</v>
      </c>
      <c r="B17611" s="63" t="s">
        <v>12282</v>
      </c>
    </row>
    <row r="17612" spans="1:2" x14ac:dyDescent="0.25">
      <c r="A17612" s="62">
        <v>85131501</v>
      </c>
      <c r="B17612" s="63" t="s">
        <v>3511</v>
      </c>
    </row>
    <row r="17613" spans="1:2" x14ac:dyDescent="0.25">
      <c r="A17613" s="62">
        <v>85131502</v>
      </c>
      <c r="B17613" s="63" t="s">
        <v>1330</v>
      </c>
    </row>
    <row r="17614" spans="1:2" x14ac:dyDescent="0.25">
      <c r="A17614" s="62">
        <v>85131503</v>
      </c>
      <c r="B17614" s="63" t="s">
        <v>15166</v>
      </c>
    </row>
    <row r="17615" spans="1:2" x14ac:dyDescent="0.25">
      <c r="A17615" s="62">
        <v>85131504</v>
      </c>
      <c r="B17615" s="63" t="s">
        <v>10644</v>
      </c>
    </row>
    <row r="17616" spans="1:2" x14ac:dyDescent="0.25">
      <c r="A17616" s="62">
        <v>85131505</v>
      </c>
      <c r="B17616" s="63" t="s">
        <v>4070</v>
      </c>
    </row>
    <row r="17617" spans="1:2" x14ac:dyDescent="0.25">
      <c r="A17617" s="62">
        <v>85131601</v>
      </c>
      <c r="B17617" s="63" t="s">
        <v>11839</v>
      </c>
    </row>
    <row r="17618" spans="1:2" x14ac:dyDescent="0.25">
      <c r="A17618" s="62">
        <v>85131602</v>
      </c>
      <c r="B17618" s="63" t="s">
        <v>9149</v>
      </c>
    </row>
    <row r="17619" spans="1:2" x14ac:dyDescent="0.25">
      <c r="A17619" s="62">
        <v>85131603</v>
      </c>
      <c r="B17619" s="63" t="s">
        <v>5766</v>
      </c>
    </row>
    <row r="17620" spans="1:2" x14ac:dyDescent="0.25">
      <c r="A17620" s="62">
        <v>85131604</v>
      </c>
      <c r="B17620" s="63" t="s">
        <v>11569</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2196</v>
      </c>
    </row>
    <row r="17624" spans="1:2" x14ac:dyDescent="0.25">
      <c r="A17624" s="62">
        <v>85131704</v>
      </c>
      <c r="B17624" s="63" t="s">
        <v>1326</v>
      </c>
    </row>
    <row r="17625" spans="1:2" x14ac:dyDescent="0.25">
      <c r="A17625" s="62">
        <v>85131705</v>
      </c>
      <c r="B17625" s="63" t="s">
        <v>9721</v>
      </c>
    </row>
    <row r="17626" spans="1:2" x14ac:dyDescent="0.25">
      <c r="A17626" s="62">
        <v>85131706</v>
      </c>
      <c r="B17626" s="63" t="s">
        <v>15915</v>
      </c>
    </row>
    <row r="17627" spans="1:2" x14ac:dyDescent="0.25">
      <c r="A17627" s="62">
        <v>85131707</v>
      </c>
      <c r="B17627" s="63" t="s">
        <v>6339</v>
      </c>
    </row>
    <row r="17628" spans="1:2" x14ac:dyDescent="0.25">
      <c r="A17628" s="62">
        <v>85131708</v>
      </c>
      <c r="B17628" s="63" t="s">
        <v>5709</v>
      </c>
    </row>
    <row r="17629" spans="1:2" x14ac:dyDescent="0.25">
      <c r="A17629" s="62">
        <v>85131709</v>
      </c>
      <c r="B17629" s="63" t="s">
        <v>1033</v>
      </c>
    </row>
    <row r="17630" spans="1:2" x14ac:dyDescent="0.25">
      <c r="A17630" s="62">
        <v>85131710</v>
      </c>
      <c r="B17630" s="63" t="s">
        <v>2842</v>
      </c>
    </row>
    <row r="17631" spans="1:2" x14ac:dyDescent="0.25">
      <c r="A17631" s="62">
        <v>85131711</v>
      </c>
      <c r="B17631" s="63" t="s">
        <v>6516</v>
      </c>
    </row>
    <row r="17632" spans="1:2" x14ac:dyDescent="0.25">
      <c r="A17632" s="62">
        <v>85131712</v>
      </c>
      <c r="B17632" s="63" t="s">
        <v>2675</v>
      </c>
    </row>
    <row r="17633" spans="1:2" x14ac:dyDescent="0.25">
      <c r="A17633" s="62">
        <v>85131713</v>
      </c>
      <c r="B17633" s="63" t="s">
        <v>3947</v>
      </c>
    </row>
    <row r="17634" spans="1:2" x14ac:dyDescent="0.25">
      <c r="A17634" s="62">
        <v>85141501</v>
      </c>
      <c r="B17634" s="63" t="s">
        <v>12054</v>
      </c>
    </row>
    <row r="17635" spans="1:2" x14ac:dyDescent="0.25">
      <c r="A17635" s="62">
        <v>85141502</v>
      </c>
      <c r="B17635" s="63" t="s">
        <v>9525</v>
      </c>
    </row>
    <row r="17636" spans="1:2" x14ac:dyDescent="0.25">
      <c r="A17636" s="62">
        <v>85141503</v>
      </c>
      <c r="B17636" s="63" t="s">
        <v>9816</v>
      </c>
    </row>
    <row r="17637" spans="1:2" x14ac:dyDescent="0.25">
      <c r="A17637" s="62">
        <v>85141504</v>
      </c>
      <c r="B17637" s="63" t="s">
        <v>1423</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2245</v>
      </c>
    </row>
    <row r="17641" spans="1:2" x14ac:dyDescent="0.25">
      <c r="A17641" s="62">
        <v>85141701</v>
      </c>
      <c r="B17641" s="63" t="s">
        <v>10146</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16086</v>
      </c>
    </row>
    <row r="17645" spans="1:2" x14ac:dyDescent="0.25">
      <c r="A17645" s="62">
        <v>85151503</v>
      </c>
      <c r="B17645" s="63" t="s">
        <v>14986</v>
      </c>
    </row>
    <row r="17646" spans="1:2" x14ac:dyDescent="0.25">
      <c r="A17646" s="62">
        <v>85151504</v>
      </c>
      <c r="B17646" s="63" t="s">
        <v>15468</v>
      </c>
    </row>
    <row r="17647" spans="1:2" x14ac:dyDescent="0.25">
      <c r="A17647" s="62">
        <v>85151505</v>
      </c>
      <c r="B17647" s="63" t="s">
        <v>9793</v>
      </c>
    </row>
    <row r="17648" spans="1:2" x14ac:dyDescent="0.25">
      <c r="A17648" s="62">
        <v>85151506</v>
      </c>
      <c r="B17648" s="63" t="s">
        <v>15373</v>
      </c>
    </row>
    <row r="17649" spans="1:2" x14ac:dyDescent="0.25">
      <c r="A17649" s="62">
        <v>85151507</v>
      </c>
      <c r="B17649" s="63" t="s">
        <v>10167</v>
      </c>
    </row>
    <row r="17650" spans="1:2" x14ac:dyDescent="0.25">
      <c r="A17650" s="62">
        <v>85151508</v>
      </c>
      <c r="B17650" s="63" t="s">
        <v>6664</v>
      </c>
    </row>
    <row r="17651" spans="1:2" x14ac:dyDescent="0.25">
      <c r="A17651" s="62">
        <v>85151509</v>
      </c>
      <c r="B17651" s="63" t="s">
        <v>2928</v>
      </c>
    </row>
    <row r="17652" spans="1:2" x14ac:dyDescent="0.25">
      <c r="A17652" s="62">
        <v>85151601</v>
      </c>
      <c r="B17652" s="63" t="s">
        <v>695</v>
      </c>
    </row>
    <row r="17653" spans="1:2" x14ac:dyDescent="0.25">
      <c r="A17653" s="62">
        <v>85151602</v>
      </c>
      <c r="B17653" s="63" t="s">
        <v>7139</v>
      </c>
    </row>
    <row r="17654" spans="1:2" x14ac:dyDescent="0.25">
      <c r="A17654" s="62">
        <v>85151603</v>
      </c>
      <c r="B17654" s="63" t="s">
        <v>823</v>
      </c>
    </row>
    <row r="17655" spans="1:2" x14ac:dyDescent="0.25">
      <c r="A17655" s="62">
        <v>85151604</v>
      </c>
      <c r="B17655" s="63" t="s">
        <v>3335</v>
      </c>
    </row>
    <row r="17656" spans="1:2" x14ac:dyDescent="0.25">
      <c r="A17656" s="62">
        <v>85151605</v>
      </c>
      <c r="B17656" s="63" t="s">
        <v>10201</v>
      </c>
    </row>
    <row r="17657" spans="1:2" x14ac:dyDescent="0.25">
      <c r="A17657" s="62">
        <v>85151606</v>
      </c>
      <c r="B17657" s="63" t="s">
        <v>1645</v>
      </c>
    </row>
    <row r="17658" spans="1:2" x14ac:dyDescent="0.25">
      <c r="A17658" s="62">
        <v>85151607</v>
      </c>
      <c r="B17658" s="63" t="s">
        <v>10821</v>
      </c>
    </row>
    <row r="17659" spans="1:2" x14ac:dyDescent="0.25">
      <c r="A17659" s="62">
        <v>85151701</v>
      </c>
      <c r="B17659" s="63" t="s">
        <v>6120</v>
      </c>
    </row>
    <row r="17660" spans="1:2" x14ac:dyDescent="0.25">
      <c r="A17660" s="62">
        <v>85151702</v>
      </c>
      <c r="B17660" s="63" t="s">
        <v>1915</v>
      </c>
    </row>
    <row r="17661" spans="1:2" x14ac:dyDescent="0.25">
      <c r="A17661" s="62">
        <v>85151703</v>
      </c>
      <c r="B17661" s="63" t="s">
        <v>7955</v>
      </c>
    </row>
    <row r="17662" spans="1:2" x14ac:dyDescent="0.25">
      <c r="A17662" s="62">
        <v>85151704</v>
      </c>
      <c r="B17662" s="63" t="s">
        <v>4337</v>
      </c>
    </row>
    <row r="17663" spans="1:2" x14ac:dyDescent="0.25">
      <c r="A17663" s="62">
        <v>85151705</v>
      </c>
      <c r="B17663" s="63" t="s">
        <v>9662</v>
      </c>
    </row>
    <row r="17664" spans="1:2" x14ac:dyDescent="0.25">
      <c r="A17664" s="62">
        <v>86101501</v>
      </c>
      <c r="B17664" s="63" t="s">
        <v>17244</v>
      </c>
    </row>
    <row r="17665" spans="1:2" x14ac:dyDescent="0.25">
      <c r="A17665" s="62">
        <v>86101502</v>
      </c>
      <c r="B17665" s="63" t="s">
        <v>9807</v>
      </c>
    </row>
    <row r="17666" spans="1:2" x14ac:dyDescent="0.25">
      <c r="A17666" s="62">
        <v>86101503</v>
      </c>
      <c r="B17666" s="63" t="s">
        <v>1687</v>
      </c>
    </row>
    <row r="17667" spans="1:2" x14ac:dyDescent="0.25">
      <c r="A17667" s="62">
        <v>86101504</v>
      </c>
      <c r="B17667" s="63" t="s">
        <v>2504</v>
      </c>
    </row>
    <row r="17668" spans="1:2" x14ac:dyDescent="0.25">
      <c r="A17668" s="62">
        <v>86101505</v>
      </c>
      <c r="B17668" s="63" t="s">
        <v>2367</v>
      </c>
    </row>
    <row r="17669" spans="1:2" x14ac:dyDescent="0.25">
      <c r="A17669" s="62">
        <v>86101506</v>
      </c>
      <c r="B17669" s="63" t="s">
        <v>11178</v>
      </c>
    </row>
    <row r="17670" spans="1:2" x14ac:dyDescent="0.25">
      <c r="A17670" s="62">
        <v>86101507</v>
      </c>
      <c r="B17670" s="63" t="s">
        <v>9406</v>
      </c>
    </row>
    <row r="17671" spans="1:2" x14ac:dyDescent="0.25">
      <c r="A17671" s="62">
        <v>86101508</v>
      </c>
      <c r="B17671" s="63" t="s">
        <v>13921</v>
      </c>
    </row>
    <row r="17672" spans="1:2" x14ac:dyDescent="0.25">
      <c r="A17672" s="62">
        <v>86101509</v>
      </c>
      <c r="B17672" s="63" t="s">
        <v>9327</v>
      </c>
    </row>
    <row r="17673" spans="1:2" x14ac:dyDescent="0.25">
      <c r="A17673" s="62">
        <v>86101601</v>
      </c>
      <c r="B17673" s="63" t="s">
        <v>4704</v>
      </c>
    </row>
    <row r="17674" spans="1:2" x14ac:dyDescent="0.25">
      <c r="A17674" s="62">
        <v>86101602</v>
      </c>
      <c r="B17674" s="63" t="s">
        <v>9202</v>
      </c>
    </row>
    <row r="17675" spans="1:2" x14ac:dyDescent="0.25">
      <c r="A17675" s="62">
        <v>86101603</v>
      </c>
      <c r="B17675" s="63" t="s">
        <v>16127</v>
      </c>
    </row>
    <row r="17676" spans="1:2" x14ac:dyDescent="0.25">
      <c r="A17676" s="62">
        <v>86101604</v>
      </c>
      <c r="B17676" s="63" t="s">
        <v>16916</v>
      </c>
    </row>
    <row r="17677" spans="1:2" x14ac:dyDescent="0.25">
      <c r="A17677" s="62">
        <v>86101605</v>
      </c>
      <c r="B17677" s="63" t="s">
        <v>12576</v>
      </c>
    </row>
    <row r="17678" spans="1:2" x14ac:dyDescent="0.25">
      <c r="A17678" s="62">
        <v>86101606</v>
      </c>
      <c r="B17678" s="63" t="s">
        <v>10701</v>
      </c>
    </row>
    <row r="17679" spans="1:2" x14ac:dyDescent="0.25">
      <c r="A17679" s="62">
        <v>86101607</v>
      </c>
      <c r="B17679" s="63" t="s">
        <v>11430</v>
      </c>
    </row>
    <row r="17680" spans="1:2" x14ac:dyDescent="0.25">
      <c r="A17680" s="62">
        <v>86101608</v>
      </c>
      <c r="B17680" s="63" t="s">
        <v>1577</v>
      </c>
    </row>
    <row r="17681" spans="1:2" x14ac:dyDescent="0.25">
      <c r="A17681" s="62">
        <v>86101609</v>
      </c>
      <c r="B17681" s="63" t="s">
        <v>3504</v>
      </c>
    </row>
    <row r="17682" spans="1:2" x14ac:dyDescent="0.25">
      <c r="A17682" s="62">
        <v>86101610</v>
      </c>
      <c r="B17682" s="63" t="s">
        <v>6098</v>
      </c>
    </row>
    <row r="17683" spans="1:2" x14ac:dyDescent="0.25">
      <c r="A17683" s="62">
        <v>86101701</v>
      </c>
      <c r="B17683" s="63" t="s">
        <v>2550</v>
      </c>
    </row>
    <row r="17684" spans="1:2" x14ac:dyDescent="0.25">
      <c r="A17684" s="62">
        <v>86101702</v>
      </c>
      <c r="B17684" s="63" t="s">
        <v>2395</v>
      </c>
    </row>
    <row r="17685" spans="1:2" x14ac:dyDescent="0.25">
      <c r="A17685" s="62">
        <v>86101703</v>
      </c>
      <c r="B17685" s="63" t="s">
        <v>10343</v>
      </c>
    </row>
    <row r="17686" spans="1:2" x14ac:dyDescent="0.25">
      <c r="A17686" s="62">
        <v>86101704</v>
      </c>
      <c r="B17686" s="63" t="s">
        <v>13184</v>
      </c>
    </row>
    <row r="17687" spans="1:2" x14ac:dyDescent="0.25">
      <c r="A17687" s="62">
        <v>86101705</v>
      </c>
      <c r="B17687" s="63" t="s">
        <v>10992</v>
      </c>
    </row>
    <row r="17688" spans="1:2" x14ac:dyDescent="0.25">
      <c r="A17688" s="62">
        <v>86101706</v>
      </c>
      <c r="B17688" s="63" t="s">
        <v>12581</v>
      </c>
    </row>
    <row r="17689" spans="1:2" x14ac:dyDescent="0.25">
      <c r="A17689" s="62">
        <v>86101707</v>
      </c>
      <c r="B17689" s="63" t="s">
        <v>5369</v>
      </c>
    </row>
    <row r="17690" spans="1:2" x14ac:dyDescent="0.25">
      <c r="A17690" s="62">
        <v>86101708</v>
      </c>
      <c r="B17690" s="63" t="s">
        <v>2068</v>
      </c>
    </row>
    <row r="17691" spans="1:2" x14ac:dyDescent="0.25">
      <c r="A17691" s="62">
        <v>86101709</v>
      </c>
      <c r="B17691" s="63" t="s">
        <v>3713</v>
      </c>
    </row>
    <row r="17692" spans="1:2" x14ac:dyDescent="0.25">
      <c r="A17692" s="62">
        <v>86101710</v>
      </c>
      <c r="B17692" s="63" t="s">
        <v>15952</v>
      </c>
    </row>
    <row r="17693" spans="1:2" x14ac:dyDescent="0.25">
      <c r="A17693" s="62">
        <v>86101711</v>
      </c>
      <c r="B17693" s="63" t="s">
        <v>2855</v>
      </c>
    </row>
    <row r="17694" spans="1:2" x14ac:dyDescent="0.25">
      <c r="A17694" s="62">
        <v>86101712</v>
      </c>
      <c r="B17694" s="63" t="s">
        <v>3363</v>
      </c>
    </row>
    <row r="17695" spans="1:2" x14ac:dyDescent="0.25">
      <c r="A17695" s="62">
        <v>86101713</v>
      </c>
      <c r="B17695" s="63" t="s">
        <v>5489</v>
      </c>
    </row>
    <row r="17696" spans="1:2" x14ac:dyDescent="0.25">
      <c r="A17696" s="62">
        <v>86101714</v>
      </c>
      <c r="B17696" s="63" t="s">
        <v>15934</v>
      </c>
    </row>
    <row r="17697" spans="1:2" x14ac:dyDescent="0.25">
      <c r="A17697" s="62">
        <v>86101715</v>
      </c>
      <c r="B17697" s="63" t="s">
        <v>15977</v>
      </c>
    </row>
    <row r="17698" spans="1:2" x14ac:dyDescent="0.25">
      <c r="A17698" s="62">
        <v>86101716</v>
      </c>
      <c r="B17698" s="63" t="s">
        <v>16216</v>
      </c>
    </row>
    <row r="17699" spans="1:2" x14ac:dyDescent="0.25">
      <c r="A17699" s="62">
        <v>86101801</v>
      </c>
      <c r="B17699" s="63" t="s">
        <v>9510</v>
      </c>
    </row>
    <row r="17700" spans="1:2" x14ac:dyDescent="0.25">
      <c r="A17700" s="62">
        <v>86101802</v>
      </c>
      <c r="B17700" s="63" t="s">
        <v>7938</v>
      </c>
    </row>
    <row r="17701" spans="1:2" x14ac:dyDescent="0.25">
      <c r="A17701" s="62">
        <v>86101803</v>
      </c>
      <c r="B17701" s="63" t="s">
        <v>10282</v>
      </c>
    </row>
    <row r="17702" spans="1:2" x14ac:dyDescent="0.25">
      <c r="A17702" s="62">
        <v>86101804</v>
      </c>
      <c r="B17702" s="63" t="s">
        <v>2356</v>
      </c>
    </row>
    <row r="17703" spans="1:2" x14ac:dyDescent="0.25">
      <c r="A17703" s="62">
        <v>86101805</v>
      </c>
      <c r="B17703" s="63" t="s">
        <v>2434</v>
      </c>
    </row>
    <row r="17704" spans="1:2" x14ac:dyDescent="0.25">
      <c r="A17704" s="62">
        <v>86101806</v>
      </c>
      <c r="B17704" s="63" t="s">
        <v>3279</v>
      </c>
    </row>
    <row r="17705" spans="1:2" x14ac:dyDescent="0.25">
      <c r="A17705" s="62">
        <v>86101807</v>
      </c>
      <c r="B17705" s="63" t="s">
        <v>12746</v>
      </c>
    </row>
    <row r="17706" spans="1:2" x14ac:dyDescent="0.25">
      <c r="A17706" s="62">
        <v>86101808</v>
      </c>
      <c r="B17706" s="63" t="s">
        <v>13512</v>
      </c>
    </row>
    <row r="17707" spans="1:2" x14ac:dyDescent="0.25">
      <c r="A17707" s="62">
        <v>86101809</v>
      </c>
      <c r="B17707" s="63" t="s">
        <v>4623</v>
      </c>
    </row>
    <row r="17708" spans="1:2" x14ac:dyDescent="0.25">
      <c r="A17708" s="62">
        <v>86111501</v>
      </c>
      <c r="B17708" s="63" t="s">
        <v>12008</v>
      </c>
    </row>
    <row r="17709" spans="1:2" x14ac:dyDescent="0.25">
      <c r="A17709" s="62">
        <v>86111502</v>
      </c>
      <c r="B17709" s="63" t="s">
        <v>11687</v>
      </c>
    </row>
    <row r="17710" spans="1:2" x14ac:dyDescent="0.25">
      <c r="A17710" s="62">
        <v>86111503</v>
      </c>
      <c r="B17710" s="63" t="s">
        <v>4708</v>
      </c>
    </row>
    <row r="17711" spans="1:2" x14ac:dyDescent="0.25">
      <c r="A17711" s="62">
        <v>86111504</v>
      </c>
      <c r="B17711" s="63" t="s">
        <v>1220</v>
      </c>
    </row>
    <row r="17712" spans="1:2" x14ac:dyDescent="0.25">
      <c r="A17712" s="62">
        <v>86111505</v>
      </c>
      <c r="B17712" s="63" t="s">
        <v>4511</v>
      </c>
    </row>
    <row r="17713" spans="1:2" x14ac:dyDescent="0.25">
      <c r="A17713" s="62">
        <v>86111601</v>
      </c>
      <c r="B17713" s="63" t="s">
        <v>8145</v>
      </c>
    </row>
    <row r="17714" spans="1:2" x14ac:dyDescent="0.25">
      <c r="A17714" s="62">
        <v>86111602</v>
      </c>
      <c r="B17714" s="63" t="s">
        <v>14328</v>
      </c>
    </row>
    <row r="17715" spans="1:2" x14ac:dyDescent="0.25">
      <c r="A17715" s="62">
        <v>86111603</v>
      </c>
      <c r="B17715" s="63" t="s">
        <v>9861</v>
      </c>
    </row>
    <row r="17716" spans="1:2" x14ac:dyDescent="0.25">
      <c r="A17716" s="62">
        <v>86111604</v>
      </c>
      <c r="B17716" s="63" t="s">
        <v>17542</v>
      </c>
    </row>
    <row r="17717" spans="1:2" x14ac:dyDescent="0.25">
      <c r="A17717" s="62">
        <v>86111701</v>
      </c>
      <c r="B17717" s="63" t="s">
        <v>2204</v>
      </c>
    </row>
    <row r="17718" spans="1:2" x14ac:dyDescent="0.25">
      <c r="A17718" s="62">
        <v>86111702</v>
      </c>
      <c r="B17718" s="63" t="s">
        <v>6379</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1496</v>
      </c>
    </row>
    <row r="17722" spans="1:2" x14ac:dyDescent="0.25">
      <c r="A17722" s="62">
        <v>86121502</v>
      </c>
      <c r="B17722" s="63" t="s">
        <v>8438</v>
      </c>
    </row>
    <row r="17723" spans="1:2" x14ac:dyDescent="0.25">
      <c r="A17723" s="62">
        <v>86121503</v>
      </c>
      <c r="B17723" s="63" t="s">
        <v>1508</v>
      </c>
    </row>
    <row r="17724" spans="1:2" x14ac:dyDescent="0.25">
      <c r="A17724" s="62">
        <v>86121504</v>
      </c>
      <c r="B17724" s="63" t="s">
        <v>11722</v>
      </c>
    </row>
    <row r="17725" spans="1:2" x14ac:dyDescent="0.25">
      <c r="A17725" s="62">
        <v>86121601</v>
      </c>
      <c r="B17725" s="63" t="s">
        <v>2636</v>
      </c>
    </row>
    <row r="17726" spans="1:2" x14ac:dyDescent="0.25">
      <c r="A17726" s="62">
        <v>86121602</v>
      </c>
      <c r="B17726" s="63" t="s">
        <v>10028</v>
      </c>
    </row>
    <row r="17727" spans="1:2" x14ac:dyDescent="0.25">
      <c r="A17727" s="62">
        <v>86121701</v>
      </c>
      <c r="B17727" s="63" t="s">
        <v>14893</v>
      </c>
    </row>
    <row r="17728" spans="1:2" x14ac:dyDescent="0.25">
      <c r="A17728" s="62">
        <v>86121702</v>
      </c>
      <c r="B17728" s="63" t="s">
        <v>17154</v>
      </c>
    </row>
    <row r="17729" spans="1:2" x14ac:dyDescent="0.25">
      <c r="A17729" s="62">
        <v>86121802</v>
      </c>
      <c r="B17729" s="63" t="s">
        <v>9311</v>
      </c>
    </row>
    <row r="17730" spans="1:2" x14ac:dyDescent="0.25">
      <c r="A17730" s="62">
        <v>86121803</v>
      </c>
      <c r="B17730" s="63" t="s">
        <v>15788</v>
      </c>
    </row>
    <row r="17731" spans="1:2" x14ac:dyDescent="0.25">
      <c r="A17731" s="62">
        <v>86121804</v>
      </c>
      <c r="B17731" s="63" t="s">
        <v>16391</v>
      </c>
    </row>
    <row r="17732" spans="1:2" x14ac:dyDescent="0.25">
      <c r="A17732" s="62">
        <v>86131501</v>
      </c>
      <c r="B17732" s="63" t="s">
        <v>2590</v>
      </c>
    </row>
    <row r="17733" spans="1:2" x14ac:dyDescent="0.25">
      <c r="A17733" s="62">
        <v>86131502</v>
      </c>
      <c r="B17733" s="63" t="s">
        <v>4099</v>
      </c>
    </row>
    <row r="17734" spans="1:2" x14ac:dyDescent="0.25">
      <c r="A17734" s="62">
        <v>86131503</v>
      </c>
      <c r="B17734" s="63" t="s">
        <v>6818</v>
      </c>
    </row>
    <row r="17735" spans="1:2" x14ac:dyDescent="0.25">
      <c r="A17735" s="62">
        <v>86131504</v>
      </c>
      <c r="B17735" s="63" t="s">
        <v>2904</v>
      </c>
    </row>
    <row r="17736" spans="1:2" x14ac:dyDescent="0.25">
      <c r="A17736" s="62">
        <v>86131601</v>
      </c>
      <c r="B17736" s="63" t="s">
        <v>5237</v>
      </c>
    </row>
    <row r="17737" spans="1:2" x14ac:dyDescent="0.25">
      <c r="A17737" s="62">
        <v>86131602</v>
      </c>
      <c r="B17737" s="63" t="s">
        <v>2120</v>
      </c>
    </row>
    <row r="17738" spans="1:2" x14ac:dyDescent="0.25">
      <c r="A17738" s="62">
        <v>86131603</v>
      </c>
      <c r="B17738" s="63" t="s">
        <v>10294</v>
      </c>
    </row>
    <row r="17739" spans="1:2" x14ac:dyDescent="0.25">
      <c r="A17739" s="62">
        <v>86131701</v>
      </c>
      <c r="B17739" s="63" t="s">
        <v>15920</v>
      </c>
    </row>
    <row r="17740" spans="1:2" x14ac:dyDescent="0.25">
      <c r="A17740" s="62">
        <v>86131702</v>
      </c>
      <c r="B17740" s="63" t="s">
        <v>6773</v>
      </c>
    </row>
    <row r="17741" spans="1:2" x14ac:dyDescent="0.25">
      <c r="A17741" s="62">
        <v>86131703</v>
      </c>
      <c r="B17741" s="63" t="s">
        <v>11437</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6195</v>
      </c>
    </row>
    <row r="17745" spans="1:2" x14ac:dyDescent="0.25">
      <c r="A17745" s="62">
        <v>86131804</v>
      </c>
      <c r="B17745" s="63" t="s">
        <v>11179</v>
      </c>
    </row>
    <row r="17746" spans="1:2" x14ac:dyDescent="0.25">
      <c r="A17746" s="62">
        <v>86131901</v>
      </c>
      <c r="B17746" s="63" t="s">
        <v>7742</v>
      </c>
    </row>
    <row r="17747" spans="1:2" x14ac:dyDescent="0.25">
      <c r="A17747" s="62">
        <v>86131902</v>
      </c>
      <c r="B17747" s="63" t="s">
        <v>7019</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10360</v>
      </c>
    </row>
    <row r="17751" spans="1:2" x14ac:dyDescent="0.25">
      <c r="A17751" s="62">
        <v>86141502</v>
      </c>
      <c r="B17751" s="63" t="s">
        <v>13087</v>
      </c>
    </row>
    <row r="17752" spans="1:2" x14ac:dyDescent="0.25">
      <c r="A17752" s="62">
        <v>86141503</v>
      </c>
      <c r="B17752" s="63" t="s">
        <v>9038</v>
      </c>
    </row>
    <row r="17753" spans="1:2" x14ac:dyDescent="0.25">
      <c r="A17753" s="62">
        <v>86141504</v>
      </c>
      <c r="B17753" s="63" t="s">
        <v>8897</v>
      </c>
    </row>
    <row r="17754" spans="1:2" x14ac:dyDescent="0.25">
      <c r="A17754" s="62">
        <v>86141601</v>
      </c>
      <c r="B17754" s="63" t="s">
        <v>10155</v>
      </c>
    </row>
    <row r="17755" spans="1:2" x14ac:dyDescent="0.25">
      <c r="A17755" s="62">
        <v>86141602</v>
      </c>
      <c r="B17755" s="63" t="s">
        <v>3745</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4560</v>
      </c>
    </row>
    <row r="17759" spans="1:2" x14ac:dyDescent="0.25">
      <c r="A17759" s="62">
        <v>86141703</v>
      </c>
      <c r="B17759" s="63" t="s">
        <v>6679</v>
      </c>
    </row>
    <row r="17760" spans="1:2" x14ac:dyDescent="0.25">
      <c r="A17760" s="62">
        <v>86141704</v>
      </c>
      <c r="B17760" s="63" t="s">
        <v>9334</v>
      </c>
    </row>
    <row r="17761" spans="1:2" x14ac:dyDescent="0.25">
      <c r="A17761" s="62">
        <v>90101501</v>
      </c>
      <c r="B17761" s="63" t="s">
        <v>11034</v>
      </c>
    </row>
    <row r="17762" spans="1:2" x14ac:dyDescent="0.25">
      <c r="A17762" s="62">
        <v>90101502</v>
      </c>
      <c r="B17762" s="63" t="s">
        <v>3309</v>
      </c>
    </row>
    <row r="17763" spans="1:2" x14ac:dyDescent="0.25">
      <c r="A17763" s="62">
        <v>90101503</v>
      </c>
      <c r="B17763" s="63" t="s">
        <v>12317</v>
      </c>
    </row>
    <row r="17764" spans="1:2" x14ac:dyDescent="0.25">
      <c r="A17764" s="62">
        <v>90101504</v>
      </c>
      <c r="B17764" s="63" t="s">
        <v>1722</v>
      </c>
    </row>
    <row r="17765" spans="1:2" x14ac:dyDescent="0.25">
      <c r="A17765" s="62">
        <v>90101601</v>
      </c>
      <c r="B17765" s="63" t="s">
        <v>9990</v>
      </c>
    </row>
    <row r="17766" spans="1:2" x14ac:dyDescent="0.25">
      <c r="A17766" s="62">
        <v>90101602</v>
      </c>
      <c r="B17766" s="63" t="s">
        <v>3583</v>
      </c>
    </row>
    <row r="17767" spans="1:2" x14ac:dyDescent="0.25">
      <c r="A17767" s="62">
        <v>90101603</v>
      </c>
      <c r="B17767" s="63" t="s">
        <v>16680</v>
      </c>
    </row>
    <row r="17768" spans="1:2" x14ac:dyDescent="0.25">
      <c r="A17768" s="62">
        <v>90101604</v>
      </c>
      <c r="B17768" s="63" t="s">
        <v>16355</v>
      </c>
    </row>
    <row r="17769" spans="1:2" x14ac:dyDescent="0.25">
      <c r="A17769" s="62">
        <v>90101701</v>
      </c>
      <c r="B17769" s="63" t="s">
        <v>16172</v>
      </c>
    </row>
    <row r="17770" spans="1:2" x14ac:dyDescent="0.25">
      <c r="A17770" s="62">
        <v>90101801</v>
      </c>
      <c r="B17770" s="63" t="s">
        <v>8681</v>
      </c>
    </row>
    <row r="17771" spans="1:2" x14ac:dyDescent="0.25">
      <c r="A17771" s="62">
        <v>90101802</v>
      </c>
      <c r="B17771" s="63" t="s">
        <v>5503</v>
      </c>
    </row>
    <row r="17772" spans="1:2" x14ac:dyDescent="0.25">
      <c r="A17772" s="62">
        <v>90111501</v>
      </c>
      <c r="B17772" s="63" t="s">
        <v>10387</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16054</v>
      </c>
    </row>
    <row r="17776" spans="1:2" x14ac:dyDescent="0.25">
      <c r="A17776" s="62">
        <v>90111601</v>
      </c>
      <c r="B17776" s="63" t="s">
        <v>1984</v>
      </c>
    </row>
    <row r="17777" spans="1:2" x14ac:dyDescent="0.25">
      <c r="A17777" s="62">
        <v>90111602</v>
      </c>
      <c r="B17777" s="63" t="s">
        <v>12009</v>
      </c>
    </row>
    <row r="17778" spans="1:2" x14ac:dyDescent="0.25">
      <c r="A17778" s="62">
        <v>90111603</v>
      </c>
      <c r="B17778" s="63" t="s">
        <v>14278</v>
      </c>
    </row>
    <row r="17779" spans="1:2" x14ac:dyDescent="0.25">
      <c r="A17779" s="62">
        <v>90111604</v>
      </c>
      <c r="B17779" s="63" t="s">
        <v>8058</v>
      </c>
    </row>
    <row r="17780" spans="1:2" x14ac:dyDescent="0.25">
      <c r="A17780" s="62">
        <v>90111701</v>
      </c>
      <c r="B17780" s="63" t="s">
        <v>15433</v>
      </c>
    </row>
    <row r="17781" spans="1:2" x14ac:dyDescent="0.25">
      <c r="A17781" s="62">
        <v>90111702</v>
      </c>
      <c r="B17781" s="63" t="s">
        <v>9575</v>
      </c>
    </row>
    <row r="17782" spans="1:2" x14ac:dyDescent="0.25">
      <c r="A17782" s="62">
        <v>90111703</v>
      </c>
      <c r="B17782" s="63" t="s">
        <v>14996</v>
      </c>
    </row>
    <row r="17783" spans="1:2" x14ac:dyDescent="0.25">
      <c r="A17783" s="62">
        <v>90111801</v>
      </c>
      <c r="B17783" s="63" t="s">
        <v>10742</v>
      </c>
    </row>
    <row r="17784" spans="1:2" x14ac:dyDescent="0.25">
      <c r="A17784" s="62">
        <v>90111802</v>
      </c>
      <c r="B17784" s="63" t="s">
        <v>12758</v>
      </c>
    </row>
    <row r="17785" spans="1:2" x14ac:dyDescent="0.25">
      <c r="A17785" s="62">
        <v>90111803</v>
      </c>
      <c r="B17785" s="63" t="s">
        <v>2337</v>
      </c>
    </row>
    <row r="17786" spans="1:2" x14ac:dyDescent="0.25">
      <c r="A17786" s="62">
        <v>90121501</v>
      </c>
      <c r="B17786" s="63" t="s">
        <v>1580</v>
      </c>
    </row>
    <row r="17787" spans="1:2" x14ac:dyDescent="0.25">
      <c r="A17787" s="62">
        <v>90121502</v>
      </c>
      <c r="B17787" s="63" t="s">
        <v>2859</v>
      </c>
    </row>
    <row r="17788" spans="1:2" x14ac:dyDescent="0.25">
      <c r="A17788" s="62">
        <v>90121503</v>
      </c>
      <c r="B17788" s="63" t="s">
        <v>4132</v>
      </c>
    </row>
    <row r="17789" spans="1:2" x14ac:dyDescent="0.25">
      <c r="A17789" s="62">
        <v>90121601</v>
      </c>
      <c r="B17789" s="63" t="s">
        <v>12108</v>
      </c>
    </row>
    <row r="17790" spans="1:2" x14ac:dyDescent="0.25">
      <c r="A17790" s="62">
        <v>90121602</v>
      </c>
      <c r="B17790" s="63" t="s">
        <v>4822</v>
      </c>
    </row>
    <row r="17791" spans="1:2" x14ac:dyDescent="0.25">
      <c r="A17791" s="62">
        <v>90121701</v>
      </c>
      <c r="B17791" s="63" t="s">
        <v>14267</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2774</v>
      </c>
    </row>
    <row r="17795" spans="1:2" x14ac:dyDescent="0.25">
      <c r="A17795" s="62">
        <v>90131503</v>
      </c>
      <c r="B17795" s="63" t="s">
        <v>12298</v>
      </c>
    </row>
    <row r="17796" spans="1:2" x14ac:dyDescent="0.25">
      <c r="A17796" s="62">
        <v>90131504</v>
      </c>
      <c r="B17796" s="63" t="s">
        <v>2441</v>
      </c>
    </row>
    <row r="17797" spans="1:2" x14ac:dyDescent="0.25">
      <c r="A17797" s="62">
        <v>90131601</v>
      </c>
      <c r="B17797" s="63" t="s">
        <v>6261</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4568</v>
      </c>
    </row>
    <row r="17801" spans="1:2" x14ac:dyDescent="0.25">
      <c r="A17801" s="62">
        <v>90141503</v>
      </c>
      <c r="B17801" s="63" t="s">
        <v>7158</v>
      </c>
    </row>
    <row r="17802" spans="1:2" x14ac:dyDescent="0.25">
      <c r="A17802" s="62">
        <v>90141601</v>
      </c>
      <c r="B17802" s="63" t="s">
        <v>8801</v>
      </c>
    </row>
    <row r="17803" spans="1:2" x14ac:dyDescent="0.25">
      <c r="A17803" s="62">
        <v>90141602</v>
      </c>
      <c r="B17803" s="63" t="s">
        <v>14903</v>
      </c>
    </row>
    <row r="17804" spans="1:2" x14ac:dyDescent="0.25">
      <c r="A17804" s="62">
        <v>90141603</v>
      </c>
      <c r="B17804" s="63" t="s">
        <v>2159</v>
      </c>
    </row>
    <row r="17805" spans="1:2" x14ac:dyDescent="0.25">
      <c r="A17805" s="62">
        <v>90141701</v>
      </c>
      <c r="B17805" s="63" t="s">
        <v>9836</v>
      </c>
    </row>
    <row r="17806" spans="1:2" x14ac:dyDescent="0.25">
      <c r="A17806" s="62">
        <v>90141702</v>
      </c>
      <c r="B17806" s="63" t="s">
        <v>738</v>
      </c>
    </row>
    <row r="17807" spans="1:2" x14ac:dyDescent="0.25">
      <c r="A17807" s="62">
        <v>90141703</v>
      </c>
      <c r="B17807" s="63" t="s">
        <v>13886</v>
      </c>
    </row>
    <row r="17808" spans="1:2" x14ac:dyDescent="0.25">
      <c r="A17808" s="62">
        <v>90151501</v>
      </c>
      <c r="B17808" s="63" t="s">
        <v>643</v>
      </c>
    </row>
    <row r="17809" spans="1:2" x14ac:dyDescent="0.25">
      <c r="A17809" s="62">
        <v>90151502</v>
      </c>
      <c r="B17809" s="63" t="s">
        <v>6171</v>
      </c>
    </row>
    <row r="17810" spans="1:2" x14ac:dyDescent="0.25">
      <c r="A17810" s="62">
        <v>90151503</v>
      </c>
      <c r="B17810" s="63" t="s">
        <v>15805</v>
      </c>
    </row>
    <row r="17811" spans="1:2" x14ac:dyDescent="0.25">
      <c r="A17811" s="62">
        <v>90151601</v>
      </c>
      <c r="B17811" s="63" t="s">
        <v>8827</v>
      </c>
    </row>
    <row r="17812" spans="1:2" x14ac:dyDescent="0.25">
      <c r="A17812" s="62">
        <v>90151602</v>
      </c>
      <c r="B17812" s="63" t="s">
        <v>15754</v>
      </c>
    </row>
    <row r="17813" spans="1:2" x14ac:dyDescent="0.25">
      <c r="A17813" s="62">
        <v>90151603</v>
      </c>
      <c r="B17813" s="63" t="s">
        <v>8879</v>
      </c>
    </row>
    <row r="17814" spans="1:2" x14ac:dyDescent="0.25">
      <c r="A17814" s="62">
        <v>90151701</v>
      </c>
      <c r="B17814" s="63" t="s">
        <v>4681</v>
      </c>
    </row>
    <row r="17815" spans="1:2" x14ac:dyDescent="0.25">
      <c r="A17815" s="62">
        <v>90151702</v>
      </c>
      <c r="B17815" s="63" t="s">
        <v>9832</v>
      </c>
    </row>
    <row r="17816" spans="1:2" x14ac:dyDescent="0.25">
      <c r="A17816" s="62">
        <v>90151703</v>
      </c>
      <c r="B17816" s="63" t="s">
        <v>8354</v>
      </c>
    </row>
    <row r="17817" spans="1:2" x14ac:dyDescent="0.25">
      <c r="A17817" s="62">
        <v>90151801</v>
      </c>
      <c r="B17817" s="63" t="s">
        <v>2291</v>
      </c>
    </row>
    <row r="17818" spans="1:2" x14ac:dyDescent="0.25">
      <c r="A17818" s="62">
        <v>90151802</v>
      </c>
      <c r="B17818" s="63" t="s">
        <v>3587</v>
      </c>
    </row>
    <row r="17819" spans="1:2" x14ac:dyDescent="0.25">
      <c r="A17819" s="62">
        <v>90151803</v>
      </c>
      <c r="B17819" s="63" t="s">
        <v>16161</v>
      </c>
    </row>
    <row r="17820" spans="1:2" x14ac:dyDescent="0.25">
      <c r="A17820" s="62">
        <v>90151901</v>
      </c>
      <c r="B17820" s="63" t="s">
        <v>11694</v>
      </c>
    </row>
    <row r="17821" spans="1:2" x14ac:dyDescent="0.25">
      <c r="A17821" s="62">
        <v>90151902</v>
      </c>
      <c r="B17821" s="63" t="s">
        <v>11309</v>
      </c>
    </row>
    <row r="17822" spans="1:2" x14ac:dyDescent="0.25">
      <c r="A17822" s="62">
        <v>90151903</v>
      </c>
      <c r="B17822" s="63" t="s">
        <v>15938</v>
      </c>
    </row>
    <row r="17823" spans="1:2" x14ac:dyDescent="0.25">
      <c r="A17823" s="62">
        <v>90152001</v>
      </c>
      <c r="B17823" s="63" t="s">
        <v>10827</v>
      </c>
    </row>
    <row r="17824" spans="1:2" x14ac:dyDescent="0.25">
      <c r="A17824" s="62">
        <v>90152002</v>
      </c>
      <c r="B17824" s="63" t="s">
        <v>7806</v>
      </c>
    </row>
    <row r="17825" spans="1:2" x14ac:dyDescent="0.25">
      <c r="A17825" s="62">
        <v>90152101</v>
      </c>
      <c r="B17825" s="63" t="s">
        <v>5310</v>
      </c>
    </row>
    <row r="17826" spans="1:2" x14ac:dyDescent="0.25">
      <c r="A17826" s="62">
        <v>91101501</v>
      </c>
      <c r="B17826" s="63" t="s">
        <v>9372</v>
      </c>
    </row>
    <row r="17827" spans="1:2" x14ac:dyDescent="0.25">
      <c r="A17827" s="62">
        <v>91101502</v>
      </c>
      <c r="B17827" s="63" t="s">
        <v>4862</v>
      </c>
    </row>
    <row r="17828" spans="1:2" x14ac:dyDescent="0.25">
      <c r="A17828" s="62">
        <v>91101503</v>
      </c>
      <c r="B17828" s="63" t="s">
        <v>7707</v>
      </c>
    </row>
    <row r="17829" spans="1:2" x14ac:dyDescent="0.25">
      <c r="A17829" s="62">
        <v>91101504</v>
      </c>
      <c r="B17829" s="63" t="s">
        <v>7420</v>
      </c>
    </row>
    <row r="17830" spans="1:2" x14ac:dyDescent="0.25">
      <c r="A17830" s="62">
        <v>91101505</v>
      </c>
      <c r="B17830" s="63" t="s">
        <v>8294</v>
      </c>
    </row>
    <row r="17831" spans="1:2" x14ac:dyDescent="0.25">
      <c r="A17831" s="62">
        <v>91101601</v>
      </c>
      <c r="B17831" s="63" t="s">
        <v>5070</v>
      </c>
    </row>
    <row r="17832" spans="1:2" x14ac:dyDescent="0.25">
      <c r="A17832" s="62">
        <v>91101602</v>
      </c>
      <c r="B17832" s="63" t="s">
        <v>6608</v>
      </c>
    </row>
    <row r="17833" spans="1:2" x14ac:dyDescent="0.25">
      <c r="A17833" s="62">
        <v>91101603</v>
      </c>
      <c r="B17833" s="63" t="s">
        <v>11339</v>
      </c>
    </row>
    <row r="17834" spans="1:2" x14ac:dyDescent="0.25">
      <c r="A17834" s="62">
        <v>91101604</v>
      </c>
      <c r="B17834" s="63" t="s">
        <v>8905</v>
      </c>
    </row>
    <row r="17835" spans="1:2" x14ac:dyDescent="0.25">
      <c r="A17835" s="62">
        <v>91101605</v>
      </c>
      <c r="B17835" s="63" t="s">
        <v>18066</v>
      </c>
    </row>
    <row r="17836" spans="1:2" x14ac:dyDescent="0.25">
      <c r="A17836" s="62">
        <v>91101701</v>
      </c>
      <c r="B17836" s="63" t="s">
        <v>2720</v>
      </c>
    </row>
    <row r="17837" spans="1:2" x14ac:dyDescent="0.25">
      <c r="A17837" s="62">
        <v>91101702</v>
      </c>
      <c r="B17837" s="63" t="s">
        <v>8322</v>
      </c>
    </row>
    <row r="17838" spans="1:2" x14ac:dyDescent="0.25">
      <c r="A17838" s="62">
        <v>91101801</v>
      </c>
      <c r="B17838" s="63" t="s">
        <v>6852</v>
      </c>
    </row>
    <row r="17839" spans="1:2" x14ac:dyDescent="0.25">
      <c r="A17839" s="62">
        <v>91101802</v>
      </c>
      <c r="B17839" s="63" t="s">
        <v>8247</v>
      </c>
    </row>
    <row r="17840" spans="1:2" x14ac:dyDescent="0.25">
      <c r="A17840" s="62">
        <v>91101803</v>
      </c>
      <c r="B17840" s="63" t="s">
        <v>125</v>
      </c>
    </row>
    <row r="17841" spans="1:2" x14ac:dyDescent="0.25">
      <c r="A17841" s="62">
        <v>91101901</v>
      </c>
      <c r="B17841" s="63" t="s">
        <v>8448</v>
      </c>
    </row>
    <row r="17842" spans="1:2" x14ac:dyDescent="0.25">
      <c r="A17842" s="62">
        <v>91101902</v>
      </c>
      <c r="B17842" s="63" t="s">
        <v>11461</v>
      </c>
    </row>
    <row r="17843" spans="1:2" x14ac:dyDescent="0.25">
      <c r="A17843" s="62">
        <v>91101903</v>
      </c>
      <c r="B17843" s="63" t="s">
        <v>14149</v>
      </c>
    </row>
    <row r="17844" spans="1:2" x14ac:dyDescent="0.25">
      <c r="A17844" s="62">
        <v>91111501</v>
      </c>
      <c r="B17844" s="63" t="s">
        <v>94</v>
      </c>
    </row>
    <row r="17845" spans="1:2" x14ac:dyDescent="0.25">
      <c r="A17845" s="62">
        <v>91111502</v>
      </c>
      <c r="B17845" s="63" t="s">
        <v>9298</v>
      </c>
    </row>
    <row r="17846" spans="1:2" x14ac:dyDescent="0.25">
      <c r="A17846" s="62">
        <v>91111503</v>
      </c>
      <c r="B17846" s="63" t="s">
        <v>2205</v>
      </c>
    </row>
    <row r="17847" spans="1:2" x14ac:dyDescent="0.25">
      <c r="A17847" s="62">
        <v>91111504</v>
      </c>
      <c r="B17847" s="63" t="s">
        <v>4075</v>
      </c>
    </row>
    <row r="17848" spans="1:2" x14ac:dyDescent="0.25">
      <c r="A17848" s="62">
        <v>91111601</v>
      </c>
      <c r="B17848" s="63" t="s">
        <v>12859</v>
      </c>
    </row>
    <row r="17849" spans="1:2" x14ac:dyDescent="0.25">
      <c r="A17849" s="62">
        <v>91111602</v>
      </c>
      <c r="B17849" s="63" t="s">
        <v>7953</v>
      </c>
    </row>
    <row r="17850" spans="1:2" x14ac:dyDescent="0.25">
      <c r="A17850" s="62">
        <v>91111603</v>
      </c>
      <c r="B17850" s="63" t="s">
        <v>14076</v>
      </c>
    </row>
    <row r="17851" spans="1:2" x14ac:dyDescent="0.25">
      <c r="A17851" s="62">
        <v>91111701</v>
      </c>
      <c r="B17851" s="63" t="s">
        <v>5246</v>
      </c>
    </row>
    <row r="17852" spans="1:2" x14ac:dyDescent="0.25">
      <c r="A17852" s="62">
        <v>91111702</v>
      </c>
      <c r="B17852" s="63" t="s">
        <v>17366</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12331</v>
      </c>
    </row>
    <row r="17856" spans="1:2" x14ac:dyDescent="0.25">
      <c r="A17856" s="62">
        <v>91111803</v>
      </c>
      <c r="B17856" s="63" t="s">
        <v>1669</v>
      </c>
    </row>
    <row r="17857" spans="1:2" x14ac:dyDescent="0.25">
      <c r="A17857" s="62">
        <v>91111804</v>
      </c>
      <c r="B17857" s="63" t="s">
        <v>12477</v>
      </c>
    </row>
    <row r="17858" spans="1:2" x14ac:dyDescent="0.25">
      <c r="A17858" s="62">
        <v>91111901</v>
      </c>
      <c r="B17858" s="63" t="s">
        <v>10788</v>
      </c>
    </row>
    <row r="17859" spans="1:2" x14ac:dyDescent="0.25">
      <c r="A17859" s="62">
        <v>91111902</v>
      </c>
      <c r="B17859" s="63" t="s">
        <v>9921</v>
      </c>
    </row>
    <row r="17860" spans="1:2" x14ac:dyDescent="0.25">
      <c r="A17860" s="62">
        <v>91111903</v>
      </c>
      <c r="B17860" s="63" t="s">
        <v>7521</v>
      </c>
    </row>
    <row r="17861" spans="1:2" x14ac:dyDescent="0.25">
      <c r="A17861" s="62">
        <v>91111904</v>
      </c>
      <c r="B17861" s="63" t="s">
        <v>12168</v>
      </c>
    </row>
    <row r="17862" spans="1:2" x14ac:dyDescent="0.25">
      <c r="A17862" s="62">
        <v>92101501</v>
      </c>
      <c r="B17862" s="63" t="s">
        <v>11583</v>
      </c>
    </row>
    <row r="17863" spans="1:2" x14ac:dyDescent="0.25">
      <c r="A17863" s="62">
        <v>92101502</v>
      </c>
      <c r="B17863" s="63" t="s">
        <v>13831</v>
      </c>
    </row>
    <row r="17864" spans="1:2" x14ac:dyDescent="0.25">
      <c r="A17864" s="62">
        <v>92101503</v>
      </c>
      <c r="B17864" s="63" t="s">
        <v>2334</v>
      </c>
    </row>
    <row r="17865" spans="1:2" x14ac:dyDescent="0.25">
      <c r="A17865" s="62">
        <v>92101504</v>
      </c>
      <c r="B17865" s="63" t="s">
        <v>7591</v>
      </c>
    </row>
    <row r="17866" spans="1:2" x14ac:dyDescent="0.25">
      <c r="A17866" s="62">
        <v>92101601</v>
      </c>
      <c r="B17866" s="63" t="s">
        <v>16253</v>
      </c>
    </row>
    <row r="17867" spans="1:2" x14ac:dyDescent="0.25">
      <c r="A17867" s="62">
        <v>92101602</v>
      </c>
      <c r="B17867" s="63" t="s">
        <v>17463</v>
      </c>
    </row>
    <row r="17868" spans="1:2" x14ac:dyDescent="0.25">
      <c r="A17868" s="62">
        <v>92101603</v>
      </c>
      <c r="B17868" s="63" t="s">
        <v>6464</v>
      </c>
    </row>
    <row r="17869" spans="1:2" x14ac:dyDescent="0.25">
      <c r="A17869" s="62">
        <v>92101604</v>
      </c>
      <c r="B17869" s="63" t="s">
        <v>3419</v>
      </c>
    </row>
    <row r="17870" spans="1:2" x14ac:dyDescent="0.25">
      <c r="A17870" s="62">
        <v>92101701</v>
      </c>
      <c r="B17870" s="63" t="s">
        <v>7256</v>
      </c>
    </row>
    <row r="17871" spans="1:2" x14ac:dyDescent="0.25">
      <c r="A17871" s="62">
        <v>92101702</v>
      </c>
      <c r="B17871" s="63" t="s">
        <v>18257</v>
      </c>
    </row>
    <row r="17872" spans="1:2" x14ac:dyDescent="0.25">
      <c r="A17872" s="62">
        <v>92101703</v>
      </c>
      <c r="B17872" s="63" t="s">
        <v>6927</v>
      </c>
    </row>
    <row r="17873" spans="1:2" x14ac:dyDescent="0.25">
      <c r="A17873" s="62">
        <v>92101704</v>
      </c>
      <c r="B17873" s="63" t="s">
        <v>16210</v>
      </c>
    </row>
    <row r="17874" spans="1:2" x14ac:dyDescent="0.25">
      <c r="A17874" s="62">
        <v>92101801</v>
      </c>
      <c r="B17874" s="63" t="s">
        <v>16380</v>
      </c>
    </row>
    <row r="17875" spans="1:2" x14ac:dyDescent="0.25">
      <c r="A17875" s="62">
        <v>92101802</v>
      </c>
      <c r="B17875" s="63" t="s">
        <v>13683</v>
      </c>
    </row>
    <row r="17876" spans="1:2" x14ac:dyDescent="0.25">
      <c r="A17876" s="62">
        <v>92101803</v>
      </c>
      <c r="B17876" s="63" t="s">
        <v>4137</v>
      </c>
    </row>
    <row r="17877" spans="1:2" x14ac:dyDescent="0.25">
      <c r="A17877" s="62">
        <v>92101804</v>
      </c>
      <c r="B17877" s="63" t="s">
        <v>18791</v>
      </c>
    </row>
    <row r="17878" spans="1:2" x14ac:dyDescent="0.25">
      <c r="A17878" s="62">
        <v>92101805</v>
      </c>
      <c r="B17878" s="63" t="s">
        <v>10660</v>
      </c>
    </row>
    <row r="17879" spans="1:2" x14ac:dyDescent="0.25">
      <c r="A17879" s="62">
        <v>92101901</v>
      </c>
      <c r="B17879" s="63" t="s">
        <v>11616</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3105</v>
      </c>
    </row>
    <row r="17883" spans="1:2" x14ac:dyDescent="0.25">
      <c r="A17883" s="62">
        <v>92111501</v>
      </c>
      <c r="B17883" s="63" t="s">
        <v>7271</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15517</v>
      </c>
    </row>
    <row r="17887" spans="1:2" x14ac:dyDescent="0.25">
      <c r="A17887" s="62">
        <v>92111505</v>
      </c>
      <c r="B17887" s="63" t="s">
        <v>1043</v>
      </c>
    </row>
    <row r="17888" spans="1:2" x14ac:dyDescent="0.25">
      <c r="A17888" s="62">
        <v>92111506</v>
      </c>
      <c r="B17888" s="63" t="s">
        <v>7802</v>
      </c>
    </row>
    <row r="17889" spans="1:2" x14ac:dyDescent="0.25">
      <c r="A17889" s="62">
        <v>92111507</v>
      </c>
      <c r="B17889" s="63" t="s">
        <v>8781</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7861</v>
      </c>
    </row>
    <row r="17893" spans="1:2" x14ac:dyDescent="0.25">
      <c r="A17893" s="62">
        <v>92111604</v>
      </c>
      <c r="B17893" s="63" t="s">
        <v>4507</v>
      </c>
    </row>
    <row r="17894" spans="1:2" x14ac:dyDescent="0.25">
      <c r="A17894" s="62">
        <v>92111605</v>
      </c>
      <c r="B17894" s="63" t="s">
        <v>1312</v>
      </c>
    </row>
    <row r="17895" spans="1:2" x14ac:dyDescent="0.25">
      <c r="A17895" s="62">
        <v>92111606</v>
      </c>
      <c r="B17895" s="63" t="s">
        <v>12468</v>
      </c>
    </row>
    <row r="17896" spans="1:2" x14ac:dyDescent="0.25">
      <c r="A17896" s="62">
        <v>92111701</v>
      </c>
      <c r="B17896" s="63" t="s">
        <v>7719</v>
      </c>
    </row>
    <row r="17897" spans="1:2" x14ac:dyDescent="0.25">
      <c r="A17897" s="62">
        <v>92111702</v>
      </c>
      <c r="B17897" s="63" t="s">
        <v>8069</v>
      </c>
    </row>
    <row r="17898" spans="1:2" x14ac:dyDescent="0.25">
      <c r="A17898" s="62">
        <v>92111703</v>
      </c>
      <c r="B17898" s="63" t="s">
        <v>18165</v>
      </c>
    </row>
    <row r="17899" spans="1:2" x14ac:dyDescent="0.25">
      <c r="A17899" s="62">
        <v>92111704</v>
      </c>
      <c r="B17899" s="63" t="s">
        <v>7196</v>
      </c>
    </row>
    <row r="17900" spans="1:2" x14ac:dyDescent="0.25">
      <c r="A17900" s="62">
        <v>92111705</v>
      </c>
      <c r="B17900" s="63" t="s">
        <v>8422</v>
      </c>
    </row>
    <row r="17901" spans="1:2" x14ac:dyDescent="0.25">
      <c r="A17901" s="62">
        <v>92111706</v>
      </c>
      <c r="B17901" s="63" t="s">
        <v>4811</v>
      </c>
    </row>
    <row r="17902" spans="1:2" x14ac:dyDescent="0.25">
      <c r="A17902" s="62">
        <v>92111707</v>
      </c>
      <c r="B17902" s="63" t="s">
        <v>2768</v>
      </c>
    </row>
    <row r="17903" spans="1:2" x14ac:dyDescent="0.25">
      <c r="A17903" s="62">
        <v>92111708</v>
      </c>
      <c r="B17903" s="63" t="s">
        <v>7878</v>
      </c>
    </row>
    <row r="17904" spans="1:2" x14ac:dyDescent="0.25">
      <c r="A17904" s="62">
        <v>92111801</v>
      </c>
      <c r="B17904" s="63" t="s">
        <v>13379</v>
      </c>
    </row>
    <row r="17905" spans="1:2" x14ac:dyDescent="0.25">
      <c r="A17905" s="62">
        <v>92111802</v>
      </c>
      <c r="B17905" s="63" t="s">
        <v>4068</v>
      </c>
    </row>
    <row r="17906" spans="1:2" x14ac:dyDescent="0.25">
      <c r="A17906" s="62">
        <v>92111803</v>
      </c>
      <c r="B17906" s="63" t="s">
        <v>9553</v>
      </c>
    </row>
    <row r="17907" spans="1:2" x14ac:dyDescent="0.25">
      <c r="A17907" s="62">
        <v>92111804</v>
      </c>
      <c r="B17907" s="63" t="s">
        <v>6394</v>
      </c>
    </row>
    <row r="17908" spans="1:2" x14ac:dyDescent="0.25">
      <c r="A17908" s="62">
        <v>92111805</v>
      </c>
      <c r="B17908" s="63" t="s">
        <v>6270</v>
      </c>
    </row>
    <row r="17909" spans="1:2" x14ac:dyDescent="0.25">
      <c r="A17909" s="62">
        <v>92111806</v>
      </c>
      <c r="B17909" s="63" t="s">
        <v>2492</v>
      </c>
    </row>
    <row r="17910" spans="1:2" x14ac:dyDescent="0.25">
      <c r="A17910" s="62">
        <v>92111807</v>
      </c>
      <c r="B17910" s="63" t="s">
        <v>15542</v>
      </c>
    </row>
    <row r="17911" spans="1:2" x14ac:dyDescent="0.25">
      <c r="A17911" s="62">
        <v>92111808</v>
      </c>
      <c r="B17911" s="63" t="s">
        <v>13832</v>
      </c>
    </row>
    <row r="17912" spans="1:2" x14ac:dyDescent="0.25">
      <c r="A17912" s="62">
        <v>92111809</v>
      </c>
      <c r="B17912" s="63" t="s">
        <v>11318</v>
      </c>
    </row>
    <row r="17913" spans="1:2" x14ac:dyDescent="0.25">
      <c r="A17913" s="62">
        <v>92111810</v>
      </c>
      <c r="B17913" s="63" t="s">
        <v>17034</v>
      </c>
    </row>
    <row r="17914" spans="1:2" x14ac:dyDescent="0.25">
      <c r="A17914" s="62">
        <v>92111901</v>
      </c>
      <c r="B17914" s="63" t="s">
        <v>15680</v>
      </c>
    </row>
    <row r="17915" spans="1:2" x14ac:dyDescent="0.25">
      <c r="A17915" s="62">
        <v>92111902</v>
      </c>
      <c r="B17915" s="63" t="s">
        <v>14204</v>
      </c>
    </row>
    <row r="17916" spans="1:2" x14ac:dyDescent="0.25">
      <c r="A17916" s="62">
        <v>92111903</v>
      </c>
      <c r="B17916" s="63" t="s">
        <v>7293</v>
      </c>
    </row>
    <row r="17917" spans="1:2" x14ac:dyDescent="0.25">
      <c r="A17917" s="62">
        <v>92111904</v>
      </c>
      <c r="B17917" s="63" t="s">
        <v>6942</v>
      </c>
    </row>
    <row r="17918" spans="1:2" x14ac:dyDescent="0.25">
      <c r="A17918" s="62">
        <v>92111905</v>
      </c>
      <c r="B17918" s="63" t="s">
        <v>16106</v>
      </c>
    </row>
    <row r="17919" spans="1:2" x14ac:dyDescent="0.25">
      <c r="A17919" s="62">
        <v>92112001</v>
      </c>
      <c r="B17919" s="63" t="s">
        <v>4331</v>
      </c>
    </row>
    <row r="17920" spans="1:2" x14ac:dyDescent="0.25">
      <c r="A17920" s="62">
        <v>92112002</v>
      </c>
      <c r="B17920" s="63" t="s">
        <v>1365</v>
      </c>
    </row>
    <row r="17921" spans="1:2" x14ac:dyDescent="0.25">
      <c r="A17921" s="62">
        <v>92112003</v>
      </c>
      <c r="B17921" s="63" t="s">
        <v>11427</v>
      </c>
    </row>
    <row r="17922" spans="1:2" x14ac:dyDescent="0.25">
      <c r="A17922" s="62">
        <v>92112004</v>
      </c>
      <c r="B17922" s="63" t="s">
        <v>1133</v>
      </c>
    </row>
    <row r="17923" spans="1:2" x14ac:dyDescent="0.25">
      <c r="A17923" s="62">
        <v>92112101</v>
      </c>
      <c r="B17923" s="63" t="s">
        <v>8479</v>
      </c>
    </row>
    <row r="17924" spans="1:2" x14ac:dyDescent="0.25">
      <c r="A17924" s="62">
        <v>92112102</v>
      </c>
      <c r="B17924" s="63" t="s">
        <v>18828</v>
      </c>
    </row>
    <row r="17925" spans="1:2" x14ac:dyDescent="0.25">
      <c r="A17925" s="62">
        <v>92112103</v>
      </c>
      <c r="B17925" s="63" t="s">
        <v>2943</v>
      </c>
    </row>
    <row r="17926" spans="1:2" x14ac:dyDescent="0.25">
      <c r="A17926" s="62">
        <v>92112201</v>
      </c>
      <c r="B17926" s="63" t="s">
        <v>7616</v>
      </c>
    </row>
    <row r="17927" spans="1:2" x14ac:dyDescent="0.25">
      <c r="A17927" s="62">
        <v>92112202</v>
      </c>
      <c r="B17927" s="63" t="s">
        <v>15266</v>
      </c>
    </row>
    <row r="17928" spans="1:2" x14ac:dyDescent="0.25">
      <c r="A17928" s="62">
        <v>92112203</v>
      </c>
      <c r="B17928" s="63" t="s">
        <v>9032</v>
      </c>
    </row>
    <row r="17929" spans="1:2" x14ac:dyDescent="0.25">
      <c r="A17929" s="62">
        <v>92112204</v>
      </c>
      <c r="B17929" s="63" t="s">
        <v>7063</v>
      </c>
    </row>
    <row r="17930" spans="1:2" x14ac:dyDescent="0.25">
      <c r="A17930" s="62">
        <v>92112205</v>
      </c>
      <c r="B17930" s="63" t="s">
        <v>10326</v>
      </c>
    </row>
    <row r="17931" spans="1:2" x14ac:dyDescent="0.25">
      <c r="A17931" s="62">
        <v>92112206</v>
      </c>
      <c r="B17931" s="63" t="s">
        <v>6732</v>
      </c>
    </row>
    <row r="17932" spans="1:2" x14ac:dyDescent="0.25">
      <c r="A17932" s="62">
        <v>92112207</v>
      </c>
      <c r="B17932" s="63" t="s">
        <v>1026</v>
      </c>
    </row>
    <row r="17933" spans="1:2" x14ac:dyDescent="0.25">
      <c r="A17933" s="62">
        <v>92112301</v>
      </c>
      <c r="B17933" s="63" t="s">
        <v>4189</v>
      </c>
    </row>
    <row r="17934" spans="1:2" x14ac:dyDescent="0.25">
      <c r="A17934" s="62">
        <v>92112302</v>
      </c>
      <c r="B17934" s="63" t="s">
        <v>15180</v>
      </c>
    </row>
    <row r="17935" spans="1:2" x14ac:dyDescent="0.25">
      <c r="A17935" s="62">
        <v>92112303</v>
      </c>
      <c r="B17935" s="63" t="s">
        <v>13736</v>
      </c>
    </row>
    <row r="17936" spans="1:2" x14ac:dyDescent="0.25">
      <c r="A17936" s="62">
        <v>92112401</v>
      </c>
      <c r="B17936" s="63" t="s">
        <v>10322</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13785</v>
      </c>
    </row>
    <row r="17940" spans="1:2" x14ac:dyDescent="0.25">
      <c r="A17940" s="62">
        <v>92112405</v>
      </c>
      <c r="B17940" s="63" t="s">
        <v>8964</v>
      </c>
    </row>
    <row r="17941" spans="1:2" x14ac:dyDescent="0.25">
      <c r="A17941" s="62">
        <v>92121501</v>
      </c>
      <c r="B17941" s="63" t="s">
        <v>6932</v>
      </c>
    </row>
    <row r="17942" spans="1:2" x14ac:dyDescent="0.25">
      <c r="A17942" s="62">
        <v>92121502</v>
      </c>
      <c r="B17942" s="63" t="s">
        <v>14432</v>
      </c>
    </row>
    <row r="17943" spans="1:2" x14ac:dyDescent="0.25">
      <c r="A17943" s="62">
        <v>92121503</v>
      </c>
      <c r="B17943" s="63" t="s">
        <v>11957</v>
      </c>
    </row>
    <row r="17944" spans="1:2" x14ac:dyDescent="0.25">
      <c r="A17944" s="62">
        <v>92121504</v>
      </c>
      <c r="B17944" s="63" t="s">
        <v>2396</v>
      </c>
    </row>
    <row r="17945" spans="1:2" x14ac:dyDescent="0.25">
      <c r="A17945" s="62">
        <v>92121601</v>
      </c>
      <c r="B17945" s="63" t="s">
        <v>11757</v>
      </c>
    </row>
    <row r="17946" spans="1:2" x14ac:dyDescent="0.25">
      <c r="A17946" s="62">
        <v>92121602</v>
      </c>
      <c r="B17946" s="63" t="s">
        <v>11106</v>
      </c>
    </row>
    <row r="17947" spans="1:2" x14ac:dyDescent="0.25">
      <c r="A17947" s="62">
        <v>92121603</v>
      </c>
      <c r="B17947" s="63" t="s">
        <v>3593</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1864</v>
      </c>
    </row>
    <row r="17951" spans="1:2" x14ac:dyDescent="0.25">
      <c r="A17951" s="62">
        <v>92121703</v>
      </c>
      <c r="B17951" s="63" t="s">
        <v>6325</v>
      </c>
    </row>
    <row r="17952" spans="1:2" x14ac:dyDescent="0.25">
      <c r="A17952" s="62">
        <v>92121704</v>
      </c>
      <c r="B17952" s="63" t="s">
        <v>14950</v>
      </c>
    </row>
    <row r="17953" spans="1:2" x14ac:dyDescent="0.25">
      <c r="A17953" s="62">
        <v>93101501</v>
      </c>
      <c r="B17953" s="63" t="s">
        <v>11667</v>
      </c>
    </row>
    <row r="17954" spans="1:2" x14ac:dyDescent="0.25">
      <c r="A17954" s="62">
        <v>93101502</v>
      </c>
      <c r="B17954" s="63" t="s">
        <v>5137</v>
      </c>
    </row>
    <row r="17955" spans="1:2" x14ac:dyDescent="0.25">
      <c r="A17955" s="62">
        <v>93101503</v>
      </c>
      <c r="B17955" s="63" t="s">
        <v>6661</v>
      </c>
    </row>
    <row r="17956" spans="1:2" x14ac:dyDescent="0.25">
      <c r="A17956" s="62">
        <v>93101504</v>
      </c>
      <c r="B17956" s="63" t="s">
        <v>17595</v>
      </c>
    </row>
    <row r="17957" spans="1:2" x14ac:dyDescent="0.25">
      <c r="A17957" s="62">
        <v>93101505</v>
      </c>
      <c r="B17957" s="63" t="s">
        <v>4395</v>
      </c>
    </row>
    <row r="17958" spans="1:2" x14ac:dyDescent="0.25">
      <c r="A17958" s="62">
        <v>93101506</v>
      </c>
      <c r="B17958" s="63" t="s">
        <v>12311</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13374</v>
      </c>
    </row>
    <row r="17963" spans="1:2" x14ac:dyDescent="0.25">
      <c r="A17963" s="62">
        <v>93101605</v>
      </c>
      <c r="B17963" s="63" t="s">
        <v>7807</v>
      </c>
    </row>
    <row r="17964" spans="1:2" x14ac:dyDescent="0.25">
      <c r="A17964" s="62">
        <v>93101606</v>
      </c>
      <c r="B17964" s="63" t="s">
        <v>13480</v>
      </c>
    </row>
    <row r="17965" spans="1:2" x14ac:dyDescent="0.25">
      <c r="A17965" s="62">
        <v>93101607</v>
      </c>
      <c r="B17965" s="63" t="s">
        <v>11811</v>
      </c>
    </row>
    <row r="17966" spans="1:2" x14ac:dyDescent="0.25">
      <c r="A17966" s="62">
        <v>93101608</v>
      </c>
      <c r="B17966" s="63" t="s">
        <v>8851</v>
      </c>
    </row>
    <row r="17967" spans="1:2" x14ac:dyDescent="0.25">
      <c r="A17967" s="62">
        <v>93101701</v>
      </c>
      <c r="B17967" s="63" t="s">
        <v>17206</v>
      </c>
    </row>
    <row r="17968" spans="1:2" x14ac:dyDescent="0.25">
      <c r="A17968" s="62">
        <v>93101702</v>
      </c>
      <c r="B17968" s="63" t="s">
        <v>9968</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4589</v>
      </c>
    </row>
    <row r="17973" spans="1:2" x14ac:dyDescent="0.25">
      <c r="A17973" s="62">
        <v>93101707</v>
      </c>
      <c r="B17973" s="63" t="s">
        <v>9638</v>
      </c>
    </row>
    <row r="17974" spans="1:2" x14ac:dyDescent="0.25">
      <c r="A17974" s="62">
        <v>93111501</v>
      </c>
      <c r="B17974" s="63" t="s">
        <v>8798</v>
      </c>
    </row>
    <row r="17975" spans="1:2" x14ac:dyDescent="0.25">
      <c r="A17975" s="62">
        <v>93111502</v>
      </c>
      <c r="B17975" s="63" t="s">
        <v>6302</v>
      </c>
    </row>
    <row r="17976" spans="1:2" x14ac:dyDescent="0.25">
      <c r="A17976" s="62">
        <v>93111503</v>
      </c>
      <c r="B17976" s="63" t="s">
        <v>8568</v>
      </c>
    </row>
    <row r="17977" spans="1:2" x14ac:dyDescent="0.25">
      <c r="A17977" s="62">
        <v>93111504</v>
      </c>
      <c r="B17977" s="63" t="s">
        <v>2734</v>
      </c>
    </row>
    <row r="17978" spans="1:2" x14ac:dyDescent="0.25">
      <c r="A17978" s="62">
        <v>93111505</v>
      </c>
      <c r="B17978" s="63" t="s">
        <v>14452</v>
      </c>
    </row>
    <row r="17979" spans="1:2" x14ac:dyDescent="0.25">
      <c r="A17979" s="62">
        <v>93111506</v>
      </c>
      <c r="B17979" s="63" t="s">
        <v>2177</v>
      </c>
    </row>
    <row r="17980" spans="1:2" x14ac:dyDescent="0.25">
      <c r="A17980" s="62">
        <v>93111507</v>
      </c>
      <c r="B17980" s="63" t="s">
        <v>354</v>
      </c>
    </row>
    <row r="17981" spans="1:2" x14ac:dyDescent="0.25">
      <c r="A17981" s="62">
        <v>93111601</v>
      </c>
      <c r="B17981" s="63" t="s">
        <v>2517</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16822</v>
      </c>
    </row>
    <row r="17985" spans="1:2" x14ac:dyDescent="0.25">
      <c r="A17985" s="62">
        <v>93111605</v>
      </c>
      <c r="B17985" s="63" t="s">
        <v>12574</v>
      </c>
    </row>
    <row r="17986" spans="1:2" x14ac:dyDescent="0.25">
      <c r="A17986" s="62">
        <v>93111606</v>
      </c>
      <c r="B17986" s="63" t="s">
        <v>3512</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10025</v>
      </c>
    </row>
    <row r="17990" spans="1:2" x14ac:dyDescent="0.25">
      <c r="A17990" s="62">
        <v>93121502</v>
      </c>
      <c r="B17990" s="63" t="s">
        <v>8444</v>
      </c>
    </row>
    <row r="17991" spans="1:2" x14ac:dyDescent="0.25">
      <c r="A17991" s="62">
        <v>93121503</v>
      </c>
      <c r="B17991" s="63" t="s">
        <v>6203</v>
      </c>
    </row>
    <row r="17992" spans="1:2" x14ac:dyDescent="0.25">
      <c r="A17992" s="62">
        <v>93121504</v>
      </c>
      <c r="B17992" s="63" t="s">
        <v>16293</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5631</v>
      </c>
    </row>
    <row r="17997" spans="1:2" x14ac:dyDescent="0.25">
      <c r="A17997" s="62">
        <v>93121509</v>
      </c>
      <c r="B17997" s="63" t="s">
        <v>6224</v>
      </c>
    </row>
    <row r="17998" spans="1:2" x14ac:dyDescent="0.25">
      <c r="A17998" s="62">
        <v>93121601</v>
      </c>
      <c r="B17998" s="63" t="s">
        <v>1304</v>
      </c>
    </row>
    <row r="17999" spans="1:2" x14ac:dyDescent="0.25">
      <c r="A17999" s="62">
        <v>93121602</v>
      </c>
      <c r="B17999" s="63" t="s">
        <v>9633</v>
      </c>
    </row>
    <row r="18000" spans="1:2" x14ac:dyDescent="0.25">
      <c r="A18000" s="62">
        <v>93121603</v>
      </c>
      <c r="B18000" s="63" t="s">
        <v>13925</v>
      </c>
    </row>
    <row r="18001" spans="1:2" x14ac:dyDescent="0.25">
      <c r="A18001" s="62">
        <v>93121604</v>
      </c>
      <c r="B18001" s="63" t="s">
        <v>8940</v>
      </c>
    </row>
    <row r="18002" spans="1:2" x14ac:dyDescent="0.25">
      <c r="A18002" s="62">
        <v>93121605</v>
      </c>
      <c r="B18002" s="63" t="s">
        <v>2708</v>
      </c>
    </row>
    <row r="18003" spans="1:2" x14ac:dyDescent="0.25">
      <c r="A18003" s="62">
        <v>93121606</v>
      </c>
      <c r="B18003" s="63" t="s">
        <v>15441</v>
      </c>
    </row>
    <row r="18004" spans="1:2" x14ac:dyDescent="0.25">
      <c r="A18004" s="62">
        <v>93121607</v>
      </c>
      <c r="B18004" s="63" t="s">
        <v>9531</v>
      </c>
    </row>
    <row r="18005" spans="1:2" x14ac:dyDescent="0.25">
      <c r="A18005" s="62">
        <v>93121608</v>
      </c>
      <c r="B18005" s="63" t="s">
        <v>15633</v>
      </c>
    </row>
    <row r="18006" spans="1:2" x14ac:dyDescent="0.25">
      <c r="A18006" s="62">
        <v>93121609</v>
      </c>
      <c r="B18006" s="63" t="s">
        <v>3886</v>
      </c>
    </row>
    <row r="18007" spans="1:2" x14ac:dyDescent="0.25">
      <c r="A18007" s="62">
        <v>93121610</v>
      </c>
      <c r="B18007" s="63" t="s">
        <v>17621</v>
      </c>
    </row>
    <row r="18008" spans="1:2" x14ac:dyDescent="0.25">
      <c r="A18008" s="62">
        <v>93121611</v>
      </c>
      <c r="B18008" s="63" t="s">
        <v>9548</v>
      </c>
    </row>
    <row r="18009" spans="1:2" x14ac:dyDescent="0.25">
      <c r="A18009" s="62">
        <v>93121612</v>
      </c>
      <c r="B18009" s="63" t="s">
        <v>2757</v>
      </c>
    </row>
    <row r="18010" spans="1:2" x14ac:dyDescent="0.25">
      <c r="A18010" s="62">
        <v>93121613</v>
      </c>
      <c r="B18010" s="63" t="s">
        <v>874</v>
      </c>
    </row>
    <row r="18011" spans="1:2" x14ac:dyDescent="0.25">
      <c r="A18011" s="62">
        <v>93121614</v>
      </c>
      <c r="B18011" s="63" t="s">
        <v>1777</v>
      </c>
    </row>
    <row r="18012" spans="1:2" x14ac:dyDescent="0.25">
      <c r="A18012" s="62">
        <v>93121615</v>
      </c>
      <c r="B18012" s="63" t="s">
        <v>10918</v>
      </c>
    </row>
    <row r="18013" spans="1:2" x14ac:dyDescent="0.25">
      <c r="A18013" s="62">
        <v>93121701</v>
      </c>
      <c r="B18013" s="63" t="s">
        <v>7928</v>
      </c>
    </row>
    <row r="18014" spans="1:2" x14ac:dyDescent="0.25">
      <c r="A18014" s="62">
        <v>93121702</v>
      </c>
      <c r="B18014" s="63" t="s">
        <v>17446</v>
      </c>
    </row>
    <row r="18015" spans="1:2" x14ac:dyDescent="0.25">
      <c r="A18015" s="62">
        <v>93121703</v>
      </c>
      <c r="B18015" s="63" t="s">
        <v>13475</v>
      </c>
    </row>
    <row r="18016" spans="1:2" x14ac:dyDescent="0.25">
      <c r="A18016" s="62">
        <v>93121704</v>
      </c>
      <c r="B18016" s="63" t="s">
        <v>8185</v>
      </c>
    </row>
    <row r="18017" spans="1:2" x14ac:dyDescent="0.25">
      <c r="A18017" s="62">
        <v>93121705</v>
      </c>
      <c r="B18017" s="63" t="s">
        <v>3867</v>
      </c>
    </row>
    <row r="18018" spans="1:2" x14ac:dyDescent="0.25">
      <c r="A18018" s="62">
        <v>93121706</v>
      </c>
      <c r="B18018" s="63" t="s">
        <v>9654</v>
      </c>
    </row>
    <row r="18019" spans="1:2" x14ac:dyDescent="0.25">
      <c r="A18019" s="62">
        <v>93121707</v>
      </c>
      <c r="B18019" s="63" t="s">
        <v>856</v>
      </c>
    </row>
    <row r="18020" spans="1:2" x14ac:dyDescent="0.25">
      <c r="A18020" s="62">
        <v>93121708</v>
      </c>
      <c r="B18020" s="63" t="s">
        <v>14484</v>
      </c>
    </row>
    <row r="18021" spans="1:2" x14ac:dyDescent="0.25">
      <c r="A18021" s="62">
        <v>93121709</v>
      </c>
      <c r="B18021" s="63" t="s">
        <v>4347</v>
      </c>
    </row>
    <row r="18022" spans="1:2" x14ac:dyDescent="0.25">
      <c r="A18022" s="62">
        <v>93121710</v>
      </c>
      <c r="B18022" s="63" t="s">
        <v>14662</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13354</v>
      </c>
    </row>
    <row r="18027" spans="1:2" x14ac:dyDescent="0.25">
      <c r="A18027" s="62">
        <v>93131504</v>
      </c>
      <c r="B18027" s="63" t="s">
        <v>1306</v>
      </c>
    </row>
    <row r="18028" spans="1:2" x14ac:dyDescent="0.25">
      <c r="A18028" s="62">
        <v>93131505</v>
      </c>
      <c r="B18028" s="63" t="s">
        <v>13361</v>
      </c>
    </row>
    <row r="18029" spans="1:2" x14ac:dyDescent="0.25">
      <c r="A18029" s="62">
        <v>93131506</v>
      </c>
      <c r="B18029" s="63" t="s">
        <v>17573</v>
      </c>
    </row>
    <row r="18030" spans="1:2" x14ac:dyDescent="0.25">
      <c r="A18030" s="62">
        <v>93131507</v>
      </c>
      <c r="B18030" s="63" t="s">
        <v>3989</v>
      </c>
    </row>
    <row r="18031" spans="1:2" x14ac:dyDescent="0.25">
      <c r="A18031" s="62">
        <v>93131601</v>
      </c>
      <c r="B18031" s="63" t="s">
        <v>6369</v>
      </c>
    </row>
    <row r="18032" spans="1:2" x14ac:dyDescent="0.25">
      <c r="A18032" s="62">
        <v>93131602</v>
      </c>
      <c r="B18032" s="63" t="s">
        <v>2810</v>
      </c>
    </row>
    <row r="18033" spans="1:2" x14ac:dyDescent="0.25">
      <c r="A18033" s="62">
        <v>93131603</v>
      </c>
      <c r="B18033" s="63" t="s">
        <v>8963</v>
      </c>
    </row>
    <row r="18034" spans="1:2" x14ac:dyDescent="0.25">
      <c r="A18034" s="62">
        <v>93131604</v>
      </c>
      <c r="B18034" s="63" t="s">
        <v>9074</v>
      </c>
    </row>
    <row r="18035" spans="1:2" x14ac:dyDescent="0.25">
      <c r="A18035" s="62">
        <v>93131605</v>
      </c>
      <c r="B18035" s="63" t="s">
        <v>17071</v>
      </c>
    </row>
    <row r="18036" spans="1:2" x14ac:dyDescent="0.25">
      <c r="A18036" s="62">
        <v>93131606</v>
      </c>
      <c r="B18036" s="63" t="s">
        <v>16651</v>
      </c>
    </row>
    <row r="18037" spans="1:2" x14ac:dyDescent="0.25">
      <c r="A18037" s="62">
        <v>93131607</v>
      </c>
      <c r="B18037" s="63" t="s">
        <v>2090</v>
      </c>
    </row>
    <row r="18038" spans="1:2" x14ac:dyDescent="0.25">
      <c r="A18038" s="62">
        <v>93131608</v>
      </c>
      <c r="B18038" s="63" t="s">
        <v>16800</v>
      </c>
    </row>
    <row r="18039" spans="1:2" x14ac:dyDescent="0.25">
      <c r="A18039" s="62">
        <v>93131609</v>
      </c>
      <c r="B18039" s="63" t="s">
        <v>7000</v>
      </c>
    </row>
    <row r="18040" spans="1:2" x14ac:dyDescent="0.25">
      <c r="A18040" s="62">
        <v>93131610</v>
      </c>
      <c r="B18040" s="63" t="s">
        <v>13871</v>
      </c>
    </row>
    <row r="18041" spans="1:2" x14ac:dyDescent="0.25">
      <c r="A18041" s="62">
        <v>93131611</v>
      </c>
      <c r="B18041" s="63" t="s">
        <v>17108</v>
      </c>
    </row>
    <row r="18042" spans="1:2" x14ac:dyDescent="0.25">
      <c r="A18042" s="62">
        <v>93131612</v>
      </c>
      <c r="B18042" s="63" t="s">
        <v>5969</v>
      </c>
    </row>
    <row r="18043" spans="1:2" x14ac:dyDescent="0.25">
      <c r="A18043" s="62">
        <v>93131613</v>
      </c>
      <c r="B18043" s="63" t="s">
        <v>6266</v>
      </c>
    </row>
    <row r="18044" spans="1:2" x14ac:dyDescent="0.25">
      <c r="A18044" s="62">
        <v>93131701</v>
      </c>
      <c r="B18044" s="63" t="s">
        <v>11715</v>
      </c>
    </row>
    <row r="18045" spans="1:2" x14ac:dyDescent="0.25">
      <c r="A18045" s="62">
        <v>93131702</v>
      </c>
      <c r="B18045" s="63" t="s">
        <v>4047</v>
      </c>
    </row>
    <row r="18046" spans="1:2" x14ac:dyDescent="0.25">
      <c r="A18046" s="62">
        <v>93131703</v>
      </c>
      <c r="B18046" s="63" t="s">
        <v>12141</v>
      </c>
    </row>
    <row r="18047" spans="1:2" x14ac:dyDescent="0.25">
      <c r="A18047" s="62">
        <v>93131704</v>
      </c>
      <c r="B18047" s="63" t="s">
        <v>6390</v>
      </c>
    </row>
    <row r="18048" spans="1:2" x14ac:dyDescent="0.25">
      <c r="A18048" s="62">
        <v>93131705</v>
      </c>
      <c r="B18048" s="63" t="s">
        <v>7129</v>
      </c>
    </row>
    <row r="18049" spans="1:2" x14ac:dyDescent="0.25">
      <c r="A18049" s="62">
        <v>93131801</v>
      </c>
      <c r="B18049" s="63" t="s">
        <v>17787</v>
      </c>
    </row>
    <row r="18050" spans="1:2" x14ac:dyDescent="0.25">
      <c r="A18050" s="62">
        <v>93131802</v>
      </c>
      <c r="B18050" s="63" t="s">
        <v>8973</v>
      </c>
    </row>
    <row r="18051" spans="1:2" x14ac:dyDescent="0.25">
      <c r="A18051" s="62">
        <v>93131803</v>
      </c>
      <c r="B18051" s="63" t="s">
        <v>8337</v>
      </c>
    </row>
    <row r="18052" spans="1:2" x14ac:dyDescent="0.25">
      <c r="A18052" s="62">
        <v>93141501</v>
      </c>
      <c r="B18052" s="63" t="s">
        <v>158</v>
      </c>
    </row>
    <row r="18053" spans="1:2" x14ac:dyDescent="0.25">
      <c r="A18053" s="62">
        <v>93141502</v>
      </c>
      <c r="B18053" s="63" t="s">
        <v>3062</v>
      </c>
    </row>
    <row r="18054" spans="1:2" x14ac:dyDescent="0.25">
      <c r="A18054" s="62">
        <v>93141503</v>
      </c>
      <c r="B18054" s="63" t="s">
        <v>6460</v>
      </c>
    </row>
    <row r="18055" spans="1:2" x14ac:dyDescent="0.25">
      <c r="A18055" s="62">
        <v>93141504</v>
      </c>
      <c r="B18055" s="63" t="s">
        <v>10396</v>
      </c>
    </row>
    <row r="18056" spans="1:2" x14ac:dyDescent="0.25">
      <c r="A18056" s="62">
        <v>93141505</v>
      </c>
      <c r="B18056" s="63" t="s">
        <v>6</v>
      </c>
    </row>
    <row r="18057" spans="1:2" x14ac:dyDescent="0.25">
      <c r="A18057" s="62">
        <v>93141506</v>
      </c>
      <c r="B18057" s="63" t="s">
        <v>8912</v>
      </c>
    </row>
    <row r="18058" spans="1:2" x14ac:dyDescent="0.25">
      <c r="A18058" s="62">
        <v>93141507</v>
      </c>
      <c r="B18058" s="63" t="s">
        <v>1245</v>
      </c>
    </row>
    <row r="18059" spans="1:2" x14ac:dyDescent="0.25">
      <c r="A18059" s="62">
        <v>93141508</v>
      </c>
      <c r="B18059" s="63" t="s">
        <v>12845</v>
      </c>
    </row>
    <row r="18060" spans="1:2" x14ac:dyDescent="0.25">
      <c r="A18060" s="62">
        <v>93141509</v>
      </c>
      <c r="B18060" s="63" t="s">
        <v>2848</v>
      </c>
    </row>
    <row r="18061" spans="1:2" x14ac:dyDescent="0.25">
      <c r="A18061" s="62">
        <v>93141510</v>
      </c>
      <c r="B18061" s="63" t="s">
        <v>16953</v>
      </c>
    </row>
    <row r="18062" spans="1:2" x14ac:dyDescent="0.25">
      <c r="A18062" s="62">
        <v>93141511</v>
      </c>
      <c r="B18062" s="63" t="s">
        <v>8261</v>
      </c>
    </row>
    <row r="18063" spans="1:2" x14ac:dyDescent="0.25">
      <c r="A18063" s="62">
        <v>93141512</v>
      </c>
      <c r="B18063" s="63" t="s">
        <v>3628</v>
      </c>
    </row>
    <row r="18064" spans="1:2" x14ac:dyDescent="0.25">
      <c r="A18064" s="62">
        <v>93141513</v>
      </c>
      <c r="B18064" s="63" t="s">
        <v>16817</v>
      </c>
    </row>
    <row r="18065" spans="1:2" x14ac:dyDescent="0.25">
      <c r="A18065" s="62">
        <v>93141514</v>
      </c>
      <c r="B18065" s="63" t="s">
        <v>1519</v>
      </c>
    </row>
    <row r="18066" spans="1:2" x14ac:dyDescent="0.25">
      <c r="A18066" s="62">
        <v>93141601</v>
      </c>
      <c r="B18066" s="63" t="s">
        <v>14904</v>
      </c>
    </row>
    <row r="18067" spans="1:2" x14ac:dyDescent="0.25">
      <c r="A18067" s="62">
        <v>93141602</v>
      </c>
      <c r="B18067" s="63" t="s">
        <v>9760</v>
      </c>
    </row>
    <row r="18068" spans="1:2" x14ac:dyDescent="0.25">
      <c r="A18068" s="62">
        <v>93141603</v>
      </c>
      <c r="B18068" s="63" t="s">
        <v>13429</v>
      </c>
    </row>
    <row r="18069" spans="1:2" x14ac:dyDescent="0.25">
      <c r="A18069" s="62">
        <v>93141604</v>
      </c>
      <c r="B18069" s="63" t="s">
        <v>9997</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8985</v>
      </c>
    </row>
    <row r="18073" spans="1:2" x14ac:dyDescent="0.25">
      <c r="A18073" s="62">
        <v>93141608</v>
      </c>
      <c r="B18073" s="63" t="s">
        <v>8561</v>
      </c>
    </row>
    <row r="18074" spans="1:2" x14ac:dyDescent="0.25">
      <c r="A18074" s="62">
        <v>93141609</v>
      </c>
      <c r="B18074" s="63" t="s">
        <v>12861</v>
      </c>
    </row>
    <row r="18075" spans="1:2" x14ac:dyDescent="0.25">
      <c r="A18075" s="62">
        <v>93141610</v>
      </c>
      <c r="B18075" s="63" t="s">
        <v>16175</v>
      </c>
    </row>
    <row r="18076" spans="1:2" x14ac:dyDescent="0.25">
      <c r="A18076" s="62">
        <v>93141611</v>
      </c>
      <c r="B18076" s="63" t="s">
        <v>10204</v>
      </c>
    </row>
    <row r="18077" spans="1:2" x14ac:dyDescent="0.25">
      <c r="A18077" s="62">
        <v>93141612</v>
      </c>
      <c r="B18077" s="63" t="s">
        <v>18339</v>
      </c>
    </row>
    <row r="18078" spans="1:2" x14ac:dyDescent="0.25">
      <c r="A18078" s="62">
        <v>93141613</v>
      </c>
      <c r="B18078" s="63" t="s">
        <v>15688</v>
      </c>
    </row>
    <row r="18079" spans="1:2" x14ac:dyDescent="0.25">
      <c r="A18079" s="62">
        <v>93141701</v>
      </c>
      <c r="B18079" s="63" t="s">
        <v>18359</v>
      </c>
    </row>
    <row r="18080" spans="1:2" x14ac:dyDescent="0.25">
      <c r="A18080" s="62">
        <v>93141702</v>
      </c>
      <c r="B18080" s="63" t="s">
        <v>2089</v>
      </c>
    </row>
    <row r="18081" spans="1:2" x14ac:dyDescent="0.25">
      <c r="A18081" s="62">
        <v>93141703</v>
      </c>
      <c r="B18081" s="63" t="s">
        <v>9845</v>
      </c>
    </row>
    <row r="18082" spans="1:2" x14ac:dyDescent="0.25">
      <c r="A18082" s="62">
        <v>93141704</v>
      </c>
      <c r="B18082" s="63" t="s">
        <v>2071</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10150</v>
      </c>
    </row>
    <row r="18086" spans="1:2" x14ac:dyDescent="0.25">
      <c r="A18086" s="62">
        <v>93141708</v>
      </c>
      <c r="B18086" s="63" t="s">
        <v>6539</v>
      </c>
    </row>
    <row r="18087" spans="1:2" x14ac:dyDescent="0.25">
      <c r="A18087" s="62">
        <v>93141709</v>
      </c>
      <c r="B18087" s="63" t="s">
        <v>5780</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3195</v>
      </c>
    </row>
    <row r="18091" spans="1:2" x14ac:dyDescent="0.25">
      <c r="A18091" s="62">
        <v>93141713</v>
      </c>
      <c r="B18091" s="63" t="s">
        <v>7651</v>
      </c>
    </row>
    <row r="18092" spans="1:2" x14ac:dyDescent="0.25">
      <c r="A18092" s="62">
        <v>93141714</v>
      </c>
      <c r="B18092" s="63" t="s">
        <v>2145</v>
      </c>
    </row>
    <row r="18093" spans="1:2" x14ac:dyDescent="0.25">
      <c r="A18093" s="62">
        <v>93141801</v>
      </c>
      <c r="B18093" s="63" t="s">
        <v>2317</v>
      </c>
    </row>
    <row r="18094" spans="1:2" x14ac:dyDescent="0.25">
      <c r="A18094" s="62">
        <v>93141802</v>
      </c>
      <c r="B18094" s="63" t="s">
        <v>5895</v>
      </c>
    </row>
    <row r="18095" spans="1:2" x14ac:dyDescent="0.25">
      <c r="A18095" s="62">
        <v>93141803</v>
      </c>
      <c r="B18095" s="63" t="s">
        <v>3361</v>
      </c>
    </row>
    <row r="18096" spans="1:2" x14ac:dyDescent="0.25">
      <c r="A18096" s="62">
        <v>93141804</v>
      </c>
      <c r="B18096" s="63" t="s">
        <v>8914</v>
      </c>
    </row>
    <row r="18097" spans="1:2" x14ac:dyDescent="0.25">
      <c r="A18097" s="62">
        <v>93141805</v>
      </c>
      <c r="B18097" s="63" t="s">
        <v>4324</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4317</v>
      </c>
    </row>
    <row r="18101" spans="1:2" x14ac:dyDescent="0.25">
      <c r="A18101" s="62">
        <v>93141810</v>
      </c>
      <c r="B18101" s="63" t="s">
        <v>7907</v>
      </c>
    </row>
    <row r="18102" spans="1:2" x14ac:dyDescent="0.25">
      <c r="A18102" s="62">
        <v>93141811</v>
      </c>
      <c r="B18102" s="63" t="s">
        <v>17785</v>
      </c>
    </row>
    <row r="18103" spans="1:2" x14ac:dyDescent="0.25">
      <c r="A18103" s="62">
        <v>93141812</v>
      </c>
      <c r="B18103" s="63" t="s">
        <v>12190</v>
      </c>
    </row>
    <row r="18104" spans="1:2" x14ac:dyDescent="0.25">
      <c r="A18104" s="62">
        <v>93141813</v>
      </c>
      <c r="B18104" s="63" t="s">
        <v>3982</v>
      </c>
    </row>
    <row r="18105" spans="1:2" x14ac:dyDescent="0.25">
      <c r="A18105" s="62">
        <v>93141814</v>
      </c>
      <c r="B18105" s="63" t="s">
        <v>5903</v>
      </c>
    </row>
    <row r="18106" spans="1:2" x14ac:dyDescent="0.25">
      <c r="A18106" s="62">
        <v>93141901</v>
      </c>
      <c r="B18106" s="63" t="s">
        <v>6641</v>
      </c>
    </row>
    <row r="18107" spans="1:2" x14ac:dyDescent="0.25">
      <c r="A18107" s="62">
        <v>93141902</v>
      </c>
      <c r="B18107" s="63" t="s">
        <v>9483</v>
      </c>
    </row>
    <row r="18108" spans="1:2" x14ac:dyDescent="0.25">
      <c r="A18108" s="62">
        <v>93141903</v>
      </c>
      <c r="B18108" s="63" t="s">
        <v>17260</v>
      </c>
    </row>
    <row r="18109" spans="1:2" x14ac:dyDescent="0.25">
      <c r="A18109" s="62">
        <v>93141904</v>
      </c>
      <c r="B18109" s="63" t="s">
        <v>13971</v>
      </c>
    </row>
    <row r="18110" spans="1:2" x14ac:dyDescent="0.25">
      <c r="A18110" s="62">
        <v>93141905</v>
      </c>
      <c r="B18110" s="63" t="s">
        <v>4211</v>
      </c>
    </row>
    <row r="18111" spans="1:2" x14ac:dyDescent="0.25">
      <c r="A18111" s="62">
        <v>93141906</v>
      </c>
      <c r="B18111" s="63" t="s">
        <v>6272</v>
      </c>
    </row>
    <row r="18112" spans="1:2" x14ac:dyDescent="0.25">
      <c r="A18112" s="62">
        <v>93141907</v>
      </c>
      <c r="B18112" s="63" t="s">
        <v>8566</v>
      </c>
    </row>
    <row r="18113" spans="1:2" x14ac:dyDescent="0.25">
      <c r="A18113" s="62">
        <v>93141908</v>
      </c>
      <c r="B18113" s="63" t="s">
        <v>9958</v>
      </c>
    </row>
    <row r="18114" spans="1:2" x14ac:dyDescent="0.25">
      <c r="A18114" s="62">
        <v>93141909</v>
      </c>
      <c r="B18114" s="63" t="s">
        <v>8225</v>
      </c>
    </row>
    <row r="18115" spans="1:2" x14ac:dyDescent="0.25">
      <c r="A18115" s="62">
        <v>93141910</v>
      </c>
      <c r="B18115" s="63" t="s">
        <v>13008</v>
      </c>
    </row>
    <row r="18116" spans="1:2" x14ac:dyDescent="0.25">
      <c r="A18116" s="62">
        <v>93142001</v>
      </c>
      <c r="B18116" s="63" t="s">
        <v>17313</v>
      </c>
    </row>
    <row r="18117" spans="1:2" x14ac:dyDescent="0.25">
      <c r="A18117" s="62">
        <v>93142002</v>
      </c>
      <c r="B18117" s="63" t="s">
        <v>9508</v>
      </c>
    </row>
    <row r="18118" spans="1:2" x14ac:dyDescent="0.25">
      <c r="A18118" s="62">
        <v>93142003</v>
      </c>
      <c r="B18118" s="63" t="s">
        <v>9305</v>
      </c>
    </row>
    <row r="18119" spans="1:2" x14ac:dyDescent="0.25">
      <c r="A18119" s="62">
        <v>93142004</v>
      </c>
      <c r="B18119" s="63" t="s">
        <v>12659</v>
      </c>
    </row>
    <row r="18120" spans="1:2" x14ac:dyDescent="0.25">
      <c r="A18120" s="62">
        <v>93142005</v>
      </c>
      <c r="B18120" s="63" t="s">
        <v>1236</v>
      </c>
    </row>
    <row r="18121" spans="1:2" x14ac:dyDescent="0.25">
      <c r="A18121" s="62">
        <v>93142006</v>
      </c>
      <c r="B18121" s="63" t="s">
        <v>7045</v>
      </c>
    </row>
    <row r="18122" spans="1:2" x14ac:dyDescent="0.25">
      <c r="A18122" s="62">
        <v>93142007</v>
      </c>
      <c r="B18122" s="63" t="s">
        <v>4996</v>
      </c>
    </row>
    <row r="18123" spans="1:2" x14ac:dyDescent="0.25">
      <c r="A18123" s="62">
        <v>93142008</v>
      </c>
      <c r="B18123" s="63" t="s">
        <v>3473</v>
      </c>
    </row>
    <row r="18124" spans="1:2" x14ac:dyDescent="0.25">
      <c r="A18124" s="62">
        <v>93142009</v>
      </c>
      <c r="B18124" s="63" t="s">
        <v>17035</v>
      </c>
    </row>
    <row r="18125" spans="1:2" x14ac:dyDescent="0.25">
      <c r="A18125" s="62">
        <v>93142101</v>
      </c>
      <c r="B18125" s="63" t="s">
        <v>11167</v>
      </c>
    </row>
    <row r="18126" spans="1:2" x14ac:dyDescent="0.25">
      <c r="A18126" s="62">
        <v>93142102</v>
      </c>
      <c r="B18126" s="63" t="s">
        <v>1719</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3293</v>
      </c>
    </row>
    <row r="18130" spans="1:2" x14ac:dyDescent="0.25">
      <c r="A18130" s="62">
        <v>93151502</v>
      </c>
      <c r="B18130" s="63" t="s">
        <v>16196</v>
      </c>
    </row>
    <row r="18131" spans="1:2" x14ac:dyDescent="0.25">
      <c r="A18131" s="62">
        <v>93151503</v>
      </c>
      <c r="B18131" s="63" t="s">
        <v>14323</v>
      </c>
    </row>
    <row r="18132" spans="1:2" x14ac:dyDescent="0.25">
      <c r="A18132" s="62">
        <v>93151504</v>
      </c>
      <c r="B18132" s="63" t="s">
        <v>9356</v>
      </c>
    </row>
    <row r="18133" spans="1:2" x14ac:dyDescent="0.25">
      <c r="A18133" s="62">
        <v>93151505</v>
      </c>
      <c r="B18133" s="63" t="s">
        <v>5731</v>
      </c>
    </row>
    <row r="18134" spans="1:2" x14ac:dyDescent="0.25">
      <c r="A18134" s="62">
        <v>93151506</v>
      </c>
      <c r="B18134" s="63" t="s">
        <v>9904</v>
      </c>
    </row>
    <row r="18135" spans="1:2" x14ac:dyDescent="0.25">
      <c r="A18135" s="62">
        <v>93151507</v>
      </c>
      <c r="B18135" s="63" t="s">
        <v>805</v>
      </c>
    </row>
    <row r="18136" spans="1:2" x14ac:dyDescent="0.25">
      <c r="A18136" s="62">
        <v>93151508</v>
      </c>
      <c r="B18136" s="63" t="s">
        <v>6820</v>
      </c>
    </row>
    <row r="18137" spans="1:2" x14ac:dyDescent="0.25">
      <c r="A18137" s="62">
        <v>93151509</v>
      </c>
      <c r="B18137" s="63" t="s">
        <v>14348</v>
      </c>
    </row>
    <row r="18138" spans="1:2" x14ac:dyDescent="0.25">
      <c r="A18138" s="62">
        <v>93151510</v>
      </c>
      <c r="B18138" s="63" t="s">
        <v>2650</v>
      </c>
    </row>
    <row r="18139" spans="1:2" x14ac:dyDescent="0.25">
      <c r="A18139" s="62">
        <v>93151511</v>
      </c>
      <c r="B18139" s="63" t="s">
        <v>12016</v>
      </c>
    </row>
    <row r="18140" spans="1:2" x14ac:dyDescent="0.25">
      <c r="A18140" s="62">
        <v>93151512</v>
      </c>
      <c r="B18140" s="63" t="s">
        <v>9131</v>
      </c>
    </row>
    <row r="18141" spans="1:2" x14ac:dyDescent="0.25">
      <c r="A18141" s="62">
        <v>93151513</v>
      </c>
      <c r="B18141" s="63" t="s">
        <v>11069</v>
      </c>
    </row>
    <row r="18142" spans="1:2" x14ac:dyDescent="0.25">
      <c r="A18142" s="62">
        <v>93151514</v>
      </c>
      <c r="B18142" s="63" t="s">
        <v>9089</v>
      </c>
    </row>
    <row r="18143" spans="1:2" x14ac:dyDescent="0.25">
      <c r="A18143" s="62">
        <v>93151515</v>
      </c>
      <c r="B18143" s="63" t="s">
        <v>6450</v>
      </c>
    </row>
    <row r="18144" spans="1:2" x14ac:dyDescent="0.25">
      <c r="A18144" s="62">
        <v>93151601</v>
      </c>
      <c r="B18144" s="63" t="s">
        <v>9652</v>
      </c>
    </row>
    <row r="18145" spans="1:2" x14ac:dyDescent="0.25">
      <c r="A18145" s="62">
        <v>93151602</v>
      </c>
      <c r="B18145" s="63" t="s">
        <v>12871</v>
      </c>
    </row>
    <row r="18146" spans="1:2" x14ac:dyDescent="0.25">
      <c r="A18146" s="62">
        <v>93151603</v>
      </c>
      <c r="B18146" s="63" t="s">
        <v>6410</v>
      </c>
    </row>
    <row r="18147" spans="1:2" x14ac:dyDescent="0.25">
      <c r="A18147" s="62">
        <v>93151604</v>
      </c>
      <c r="B18147" s="63" t="s">
        <v>15561</v>
      </c>
    </row>
    <row r="18148" spans="1:2" x14ac:dyDescent="0.25">
      <c r="A18148" s="62">
        <v>93151605</v>
      </c>
      <c r="B18148" s="63" t="s">
        <v>6624</v>
      </c>
    </row>
    <row r="18149" spans="1:2" x14ac:dyDescent="0.25">
      <c r="A18149" s="62">
        <v>93151606</v>
      </c>
      <c r="B18149" s="63" t="s">
        <v>11315</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4412</v>
      </c>
    </row>
    <row r="18153" spans="1:2" x14ac:dyDescent="0.25">
      <c r="A18153" s="62">
        <v>93151610</v>
      </c>
      <c r="B18153" s="63" t="s">
        <v>16903</v>
      </c>
    </row>
    <row r="18154" spans="1:2" x14ac:dyDescent="0.25">
      <c r="A18154" s="62">
        <v>93151611</v>
      </c>
      <c r="B18154" s="63" t="s">
        <v>1422</v>
      </c>
    </row>
    <row r="18155" spans="1:2" x14ac:dyDescent="0.25">
      <c r="A18155" s="62">
        <v>93151701</v>
      </c>
      <c r="B18155" s="63" t="s">
        <v>16076</v>
      </c>
    </row>
    <row r="18156" spans="1:2" x14ac:dyDescent="0.25">
      <c r="A18156" s="62">
        <v>93151702</v>
      </c>
      <c r="B18156" s="63" t="s">
        <v>16482</v>
      </c>
    </row>
    <row r="18157" spans="1:2" x14ac:dyDescent="0.25">
      <c r="A18157" s="62">
        <v>93161501</v>
      </c>
      <c r="B18157" s="63" t="s">
        <v>7902</v>
      </c>
    </row>
    <row r="18158" spans="1:2" x14ac:dyDescent="0.25">
      <c r="A18158" s="62">
        <v>93161502</v>
      </c>
      <c r="B18158" s="63" t="s">
        <v>4880</v>
      </c>
    </row>
    <row r="18159" spans="1:2" x14ac:dyDescent="0.25">
      <c r="A18159" s="62">
        <v>93161503</v>
      </c>
      <c r="B18159" s="63" t="s">
        <v>1723</v>
      </c>
    </row>
    <row r="18160" spans="1:2" x14ac:dyDescent="0.25">
      <c r="A18160" s="62">
        <v>93161504</v>
      </c>
      <c r="B18160" s="63" t="s">
        <v>11241</v>
      </c>
    </row>
    <row r="18161" spans="1:2" x14ac:dyDescent="0.25">
      <c r="A18161" s="62">
        <v>93161601</v>
      </c>
      <c r="B18161" s="63" t="s">
        <v>5715</v>
      </c>
    </row>
    <row r="18162" spans="1:2" x14ac:dyDescent="0.25">
      <c r="A18162" s="62">
        <v>93161602</v>
      </c>
      <c r="B18162" s="63" t="s">
        <v>7074</v>
      </c>
    </row>
    <row r="18163" spans="1:2" x14ac:dyDescent="0.25">
      <c r="A18163" s="62">
        <v>93161603</v>
      </c>
      <c r="B18163" s="63" t="s">
        <v>13684</v>
      </c>
    </row>
    <row r="18164" spans="1:2" x14ac:dyDescent="0.25">
      <c r="A18164" s="62">
        <v>93161604</v>
      </c>
      <c r="B18164" s="63" t="s">
        <v>11496</v>
      </c>
    </row>
    <row r="18165" spans="1:2" x14ac:dyDescent="0.25">
      <c r="A18165" s="62">
        <v>93161605</v>
      </c>
      <c r="B18165" s="63" t="s">
        <v>16601</v>
      </c>
    </row>
    <row r="18166" spans="1:2" x14ac:dyDescent="0.25">
      <c r="A18166" s="62">
        <v>93161606</v>
      </c>
      <c r="B18166" s="63" t="s">
        <v>7405</v>
      </c>
    </row>
    <row r="18167" spans="1:2" x14ac:dyDescent="0.25">
      <c r="A18167" s="62">
        <v>93161607</v>
      </c>
      <c r="B18167" s="63" t="s">
        <v>13714</v>
      </c>
    </row>
    <row r="18168" spans="1:2" x14ac:dyDescent="0.25">
      <c r="A18168" s="62">
        <v>93161701</v>
      </c>
      <c r="B18168" s="63" t="s">
        <v>16318</v>
      </c>
    </row>
    <row r="18169" spans="1:2" x14ac:dyDescent="0.25">
      <c r="A18169" s="62">
        <v>93161702</v>
      </c>
      <c r="B18169" s="63" t="s">
        <v>1261</v>
      </c>
    </row>
    <row r="18170" spans="1:2" x14ac:dyDescent="0.25">
      <c r="A18170" s="62">
        <v>93161703</v>
      </c>
      <c r="B18170" s="63" t="s">
        <v>2852</v>
      </c>
    </row>
    <row r="18171" spans="1:2" x14ac:dyDescent="0.25">
      <c r="A18171" s="62">
        <v>93161704</v>
      </c>
      <c r="B18171" s="63" t="s">
        <v>3099</v>
      </c>
    </row>
    <row r="18172" spans="1:2" x14ac:dyDescent="0.25">
      <c r="A18172" s="62">
        <v>93161801</v>
      </c>
      <c r="B18172" s="63" t="s">
        <v>3055</v>
      </c>
    </row>
    <row r="18173" spans="1:2" x14ac:dyDescent="0.25">
      <c r="A18173" s="62">
        <v>93161802</v>
      </c>
      <c r="B18173" s="63" t="s">
        <v>3752</v>
      </c>
    </row>
    <row r="18174" spans="1:2" x14ac:dyDescent="0.25">
      <c r="A18174" s="62">
        <v>93161803</v>
      </c>
      <c r="B18174" s="63" t="s">
        <v>9027</v>
      </c>
    </row>
    <row r="18175" spans="1:2" x14ac:dyDescent="0.25">
      <c r="A18175" s="62">
        <v>93161804</v>
      </c>
      <c r="B18175" s="63" t="s">
        <v>2647</v>
      </c>
    </row>
    <row r="18176" spans="1:2" x14ac:dyDescent="0.25">
      <c r="A18176" s="62">
        <v>93161805</v>
      </c>
      <c r="B18176" s="63" t="s">
        <v>4198</v>
      </c>
    </row>
    <row r="18177" spans="1:2" x14ac:dyDescent="0.25">
      <c r="A18177" s="62">
        <v>93161806</v>
      </c>
      <c r="B18177" s="63" t="s">
        <v>15770</v>
      </c>
    </row>
    <row r="18178" spans="1:2" x14ac:dyDescent="0.25">
      <c r="A18178" s="62">
        <v>93161807</v>
      </c>
      <c r="B18178" s="63" t="s">
        <v>6044</v>
      </c>
    </row>
    <row r="18179" spans="1:2" x14ac:dyDescent="0.25">
      <c r="A18179" s="62">
        <v>93161808</v>
      </c>
      <c r="B18179" s="63" t="s">
        <v>16251</v>
      </c>
    </row>
    <row r="18180" spans="1:2" x14ac:dyDescent="0.25">
      <c r="A18180" s="62">
        <v>93171501</v>
      </c>
      <c r="B18180" s="63" t="s">
        <v>6961</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2062</v>
      </c>
    </row>
    <row r="18185" spans="1:2" x14ac:dyDescent="0.25">
      <c r="A18185" s="62">
        <v>93171602</v>
      </c>
      <c r="B18185" s="63" t="s">
        <v>14464</v>
      </c>
    </row>
    <row r="18186" spans="1:2" x14ac:dyDescent="0.25">
      <c r="A18186" s="62">
        <v>93171603</v>
      </c>
      <c r="B18186" s="63" t="s">
        <v>17369</v>
      </c>
    </row>
    <row r="18187" spans="1:2" x14ac:dyDescent="0.25">
      <c r="A18187" s="62">
        <v>93171604</v>
      </c>
      <c r="B18187" s="63" t="s">
        <v>9093</v>
      </c>
    </row>
    <row r="18188" spans="1:2" x14ac:dyDescent="0.25">
      <c r="A18188" s="62">
        <v>93171701</v>
      </c>
      <c r="B18188" s="63" t="s">
        <v>16909</v>
      </c>
    </row>
    <row r="18189" spans="1:2" x14ac:dyDescent="0.25">
      <c r="A18189" s="62">
        <v>93171702</v>
      </c>
      <c r="B18189" s="63" t="s">
        <v>15895</v>
      </c>
    </row>
    <row r="18190" spans="1:2" x14ac:dyDescent="0.25">
      <c r="A18190" s="62">
        <v>93171703</v>
      </c>
      <c r="B18190" s="63" t="s">
        <v>13589</v>
      </c>
    </row>
    <row r="18191" spans="1:2" x14ac:dyDescent="0.25">
      <c r="A18191" s="62">
        <v>93171801</v>
      </c>
      <c r="B18191" s="63" t="s">
        <v>15181</v>
      </c>
    </row>
    <row r="18192" spans="1:2" x14ac:dyDescent="0.25">
      <c r="A18192" s="62">
        <v>93171802</v>
      </c>
      <c r="B18192" s="63" t="s">
        <v>2075</v>
      </c>
    </row>
    <row r="18193" spans="1:2" x14ac:dyDescent="0.25">
      <c r="A18193" s="62">
        <v>93171803</v>
      </c>
      <c r="B18193" s="63" t="s">
        <v>6881</v>
      </c>
    </row>
    <row r="18194" spans="1:2" x14ac:dyDescent="0.25">
      <c r="A18194" s="62">
        <v>94101501</v>
      </c>
      <c r="B18194" s="63" t="s">
        <v>10547</v>
      </c>
    </row>
    <row r="18195" spans="1:2" x14ac:dyDescent="0.25">
      <c r="A18195" s="62">
        <v>94101502</v>
      </c>
      <c r="B18195" s="63" t="s">
        <v>14052</v>
      </c>
    </row>
    <row r="18196" spans="1:2" x14ac:dyDescent="0.25">
      <c r="A18196" s="62">
        <v>94101503</v>
      </c>
      <c r="B18196" s="63" t="s">
        <v>2748</v>
      </c>
    </row>
    <row r="18197" spans="1:2" x14ac:dyDescent="0.25">
      <c r="A18197" s="62">
        <v>94101504</v>
      </c>
      <c r="B18197" s="63" t="s">
        <v>4565</v>
      </c>
    </row>
    <row r="18198" spans="1:2" x14ac:dyDescent="0.25">
      <c r="A18198" s="62">
        <v>94101505</v>
      </c>
      <c r="B18198" s="63" t="s">
        <v>15711</v>
      </c>
    </row>
    <row r="18199" spans="1:2" x14ac:dyDescent="0.25">
      <c r="A18199" s="62">
        <v>94101601</v>
      </c>
      <c r="B18199" s="63" t="s">
        <v>17382</v>
      </c>
    </row>
    <row r="18200" spans="1:2" x14ac:dyDescent="0.25">
      <c r="A18200" s="62">
        <v>94101602</v>
      </c>
      <c r="B18200" s="63" t="s">
        <v>978</v>
      </c>
    </row>
    <row r="18201" spans="1:2" x14ac:dyDescent="0.25">
      <c r="A18201" s="62">
        <v>94101603</v>
      </c>
      <c r="B18201" s="63" t="s">
        <v>13837</v>
      </c>
    </row>
    <row r="18202" spans="1:2" x14ac:dyDescent="0.25">
      <c r="A18202" s="62">
        <v>94101604</v>
      </c>
      <c r="B18202" s="63" t="s">
        <v>11120</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9173</v>
      </c>
    </row>
    <row r="18209" spans="1:2" x14ac:dyDescent="0.25">
      <c r="A18209" s="62">
        <v>94101701</v>
      </c>
      <c r="B18209" s="63" t="s">
        <v>17919</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13728</v>
      </c>
    </row>
    <row r="18213" spans="1:2" x14ac:dyDescent="0.25">
      <c r="A18213" s="62">
        <v>94101705</v>
      </c>
      <c r="B18213" s="63" t="s">
        <v>17729</v>
      </c>
    </row>
    <row r="18214" spans="1:2" x14ac:dyDescent="0.25">
      <c r="A18214" s="62">
        <v>94101801</v>
      </c>
      <c r="B18214" s="63" t="s">
        <v>10243</v>
      </c>
    </row>
    <row r="18215" spans="1:2" x14ac:dyDescent="0.25">
      <c r="A18215" s="62">
        <v>94101802</v>
      </c>
      <c r="B18215" s="63" t="s">
        <v>17584</v>
      </c>
    </row>
    <row r="18216" spans="1:2" x14ac:dyDescent="0.25">
      <c r="A18216" s="62">
        <v>94101803</v>
      </c>
      <c r="B18216" s="63" t="s">
        <v>3446</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514</v>
      </c>
    </row>
    <row r="18220" spans="1:2" x14ac:dyDescent="0.25">
      <c r="A18220" s="62">
        <v>94101807</v>
      </c>
      <c r="B18220" s="63" t="s">
        <v>1044</v>
      </c>
    </row>
    <row r="18221" spans="1:2" x14ac:dyDescent="0.25">
      <c r="A18221" s="62">
        <v>94101808</v>
      </c>
      <c r="B18221" s="63" t="s">
        <v>5560</v>
      </c>
    </row>
    <row r="18222" spans="1:2" x14ac:dyDescent="0.25">
      <c r="A18222" s="62">
        <v>94101809</v>
      </c>
      <c r="B18222" s="63" t="s">
        <v>13524</v>
      </c>
    </row>
    <row r="18223" spans="1:2" x14ac:dyDescent="0.25">
      <c r="A18223" s="62">
        <v>94101810</v>
      </c>
      <c r="B18223" s="63" t="s">
        <v>6102</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2539</v>
      </c>
    </row>
    <row r="18230" spans="1:2" x14ac:dyDescent="0.25">
      <c r="A18230" s="62">
        <v>94111803</v>
      </c>
      <c r="B18230" s="63" t="s">
        <v>13472</v>
      </c>
    </row>
    <row r="18231" spans="1:2" x14ac:dyDescent="0.25">
      <c r="A18231" s="62">
        <v>94111804</v>
      </c>
      <c r="B18231" s="63" t="s">
        <v>7543</v>
      </c>
    </row>
    <row r="18232" spans="1:2" x14ac:dyDescent="0.25">
      <c r="A18232" s="62">
        <v>94111901</v>
      </c>
      <c r="B18232" s="63" t="s">
        <v>11713</v>
      </c>
    </row>
    <row r="18233" spans="1:2" x14ac:dyDescent="0.25">
      <c r="A18233" s="62">
        <v>94111902</v>
      </c>
      <c r="B18233" s="63" t="s">
        <v>16207</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4895</v>
      </c>
    </row>
    <row r="18237" spans="1:2" x14ac:dyDescent="0.25">
      <c r="A18237" s="62">
        <v>94112003</v>
      </c>
      <c r="B18237" s="63" t="s">
        <v>15950</v>
      </c>
    </row>
    <row r="18238" spans="1:2" x14ac:dyDescent="0.25">
      <c r="A18238" s="62">
        <v>94112004</v>
      </c>
      <c r="B18238" s="63" t="s">
        <v>12932</v>
      </c>
    </row>
    <row r="18239" spans="1:2" x14ac:dyDescent="0.25">
      <c r="A18239" s="62">
        <v>94112005</v>
      </c>
      <c r="B18239" s="63" t="s">
        <v>7049</v>
      </c>
    </row>
    <row r="18240" spans="1:2" x14ac:dyDescent="0.25">
      <c r="A18240" s="62">
        <v>94121501</v>
      </c>
      <c r="B18240" s="63" t="s">
        <v>2160</v>
      </c>
    </row>
    <row r="18241" spans="1:2" x14ac:dyDescent="0.25">
      <c r="A18241" s="62">
        <v>94121502</v>
      </c>
      <c r="B18241" s="63" t="s">
        <v>1769</v>
      </c>
    </row>
    <row r="18242" spans="1:2" x14ac:dyDescent="0.25">
      <c r="A18242" s="62">
        <v>94121503</v>
      </c>
      <c r="B18242" s="63" t="s">
        <v>12268</v>
      </c>
    </row>
    <row r="18243" spans="1:2" x14ac:dyDescent="0.25">
      <c r="A18243" s="62">
        <v>94121504</v>
      </c>
      <c r="B18243" s="63" t="s">
        <v>1560</v>
      </c>
    </row>
    <row r="18244" spans="1:2" x14ac:dyDescent="0.25">
      <c r="A18244" s="62">
        <v>94121505</v>
      </c>
      <c r="B18244" s="63" t="s">
        <v>5561</v>
      </c>
    </row>
    <row r="18245" spans="1:2" x14ac:dyDescent="0.25">
      <c r="A18245" s="62">
        <v>94121506</v>
      </c>
      <c r="B18245" s="63" t="s">
        <v>16730</v>
      </c>
    </row>
    <row r="18246" spans="1:2" x14ac:dyDescent="0.25">
      <c r="A18246" s="62">
        <v>94121507</v>
      </c>
      <c r="B18246" s="63" t="s">
        <v>8915</v>
      </c>
    </row>
    <row r="18247" spans="1:2" x14ac:dyDescent="0.25">
      <c r="A18247" s="62">
        <v>94121508</v>
      </c>
      <c r="B18247" s="63" t="s">
        <v>8241</v>
      </c>
    </row>
    <row r="18248" spans="1:2" x14ac:dyDescent="0.25">
      <c r="A18248" s="62">
        <v>94121509</v>
      </c>
      <c r="B18248" s="63" t="s">
        <v>4438</v>
      </c>
    </row>
    <row r="18249" spans="1:2" x14ac:dyDescent="0.25">
      <c r="A18249" s="62">
        <v>94121510</v>
      </c>
      <c r="B18249" s="63" t="s">
        <v>16212</v>
      </c>
    </row>
    <row r="18250" spans="1:2" x14ac:dyDescent="0.25">
      <c r="A18250" s="62">
        <v>94121511</v>
      </c>
      <c r="B18250" s="63" t="s">
        <v>8385</v>
      </c>
    </row>
    <row r="18251" spans="1:2" x14ac:dyDescent="0.25">
      <c r="A18251" s="62">
        <v>94121512</v>
      </c>
      <c r="B18251" s="63" t="s">
        <v>16587</v>
      </c>
    </row>
    <row r="18252" spans="1:2" x14ac:dyDescent="0.25">
      <c r="A18252" s="62">
        <v>94121513</v>
      </c>
      <c r="B18252" s="63" t="s">
        <v>2959</v>
      </c>
    </row>
    <row r="18253" spans="1:2" x14ac:dyDescent="0.25">
      <c r="A18253" s="62">
        <v>94121514</v>
      </c>
      <c r="B18253" s="63" t="s">
        <v>2055</v>
      </c>
    </row>
    <row r="18254" spans="1:2" x14ac:dyDescent="0.25">
      <c r="A18254" s="62">
        <v>94121601</v>
      </c>
      <c r="B18254" s="63" t="s">
        <v>2322</v>
      </c>
    </row>
    <row r="18255" spans="1:2" x14ac:dyDescent="0.25">
      <c r="A18255" s="62">
        <v>94121602</v>
      </c>
      <c r="B18255" s="63" t="s">
        <v>7533</v>
      </c>
    </row>
    <row r="18256" spans="1:2" x14ac:dyDescent="0.25">
      <c r="A18256" s="62">
        <v>94121603</v>
      </c>
      <c r="B18256" s="63" t="s">
        <v>13477</v>
      </c>
    </row>
    <row r="18257" spans="1:2" x14ac:dyDescent="0.25">
      <c r="A18257" s="62">
        <v>94121604</v>
      </c>
      <c r="B18257" s="63" t="s">
        <v>18039</v>
      </c>
    </row>
    <row r="18258" spans="1:2" x14ac:dyDescent="0.25">
      <c r="A18258" s="62">
        <v>94121605</v>
      </c>
      <c r="B18258" s="63" t="s">
        <v>8140</v>
      </c>
    </row>
    <row r="18259" spans="1:2" x14ac:dyDescent="0.25">
      <c r="A18259" s="62">
        <v>94121606</v>
      </c>
      <c r="B18259" s="63" t="s">
        <v>14009</v>
      </c>
    </row>
    <row r="18260" spans="1:2" x14ac:dyDescent="0.25">
      <c r="A18260" s="62">
        <v>94121607</v>
      </c>
      <c r="B18260" s="63" t="s">
        <v>7080</v>
      </c>
    </row>
    <row r="18261" spans="1:2" x14ac:dyDescent="0.25">
      <c r="A18261" s="62">
        <v>94121701</v>
      </c>
      <c r="B18261" s="63" t="s">
        <v>5928</v>
      </c>
    </row>
    <row r="18262" spans="1:2" x14ac:dyDescent="0.25">
      <c r="A18262" s="62">
        <v>94121702</v>
      </c>
      <c r="B18262" s="63" t="s">
        <v>9763</v>
      </c>
    </row>
    <row r="18263" spans="1:2" x14ac:dyDescent="0.25">
      <c r="A18263" s="62">
        <v>94121703</v>
      </c>
      <c r="B18263" s="63" t="s">
        <v>8929</v>
      </c>
    </row>
    <row r="18264" spans="1:2" x14ac:dyDescent="0.25">
      <c r="A18264" s="62">
        <v>94121704</v>
      </c>
      <c r="B18264" s="63" t="s">
        <v>16445</v>
      </c>
    </row>
    <row r="18265" spans="1:2" x14ac:dyDescent="0.25">
      <c r="A18265" s="62">
        <v>94121801</v>
      </c>
      <c r="B18265" s="63" t="s">
        <v>8369</v>
      </c>
    </row>
    <row r="18266" spans="1:2" x14ac:dyDescent="0.25">
      <c r="A18266" s="62">
        <v>94121802</v>
      </c>
      <c r="B18266" s="63" t="s">
        <v>13488</v>
      </c>
    </row>
    <row r="18267" spans="1:2" x14ac:dyDescent="0.25">
      <c r="A18267" s="62">
        <v>94121803</v>
      </c>
      <c r="B18267" s="63" t="s">
        <v>7654</v>
      </c>
    </row>
    <row r="18268" spans="1:2" x14ac:dyDescent="0.25">
      <c r="A18268" s="62">
        <v>94121804</v>
      </c>
      <c r="B18268" s="63" t="s">
        <v>11403</v>
      </c>
    </row>
    <row r="18269" spans="1:2" x14ac:dyDescent="0.25">
      <c r="A18269" s="62">
        <v>94121805</v>
      </c>
      <c r="B18269" s="63" t="s">
        <v>6549</v>
      </c>
    </row>
    <row r="18270" spans="1:2" x14ac:dyDescent="0.25">
      <c r="A18270" s="62">
        <v>94131501</v>
      </c>
      <c r="B18270" s="63" t="s">
        <v>1765</v>
      </c>
    </row>
    <row r="18271" spans="1:2" x14ac:dyDescent="0.25">
      <c r="A18271" s="62">
        <v>94131502</v>
      </c>
      <c r="B18271" s="63" t="s">
        <v>8833</v>
      </c>
    </row>
    <row r="18272" spans="1:2" x14ac:dyDescent="0.25">
      <c r="A18272" s="62">
        <v>94131503</v>
      </c>
      <c r="B18272" s="63" t="s">
        <v>16913</v>
      </c>
    </row>
    <row r="18273" spans="1:2" x14ac:dyDescent="0.25">
      <c r="A18273" s="62">
        <v>94131504</v>
      </c>
      <c r="B18273" s="63" t="s">
        <v>13223</v>
      </c>
    </row>
    <row r="18274" spans="1:2" x14ac:dyDescent="0.25">
      <c r="A18274" s="62">
        <v>94131601</v>
      </c>
      <c r="B18274" s="63" t="s">
        <v>2538</v>
      </c>
    </row>
    <row r="18275" spans="1:2" x14ac:dyDescent="0.25">
      <c r="A18275" s="62">
        <v>94131602</v>
      </c>
      <c r="B18275" s="63" t="s">
        <v>14622</v>
      </c>
    </row>
    <row r="18276" spans="1:2" x14ac:dyDescent="0.25">
      <c r="A18276" s="62">
        <v>94131603</v>
      </c>
      <c r="B18276" s="63" t="s">
        <v>6260</v>
      </c>
    </row>
    <row r="18277" spans="1:2" x14ac:dyDescent="0.25">
      <c r="A18277" s="62">
        <v>94131604</v>
      </c>
      <c r="B18277" s="63" t="s">
        <v>12499</v>
      </c>
    </row>
    <row r="18278" spans="1:2" x14ac:dyDescent="0.25">
      <c r="A18278" s="62">
        <v>94131605</v>
      </c>
      <c r="B18278" s="63" t="s">
        <v>13281</v>
      </c>
    </row>
    <row r="18279" spans="1:2" x14ac:dyDescent="0.25">
      <c r="A18279" s="62">
        <v>94131606</v>
      </c>
      <c r="B18279" s="63" t="s">
        <v>7699</v>
      </c>
    </row>
    <row r="18280" spans="1:2" x14ac:dyDescent="0.25">
      <c r="A18280" s="62">
        <v>94131607</v>
      </c>
      <c r="B18280" s="63" t="s">
        <v>6962</v>
      </c>
    </row>
    <row r="18281" spans="1:2" x14ac:dyDescent="0.25">
      <c r="A18281" s="62">
        <v>94131608</v>
      </c>
      <c r="B18281" s="63" t="s">
        <v>1020</v>
      </c>
    </row>
    <row r="18282" spans="1:2" x14ac:dyDescent="0.25">
      <c r="A18282" s="62">
        <v>94131701</v>
      </c>
      <c r="B18282" s="63" t="s">
        <v>1149</v>
      </c>
    </row>
    <row r="18283" spans="1:2" x14ac:dyDescent="0.25">
      <c r="A18283" s="62">
        <v>94131702</v>
      </c>
      <c r="B18283" s="63" t="s">
        <v>12969</v>
      </c>
    </row>
    <row r="18284" spans="1:2" x14ac:dyDescent="0.25">
      <c r="A18284" s="62">
        <v>94131703</v>
      </c>
      <c r="B18284" s="63" t="s">
        <v>5128</v>
      </c>
    </row>
    <row r="18285" spans="1:2" x14ac:dyDescent="0.25">
      <c r="A18285" s="62">
        <v>94131704</v>
      </c>
      <c r="B18285" s="63" t="s">
        <v>10572</v>
      </c>
    </row>
    <row r="18286" spans="1:2" x14ac:dyDescent="0.25">
      <c r="A18286" s="62">
        <v>94131801</v>
      </c>
      <c r="B18286" s="63" t="s">
        <v>10134</v>
      </c>
    </row>
    <row r="18287" spans="1:2" x14ac:dyDescent="0.25">
      <c r="A18287" s="62">
        <v>94131802</v>
      </c>
      <c r="B18287" s="63" t="s">
        <v>6561</v>
      </c>
    </row>
    <row r="18288" spans="1:2" x14ac:dyDescent="0.25">
      <c r="A18288" s="62">
        <v>94131803</v>
      </c>
      <c r="B18288" s="63" t="s">
        <v>13305</v>
      </c>
    </row>
    <row r="18289" spans="1:2" x14ac:dyDescent="0.25">
      <c r="A18289" s="62">
        <v>94131804</v>
      </c>
      <c r="B18289" s="63" t="s">
        <v>8657</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16321</v>
      </c>
    </row>
    <row r="18293" spans="1:2" x14ac:dyDescent="0.25">
      <c r="A18293" s="62">
        <v>94131903</v>
      </c>
      <c r="B18293" s="63" t="s">
        <v>16543</v>
      </c>
    </row>
    <row r="18294" spans="1:2" x14ac:dyDescent="0.25">
      <c r="A18294" s="62">
        <v>94132001</v>
      </c>
      <c r="B18294" s="63" t="s">
        <v>7584</v>
      </c>
    </row>
    <row r="18295" spans="1:2" x14ac:dyDescent="0.25">
      <c r="A18295" s="62">
        <v>94132002</v>
      </c>
      <c r="B18295" s="63" t="s">
        <v>9459</v>
      </c>
    </row>
    <row r="18296" spans="1:2" x14ac:dyDescent="0.25">
      <c r="A18296" s="62">
        <v>94132003</v>
      </c>
      <c r="B18296" s="63" t="s">
        <v>9608</v>
      </c>
    </row>
    <row r="18297" spans="1:2" x14ac:dyDescent="0.25">
      <c r="A18297" s="62">
        <v>94132004</v>
      </c>
      <c r="B18297" s="63" t="s">
        <v>1716</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16384</v>
      </c>
      <c r="B1" s="64" t="s">
        <v>161</v>
      </c>
      <c r="C1" s="64" t="s">
        <v>11726</v>
      </c>
      <c r="D1" s="64" t="s">
        <v>14380</v>
      </c>
      <c r="E1" s="64" t="s">
        <v>10962</v>
      </c>
      <c r="F1" s="64" t="s">
        <v>11095</v>
      </c>
    </row>
    <row r="2" spans="1:10" ht="11.25" customHeight="1" x14ac:dyDescent="0.2">
      <c r="A2" s="66"/>
      <c r="B2" s="66"/>
      <c r="C2" s="66"/>
      <c r="D2" s="66"/>
      <c r="E2" s="66"/>
      <c r="F2" s="66"/>
    </row>
    <row r="3" spans="1:10" ht="11.25" customHeight="1" x14ac:dyDescent="0.2">
      <c r="A3" s="99" t="s">
        <v>14830</v>
      </c>
      <c r="B3" s="67" t="s">
        <v>8529</v>
      </c>
      <c r="C3" s="76"/>
      <c r="D3" s="99" t="s">
        <v>9386</v>
      </c>
      <c r="E3" s="67" t="s">
        <v>13095</v>
      </c>
      <c r="F3" s="66"/>
    </row>
    <row r="4" spans="1:10" ht="11.25" customHeight="1" x14ac:dyDescent="0.2">
      <c r="A4" s="100"/>
      <c r="B4" s="67" t="s">
        <v>1787</v>
      </c>
      <c r="C4" s="65" t="str">
        <f>IF(C3="","",IF(AND(MONTH(C3)&gt;=1,MONTH(C3)&lt;=3),1,IF(AND(MONTH(C3)&gt;=4,MONTH(C3)&lt;=6),2,IF(AND(MONTH(C3)&gt;=7,MONTH(C3)&lt;=9),3,4))))</f>
        <v/>
      </c>
      <c r="D4" s="100"/>
      <c r="E4" s="67" t="s">
        <v>2418</v>
      </c>
      <c r="F4" s="66"/>
    </row>
    <row r="5" spans="1:10" ht="11.25" customHeight="1" x14ac:dyDescent="0.2">
      <c r="A5" s="100"/>
      <c r="B5" s="67" t="s">
        <v>12944</v>
      </c>
      <c r="C5" s="76"/>
      <c r="D5" s="100"/>
      <c r="E5" s="67" t="s">
        <v>3074</v>
      </c>
      <c r="F5" s="66"/>
    </row>
    <row r="6" spans="1:10" ht="11.25" customHeight="1" x14ac:dyDescent="0.2">
      <c r="A6" s="100"/>
      <c r="B6" s="67" t="s">
        <v>1787</v>
      </c>
      <c r="C6" s="65" t="str">
        <f>IF(C5="","",IF(AND(MONTH(C5)&gt;=1,MONTH(C5)&lt;=3),1,IF(AND(MONTH(C5)&gt;=4,MONTH(C5)&lt;=6),2,IF(AND(MONTH(C5)&gt;=7,MONTH(C5)&lt;=9),3,4))))</f>
        <v/>
      </c>
      <c r="D6" s="100"/>
      <c r="E6" s="67" t="s">
        <v>13194</v>
      </c>
      <c r="F6" s="66"/>
    </row>
    <row r="8" spans="1:10" ht="11.25" customHeight="1" x14ac:dyDescent="0.2">
      <c r="A8" s="72" t="s">
        <v>15737</v>
      </c>
      <c r="B8" s="72" t="s">
        <v>16148</v>
      </c>
      <c r="C8" s="72" t="s">
        <v>15643</v>
      </c>
      <c r="D8" s="72" t="s">
        <v>15252</v>
      </c>
      <c r="E8" s="72" t="s">
        <v>6933</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jrodriguez</cp:lastModifiedBy>
  <dcterms:created xsi:type="dcterms:W3CDTF">2014-09-22T13:14:27Z</dcterms:created>
  <dcterms:modified xsi:type="dcterms:W3CDTF">2016-11-26T17:08:47Z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